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E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J73" i="51" s="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R74" i="51"/>
  <c r="R73" i="51" s="1"/>
  <c r="Q74" i="51"/>
  <c r="Q73" i="51" s="1"/>
  <c r="P74" i="51"/>
  <c r="P73" i="51" s="1"/>
  <c r="O74" i="5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S73" i="51"/>
  <c r="O73" i="51"/>
  <c r="M73" i="51"/>
  <c r="L73" i="51"/>
  <c r="K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U104" i="51" s="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Q103" i="51" s="1"/>
  <c r="P27" i="51"/>
  <c r="P103" i="51" s="1"/>
  <c r="O27" i="51"/>
  <c r="N27" i="51"/>
  <c r="M27" i="51"/>
  <c r="L27" i="51"/>
  <c r="K27" i="51"/>
  <c r="J27" i="51"/>
  <c r="J80" i="51" s="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J73" i="50" s="1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F73" i="50" s="1"/>
  <c r="E81" i="50"/>
  <c r="D81" i="50"/>
  <c r="C81" i="50"/>
  <c r="B81" i="50"/>
  <c r="S80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J74" i="50"/>
  <c r="I74" i="50"/>
  <c r="H74" i="50"/>
  <c r="G74" i="50"/>
  <c r="F74" i="50"/>
  <c r="E74" i="50"/>
  <c r="D74" i="50"/>
  <c r="D73" i="50" s="1"/>
  <c r="C74" i="50"/>
  <c r="B74" i="50"/>
  <c r="B73" i="50" s="1"/>
  <c r="I73" i="50"/>
  <c r="H73" i="50"/>
  <c r="G73" i="50"/>
  <c r="E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Y104" i="50" s="1"/>
  <c r="X35" i="50"/>
  <c r="X104" i="50" s="1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C83" i="50" s="1"/>
  <c r="B35" i="50"/>
  <c r="Y27" i="50"/>
  <c r="X27" i="50"/>
  <c r="W27" i="50"/>
  <c r="V27" i="50"/>
  <c r="U27" i="50"/>
  <c r="U103" i="50" s="1"/>
  <c r="T27" i="50"/>
  <c r="T103" i="50" s="1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T103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L87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V73" i="49" s="1"/>
  <c r="U75" i="49"/>
  <c r="U73" i="49" s="1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Y74" i="49"/>
  <c r="Y73" i="49" s="1"/>
  <c r="X74" i="49"/>
  <c r="X73" i="49" s="1"/>
  <c r="W74" i="49"/>
  <c r="W73" i="49" s="1"/>
  <c r="V74" i="49"/>
  <c r="U74" i="49"/>
  <c r="T74" i="49"/>
  <c r="S74" i="49"/>
  <c r="S73" i="49" s="1"/>
  <c r="R74" i="49"/>
  <c r="R73" i="49" s="1"/>
  <c r="Q74" i="49"/>
  <c r="Q73" i="49" s="1"/>
  <c r="P74" i="49"/>
  <c r="P73" i="49" s="1"/>
  <c r="O74" i="49"/>
  <c r="O73" i="49" s="1"/>
  <c r="N74" i="49"/>
  <c r="N73" i="49" s="1"/>
  <c r="M74" i="49"/>
  <c r="L74" i="49"/>
  <c r="K74" i="49"/>
  <c r="J74" i="49"/>
  <c r="I74" i="49"/>
  <c r="H74" i="49"/>
  <c r="G74" i="49"/>
  <c r="F74" i="49"/>
  <c r="F73" i="49" s="1"/>
  <c r="E74" i="49"/>
  <c r="E73" i="49" s="1"/>
  <c r="D74" i="49"/>
  <c r="C74" i="49"/>
  <c r="C73" i="49" s="1"/>
  <c r="B74" i="49"/>
  <c r="B73" i="49" s="1"/>
  <c r="M73" i="49"/>
  <c r="K73" i="49"/>
  <c r="J73" i="49"/>
  <c r="I73" i="49"/>
  <c r="H73" i="49"/>
  <c r="G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87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83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80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80" i="49" s="1"/>
  <c r="C27" i="49"/>
  <c r="C103" i="49" s="1"/>
  <c r="B27" i="49"/>
  <c r="B103" i="49" s="1"/>
  <c r="U38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M180" i="4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M60" i="47"/>
  <c r="E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Q52" i="47" s="1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L52" i="47" s="1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O52" i="47" s="1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W52" i="47" s="1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V53" i="47"/>
  <c r="U53" i="47"/>
  <c r="T53" i="47"/>
  <c r="T52" i="47" s="1"/>
  <c r="S53" i="47"/>
  <c r="S52" i="47" s="1"/>
  <c r="R53" i="47"/>
  <c r="Q53" i="47"/>
  <c r="P53" i="47"/>
  <c r="O53" i="47"/>
  <c r="N53" i="47"/>
  <c r="M53" i="47"/>
  <c r="L53" i="47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F52" i="47" s="1"/>
  <c r="E53" i="47"/>
  <c r="D53" i="47"/>
  <c r="D52" i="47" s="1"/>
  <c r="C53" i="47"/>
  <c r="C52" i="47" s="1"/>
  <c r="B53" i="47"/>
  <c r="B52" i="47" s="1"/>
  <c r="V52" i="47"/>
  <c r="R52" i="47"/>
  <c r="P52" i="47"/>
  <c r="N52" i="47"/>
  <c r="Y28" i="47"/>
  <c r="X28" i="47"/>
  <c r="W28" i="47"/>
  <c r="V28" i="47"/>
  <c r="V77" i="47" s="1"/>
  <c r="U28" i="47"/>
  <c r="U60" i="47" s="1"/>
  <c r="T28" i="47"/>
  <c r="S28" i="47"/>
  <c r="R28" i="47"/>
  <c r="R77" i="47" s="1"/>
  <c r="Q28" i="47"/>
  <c r="P28" i="47"/>
  <c r="O28" i="47"/>
  <c r="N28" i="47"/>
  <c r="M28" i="47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L52" i="46" s="1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I52" i="46" s="1"/>
  <c r="H61" i="46"/>
  <c r="G61" i="46"/>
  <c r="F61" i="46"/>
  <c r="E61" i="46"/>
  <c r="D61" i="46"/>
  <c r="C61" i="46"/>
  <c r="B61" i="46"/>
  <c r="D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H52" i="46" s="1"/>
  <c r="G54" i="46"/>
  <c r="F54" i="46"/>
  <c r="F52" i="46" s="1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K53" i="46"/>
  <c r="J53" i="46"/>
  <c r="I53" i="46"/>
  <c r="H53" i="46"/>
  <c r="G53" i="46"/>
  <c r="G52" i="46" s="1"/>
  <c r="F53" i="46"/>
  <c r="E53" i="46"/>
  <c r="E52" i="46" s="1"/>
  <c r="D53" i="46"/>
  <c r="D52" i="46" s="1"/>
  <c r="C53" i="46"/>
  <c r="C52" i="46" s="1"/>
  <c r="B53" i="46"/>
  <c r="B52" i="46" s="1"/>
  <c r="K52" i="46"/>
  <c r="J52" i="46"/>
  <c r="Y28" i="46"/>
  <c r="X28" i="46"/>
  <c r="X60" i="46" s="1"/>
  <c r="W28" i="46"/>
  <c r="W77" i="46" s="1"/>
  <c r="V28" i="46"/>
  <c r="U28" i="46"/>
  <c r="T28" i="46"/>
  <c r="T60" i="46" s="1"/>
  <c r="S28" i="46"/>
  <c r="R28" i="46"/>
  <c r="R77" i="46" s="1"/>
  <c r="Q28" i="46"/>
  <c r="Q77" i="46" s="1"/>
  <c r="P28" i="46"/>
  <c r="P60" i="46" s="1"/>
  <c r="O28" i="46"/>
  <c r="N28" i="46"/>
  <c r="M28" i="46"/>
  <c r="L28" i="46"/>
  <c r="L60" i="46" s="1"/>
  <c r="K28" i="46"/>
  <c r="J28" i="46"/>
  <c r="I28" i="46"/>
  <c r="H28" i="46"/>
  <c r="H60" i="46" s="1"/>
  <c r="G28" i="46"/>
  <c r="G77" i="46" s="1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K52" i="45" s="1"/>
  <c r="J61" i="45"/>
  <c r="I61" i="45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J52" i="45" s="1"/>
  <c r="I59" i="45"/>
  <c r="I52" i="45" s="1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U52" i="45" s="1"/>
  <c r="T54" i="45"/>
  <c r="T52" i="45" s="1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T53" i="45"/>
  <c r="S53" i="45"/>
  <c r="R53" i="45"/>
  <c r="R52" i="45" s="1"/>
  <c r="Q53" i="45"/>
  <c r="Q52" i="45" s="1"/>
  <c r="P53" i="45"/>
  <c r="P52" i="45" s="1"/>
  <c r="O53" i="45"/>
  <c r="O52" i="45" s="1"/>
  <c r="N53" i="45"/>
  <c r="N52" i="45" s="1"/>
  <c r="M53" i="45"/>
  <c r="M52" i="45" s="1"/>
  <c r="L53" i="45"/>
  <c r="L52" i="45" s="1"/>
  <c r="K53" i="45"/>
  <c r="J53" i="45"/>
  <c r="I53" i="45"/>
  <c r="H53" i="45"/>
  <c r="G53" i="45"/>
  <c r="F53" i="45"/>
  <c r="E53" i="45"/>
  <c r="E52" i="45" s="1"/>
  <c r="D53" i="45"/>
  <c r="D52" i="45" s="1"/>
  <c r="C53" i="45"/>
  <c r="B53" i="45"/>
  <c r="B52" i="45" s="1"/>
  <c r="H52" i="45"/>
  <c r="G52" i="45"/>
  <c r="F52" i="45"/>
  <c r="Y28" i="45"/>
  <c r="X28" i="45"/>
  <c r="W28" i="45"/>
  <c r="W77" i="45" s="1"/>
  <c r="V28" i="45"/>
  <c r="V77" i="45" s="1"/>
  <c r="U28" i="45"/>
  <c r="U77" i="47" s="1"/>
  <c r="T28" i="45"/>
  <c r="T77" i="46" s="1"/>
  <c r="S28" i="45"/>
  <c r="S60" i="45" s="1"/>
  <c r="R28" i="45"/>
  <c r="Q28" i="45"/>
  <c r="P28" i="45"/>
  <c r="O28" i="45"/>
  <c r="O77" i="45" s="1"/>
  <c r="N28" i="45"/>
  <c r="N77" i="45" s="1"/>
  <c r="M28" i="45"/>
  <c r="L28" i="45"/>
  <c r="K28" i="45"/>
  <c r="K77" i="45" s="1"/>
  <c r="J28" i="45"/>
  <c r="I28" i="45"/>
  <c r="H28" i="45"/>
  <c r="G28" i="45"/>
  <c r="G77" i="45" s="1"/>
  <c r="F28" i="45"/>
  <c r="F77" i="45" s="1"/>
  <c r="E28" i="45"/>
  <c r="E77" i="47" s="1"/>
  <c r="D28" i="45"/>
  <c r="C28" i="45"/>
  <c r="C77" i="45" s="1"/>
  <c r="B28" i="45"/>
  <c r="U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Y179" i="4" s="1"/>
  <c r="X33" i="44"/>
  <c r="X38" i="44" s="1"/>
  <c r="X179" i="4" s="1"/>
  <c r="W33" i="44"/>
  <c r="W38" i="44" s="1"/>
  <c r="V33" i="44"/>
  <c r="V38" i="44" s="1"/>
  <c r="V179" i="4" s="1"/>
  <c r="U33" i="44"/>
  <c r="T33" i="44"/>
  <c r="T38" i="44" s="1"/>
  <c r="S33" i="44"/>
  <c r="S38" i="44" s="1"/>
  <c r="R33" i="44"/>
  <c r="R38" i="44" s="1"/>
  <c r="Q33" i="44"/>
  <c r="Q38" i="44" s="1"/>
  <c r="Q179" i="4" s="1"/>
  <c r="P33" i="44"/>
  <c r="P38" i="44" s="1"/>
  <c r="P179" i="4" s="1"/>
  <c r="O33" i="44"/>
  <c r="O38" i="44" s="1"/>
  <c r="N33" i="44"/>
  <c r="N38" i="44" s="1"/>
  <c r="N179" i="4" s="1"/>
  <c r="M33" i="44"/>
  <c r="M38" i="44" s="1"/>
  <c r="L33" i="44"/>
  <c r="L38" i="44" s="1"/>
  <c r="K33" i="44"/>
  <c r="K38" i="44" s="1"/>
  <c r="J33" i="44"/>
  <c r="J38" i="44" s="1"/>
  <c r="I33" i="44"/>
  <c r="I38" i="44" s="1"/>
  <c r="I179" i="4" s="1"/>
  <c r="H33" i="44"/>
  <c r="H38" i="44" s="1"/>
  <c r="G33" i="44"/>
  <c r="G38" i="44" s="1"/>
  <c r="F33" i="44"/>
  <c r="F38" i="44" s="1"/>
  <c r="F179" i="4" s="1"/>
  <c r="E33" i="44"/>
  <c r="E38" i="44" s="1"/>
  <c r="E179" i="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Y63" i="43" s="1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M72" i="43"/>
  <c r="L72" i="43"/>
  <c r="I72" i="43"/>
  <c r="E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V63" i="43" s="1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H63" i="43" s="1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R63" i="43" s="1"/>
  <c r="Q65" i="43"/>
  <c r="P65" i="43"/>
  <c r="O65" i="43"/>
  <c r="N65" i="43"/>
  <c r="M65" i="43"/>
  <c r="L65" i="43"/>
  <c r="K65" i="43"/>
  <c r="J65" i="43"/>
  <c r="I65" i="43"/>
  <c r="H65" i="43"/>
  <c r="G65" i="43"/>
  <c r="G63" i="43" s="1"/>
  <c r="F65" i="43"/>
  <c r="E65" i="43"/>
  <c r="D65" i="43"/>
  <c r="C65" i="43"/>
  <c r="B65" i="43"/>
  <c r="Y64" i="43"/>
  <c r="X64" i="43"/>
  <c r="W64" i="43"/>
  <c r="V64" i="43"/>
  <c r="U64" i="43"/>
  <c r="T64" i="43"/>
  <c r="T63" i="43" s="1"/>
  <c r="S64" i="43"/>
  <c r="S63" i="43" s="1"/>
  <c r="R64" i="43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L63" i="43" s="1"/>
  <c r="K64" i="43"/>
  <c r="K63" i="43" s="1"/>
  <c r="J64" i="43"/>
  <c r="J63" i="43" s="1"/>
  <c r="I64" i="43"/>
  <c r="I63" i="43" s="1"/>
  <c r="H64" i="43"/>
  <c r="G64" i="43"/>
  <c r="F64" i="43"/>
  <c r="F63" i="43" s="1"/>
  <c r="E64" i="43"/>
  <c r="E63" i="43" s="1"/>
  <c r="D64" i="43"/>
  <c r="D63" i="43" s="1"/>
  <c r="C64" i="43"/>
  <c r="C63" i="43" s="1"/>
  <c r="B64" i="43"/>
  <c r="B63" i="43" s="1"/>
  <c r="X63" i="43"/>
  <c r="W63" i="43"/>
  <c r="U63" i="43"/>
  <c r="Y39" i="43"/>
  <c r="Y90" i="43" s="1"/>
  <c r="X39" i="43"/>
  <c r="W39" i="43"/>
  <c r="V39" i="43"/>
  <c r="V90" i="43" s="1"/>
  <c r="U39" i="43"/>
  <c r="U90" i="43" s="1"/>
  <c r="T39" i="43"/>
  <c r="T90" i="43" s="1"/>
  <c r="S39" i="43"/>
  <c r="S90" i="43" s="1"/>
  <c r="R39" i="43"/>
  <c r="Q39" i="43"/>
  <c r="Q72" i="43" s="1"/>
  <c r="P39" i="43"/>
  <c r="O39" i="43"/>
  <c r="N39" i="43"/>
  <c r="M39" i="43"/>
  <c r="L39" i="43"/>
  <c r="K39" i="43"/>
  <c r="J39" i="43"/>
  <c r="I39" i="43"/>
  <c r="H39" i="43"/>
  <c r="G39" i="43"/>
  <c r="F39" i="43"/>
  <c r="F90" i="43" s="1"/>
  <c r="E39" i="43"/>
  <c r="E90" i="43" s="1"/>
  <c r="D39" i="43"/>
  <c r="D90" i="43" s="1"/>
  <c r="C39" i="43"/>
  <c r="C90" i="43" s="1"/>
  <c r="B39" i="43"/>
  <c r="B90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V63" i="42" s="1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R63" i="42" s="1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N63" i="42" s="1"/>
  <c r="M73" i="42"/>
  <c r="L73" i="42"/>
  <c r="K73" i="42"/>
  <c r="J73" i="42"/>
  <c r="I73" i="42"/>
  <c r="H73" i="42"/>
  <c r="G73" i="42"/>
  <c r="F73" i="42"/>
  <c r="E73" i="42"/>
  <c r="D73" i="42"/>
  <c r="C73" i="42"/>
  <c r="B73" i="42"/>
  <c r="U72" i="42"/>
  <c r="F72" i="42"/>
  <c r="E72" i="42"/>
  <c r="B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G63" i="42" s="1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M63" i="42" s="1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X63" i="42" s="1"/>
  <c r="W64" i="42"/>
  <c r="W63" i="42" s="1"/>
  <c r="V64" i="42"/>
  <c r="U64" i="42"/>
  <c r="U63" i="42" s="1"/>
  <c r="T64" i="42"/>
  <c r="T63" i="42" s="1"/>
  <c r="S64" i="42"/>
  <c r="S63" i="42" s="1"/>
  <c r="R64" i="42"/>
  <c r="Q64" i="42"/>
  <c r="P64" i="42"/>
  <c r="O64" i="42"/>
  <c r="N64" i="42"/>
  <c r="M64" i="42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F64" i="42"/>
  <c r="F63" i="42" s="1"/>
  <c r="E64" i="42"/>
  <c r="E63" i="42" s="1"/>
  <c r="D64" i="42"/>
  <c r="D63" i="42" s="1"/>
  <c r="C64" i="42"/>
  <c r="C63" i="42" s="1"/>
  <c r="B64" i="42"/>
  <c r="B63" i="42" s="1"/>
  <c r="Q63" i="42"/>
  <c r="P63" i="42"/>
  <c r="O63" i="42"/>
  <c r="Y39" i="42"/>
  <c r="X39" i="42"/>
  <c r="W39" i="42"/>
  <c r="V39" i="42"/>
  <c r="V90" i="42" s="1"/>
  <c r="U39" i="42"/>
  <c r="U90" i="42" s="1"/>
  <c r="T39" i="42"/>
  <c r="T90" i="42" s="1"/>
  <c r="S39" i="42"/>
  <c r="S90" i="42" s="1"/>
  <c r="R39" i="42"/>
  <c r="R72" i="42" s="1"/>
  <c r="Q39" i="42"/>
  <c r="P39" i="42"/>
  <c r="O39" i="42"/>
  <c r="N39" i="42"/>
  <c r="N90" i="42" s="1"/>
  <c r="M39" i="42"/>
  <c r="M72" i="42" s="1"/>
  <c r="L39" i="42"/>
  <c r="L90" i="42" s="1"/>
  <c r="K39" i="42"/>
  <c r="J39" i="42"/>
  <c r="J72" i="42" s="1"/>
  <c r="I39" i="42"/>
  <c r="H39" i="42"/>
  <c r="G39" i="42"/>
  <c r="F39" i="42"/>
  <c r="E39" i="42"/>
  <c r="D39" i="42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T63" i="41" s="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P63" i="41" s="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S72" i="41"/>
  <c r="G72" i="41"/>
  <c r="F72" i="41"/>
  <c r="C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N63" i="41" s="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L63" i="41" s="1"/>
  <c r="K66" i="41"/>
  <c r="K63" i="41" s="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U63" i="41" s="1"/>
  <c r="T65" i="41"/>
  <c r="S65" i="41"/>
  <c r="R65" i="41"/>
  <c r="Q65" i="41"/>
  <c r="P65" i="41"/>
  <c r="O65" i="41"/>
  <c r="N65" i="41"/>
  <c r="M65" i="41"/>
  <c r="L65" i="41"/>
  <c r="K65" i="41"/>
  <c r="J65" i="41"/>
  <c r="I65" i="41"/>
  <c r="I63" i="41" s="1"/>
  <c r="H65" i="41"/>
  <c r="G65" i="41"/>
  <c r="F65" i="41"/>
  <c r="E65" i="41"/>
  <c r="D65" i="41"/>
  <c r="C65" i="41"/>
  <c r="B65" i="41"/>
  <c r="Y64" i="41"/>
  <c r="Y63" i="41" s="1"/>
  <c r="X64" i="41"/>
  <c r="X63" i="41" s="1"/>
  <c r="W64" i="41"/>
  <c r="W63" i="41" s="1"/>
  <c r="V64" i="41"/>
  <c r="U64" i="41"/>
  <c r="T64" i="41"/>
  <c r="S64" i="41"/>
  <c r="R64" i="41"/>
  <c r="R63" i="41" s="1"/>
  <c r="Q64" i="41"/>
  <c r="Q63" i="41" s="1"/>
  <c r="P64" i="41"/>
  <c r="O64" i="41"/>
  <c r="N64" i="41"/>
  <c r="M64" i="41"/>
  <c r="L64" i="41"/>
  <c r="K64" i="41"/>
  <c r="J64" i="41"/>
  <c r="J63" i="41" s="1"/>
  <c r="I64" i="41"/>
  <c r="H64" i="41"/>
  <c r="H63" i="41" s="1"/>
  <c r="G64" i="41"/>
  <c r="G63" i="41" s="1"/>
  <c r="F64" i="41"/>
  <c r="F63" i="41" s="1"/>
  <c r="E64" i="41"/>
  <c r="E63" i="41" s="1"/>
  <c r="D64" i="41"/>
  <c r="D63" i="41" s="1"/>
  <c r="C64" i="41"/>
  <c r="C63" i="41" s="1"/>
  <c r="B64" i="41"/>
  <c r="B63" i="41" s="1"/>
  <c r="V63" i="41"/>
  <c r="S63" i="41"/>
  <c r="O63" i="41"/>
  <c r="M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K81" i="41" s="1"/>
  <c r="J39" i="41"/>
  <c r="J90" i="41" s="1"/>
  <c r="I39" i="41"/>
  <c r="I90" i="41" s="1"/>
  <c r="I81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S178" i="4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B51" i="39" s="1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3" i="39"/>
  <c r="S63" i="39"/>
  <c r="R63" i="39"/>
  <c r="O63" i="39"/>
  <c r="K63" i="39"/>
  <c r="J63" i="39"/>
  <c r="G63" i="39"/>
  <c r="C63" i="39"/>
  <c r="B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R60" i="39"/>
  <c r="J60" i="39"/>
  <c r="B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O57" i="39"/>
  <c r="K57" i="39"/>
  <c r="J57" i="39"/>
  <c r="G57" i="39"/>
  <c r="C57" i="39"/>
  <c r="B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S51" i="39" s="1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Q51" i="39" s="1"/>
  <c r="P53" i="39"/>
  <c r="P51" i="39" s="1"/>
  <c r="O53" i="39"/>
  <c r="N53" i="39"/>
  <c r="N51" i="39" s="1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V51" i="39" s="1"/>
  <c r="U52" i="39"/>
  <c r="U51" i="39" s="1"/>
  <c r="T52" i="39"/>
  <c r="T51" i="39" s="1"/>
  <c r="S52" i="39"/>
  <c r="R52" i="39"/>
  <c r="R51" i="39" s="1"/>
  <c r="Q52" i="39"/>
  <c r="P52" i="39"/>
  <c r="O52" i="39"/>
  <c r="O51" i="39" s="1"/>
  <c r="N52" i="39"/>
  <c r="M52" i="39"/>
  <c r="M51" i="39" s="1"/>
  <c r="L52" i="39"/>
  <c r="L51" i="39" s="1"/>
  <c r="K52" i="39"/>
  <c r="K51" i="39" s="1"/>
  <c r="J52" i="39"/>
  <c r="J51" i="39" s="1"/>
  <c r="I52" i="39"/>
  <c r="I51" i="39" s="1"/>
  <c r="H52" i="39"/>
  <c r="H51" i="39" s="1"/>
  <c r="G52" i="39"/>
  <c r="G51" i="39" s="1"/>
  <c r="F52" i="39"/>
  <c r="F51" i="39" s="1"/>
  <c r="E52" i="39"/>
  <c r="E51" i="39" s="1"/>
  <c r="D52" i="39"/>
  <c r="D51" i="39" s="1"/>
  <c r="C52" i="39"/>
  <c r="B52" i="39"/>
  <c r="C51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X16" i="39"/>
  <c r="W16" i="39"/>
  <c r="W57" i="39" s="1"/>
  <c r="V16" i="39"/>
  <c r="U16" i="39"/>
  <c r="T16" i="39"/>
  <c r="S16" i="39"/>
  <c r="S57" i="39" s="1"/>
  <c r="R16" i="39"/>
  <c r="R57" i="39" s="1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R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P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M51" i="38" s="1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I51" i="38" s="1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U52" i="38"/>
  <c r="T52" i="38"/>
  <c r="T51" i="38" s="1"/>
  <c r="S52" i="38"/>
  <c r="R52" i="38"/>
  <c r="R51" i="38" s="1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E51" i="38" s="1"/>
  <c r="D52" i="38"/>
  <c r="D51" i="38" s="1"/>
  <c r="C52" i="38"/>
  <c r="B52" i="38"/>
  <c r="B51" i="38" s="1"/>
  <c r="Y51" i="38"/>
  <c r="W51" i="38"/>
  <c r="U51" i="38"/>
  <c r="Q51" i="38"/>
  <c r="O51" i="38"/>
  <c r="L51" i="38"/>
  <c r="J51" i="38"/>
  <c r="G51" i="38"/>
  <c r="Y27" i="38"/>
  <c r="X27" i="38"/>
  <c r="W27" i="38"/>
  <c r="V27" i="38"/>
  <c r="U27" i="38"/>
  <c r="T27" i="38"/>
  <c r="S27" i="38"/>
  <c r="S63" i="38" s="1"/>
  <c r="R27" i="38"/>
  <c r="Q27" i="38"/>
  <c r="P27" i="38"/>
  <c r="O27" i="38"/>
  <c r="O63" i="38" s="1"/>
  <c r="N27" i="38"/>
  <c r="N63" i="38" s="1"/>
  <c r="M27" i="38"/>
  <c r="L27" i="38"/>
  <c r="K27" i="38"/>
  <c r="K80" i="38" s="1"/>
  <c r="J27" i="38"/>
  <c r="J63" i="38" s="1"/>
  <c r="I27" i="38"/>
  <c r="H27" i="38"/>
  <c r="H63" i="38" s="1"/>
  <c r="G27" i="38"/>
  <c r="G63" i="38" s="1"/>
  <c r="F27" i="38"/>
  <c r="F63" i="38" s="1"/>
  <c r="E27" i="38"/>
  <c r="D27" i="38"/>
  <c r="D63" i="38" s="1"/>
  <c r="C27" i="38"/>
  <c r="B27" i="38"/>
  <c r="B63" i="38" s="1"/>
  <c r="Y24" i="38"/>
  <c r="X24" i="38"/>
  <c r="W24" i="38"/>
  <c r="V24" i="38"/>
  <c r="V60" i="38" s="1"/>
  <c r="U24" i="38"/>
  <c r="T24" i="38"/>
  <c r="S24" i="38"/>
  <c r="S60" i="38" s="1"/>
  <c r="R24" i="38"/>
  <c r="Q24" i="38"/>
  <c r="P24" i="38"/>
  <c r="O24" i="38"/>
  <c r="O60" i="38" s="1"/>
  <c r="N24" i="38"/>
  <c r="N79" i="38" s="1"/>
  <c r="M24" i="38"/>
  <c r="L24" i="38"/>
  <c r="L60" i="38" s="1"/>
  <c r="K24" i="38"/>
  <c r="K79" i="38" s="1"/>
  <c r="J24" i="38"/>
  <c r="I24" i="38"/>
  <c r="H24" i="38"/>
  <c r="G24" i="38"/>
  <c r="G79" i="38" s="1"/>
  <c r="F24" i="38"/>
  <c r="F79" i="38" s="1"/>
  <c r="E24" i="38"/>
  <c r="D24" i="38"/>
  <c r="D60" i="38" s="1"/>
  <c r="C24" i="38"/>
  <c r="C60" i="38" s="1"/>
  <c r="B24" i="38"/>
  <c r="Y16" i="38"/>
  <c r="X16" i="38"/>
  <c r="W16" i="38"/>
  <c r="W57" i="38" s="1"/>
  <c r="V16" i="38"/>
  <c r="V57" i="38" s="1"/>
  <c r="U16" i="38"/>
  <c r="T16" i="38"/>
  <c r="T57" i="38" s="1"/>
  <c r="S16" i="38"/>
  <c r="R16" i="38"/>
  <c r="R57" i="38" s="1"/>
  <c r="Q16" i="38"/>
  <c r="P16" i="38"/>
  <c r="O16" i="38"/>
  <c r="N16" i="38"/>
  <c r="M16" i="38"/>
  <c r="M57" i="38" s="1"/>
  <c r="L16" i="38"/>
  <c r="L57" i="38" s="1"/>
  <c r="K16" i="38"/>
  <c r="K78" i="38" s="1"/>
  <c r="J16" i="38"/>
  <c r="J57" i="38" s="1"/>
  <c r="I16" i="38"/>
  <c r="H16" i="38"/>
  <c r="G16" i="38"/>
  <c r="G78" i="38" s="1"/>
  <c r="F16" i="38"/>
  <c r="F78" i="38" s="1"/>
  <c r="E16" i="38"/>
  <c r="E57" i="38" s="1"/>
  <c r="D16" i="38"/>
  <c r="D57" i="38" s="1"/>
  <c r="C16" i="38"/>
  <c r="C78" i="38" s="1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Q63" i="37"/>
  <c r="I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K60" i="37"/>
  <c r="C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I57" i="37"/>
  <c r="F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P51" i="37" s="1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E51" i="37" s="1"/>
  <c r="D53" i="37"/>
  <c r="C53" i="37"/>
  <c r="B53" i="37"/>
  <c r="Y52" i="37"/>
  <c r="X52" i="37"/>
  <c r="X51" i="37" s="1"/>
  <c r="W52" i="37"/>
  <c r="W51" i="37" s="1"/>
  <c r="V52" i="37"/>
  <c r="V51" i="37" s="1"/>
  <c r="U52" i="37"/>
  <c r="U51" i="37" s="1"/>
  <c r="T52" i="37"/>
  <c r="T51" i="37" s="1"/>
  <c r="S52" i="37"/>
  <c r="S51" i="37" s="1"/>
  <c r="R52" i="37"/>
  <c r="R51" i="37" s="1"/>
  <c r="Q52" i="37"/>
  <c r="Q51" i="37" s="1"/>
  <c r="P52" i="37"/>
  <c r="O52" i="37"/>
  <c r="O51" i="37" s="1"/>
  <c r="N52" i="37"/>
  <c r="N51" i="37" s="1"/>
  <c r="M52" i="37"/>
  <c r="M51" i="37" s="1"/>
  <c r="L52" i="37"/>
  <c r="L51" i="37" s="1"/>
  <c r="K52" i="37"/>
  <c r="K51" i="37" s="1"/>
  <c r="J52" i="37"/>
  <c r="J51" i="37" s="1"/>
  <c r="I52" i="37"/>
  <c r="I51" i="37" s="1"/>
  <c r="H52" i="37"/>
  <c r="H51" i="37" s="1"/>
  <c r="G52" i="37"/>
  <c r="G51" i="37" s="1"/>
  <c r="F52" i="37"/>
  <c r="E52" i="37"/>
  <c r="D52" i="37"/>
  <c r="D51" i="37" s="1"/>
  <c r="C52" i="37"/>
  <c r="B52" i="37"/>
  <c r="B51" i="37" s="1"/>
  <c r="Y51" i="37"/>
  <c r="F51" i="37"/>
  <c r="C51" i="37"/>
  <c r="Y27" i="37"/>
  <c r="Y80" i="37" s="1"/>
  <c r="X27" i="37"/>
  <c r="X80" i="37" s="1"/>
  <c r="W27" i="37"/>
  <c r="W80" i="37" s="1"/>
  <c r="V27" i="37"/>
  <c r="V80" i="37" s="1"/>
  <c r="U27" i="37"/>
  <c r="U80" i="37" s="1"/>
  <c r="T27" i="37"/>
  <c r="T80" i="37" s="1"/>
  <c r="S27" i="37"/>
  <c r="S80" i="37" s="1"/>
  <c r="R27" i="37"/>
  <c r="R80" i="37" s="1"/>
  <c r="Q27" i="37"/>
  <c r="Q80" i="37" s="1"/>
  <c r="P27" i="37"/>
  <c r="P80" i="37" s="1"/>
  <c r="O27" i="37"/>
  <c r="O80" i="37" s="1"/>
  <c r="N27" i="37"/>
  <c r="N80" i="37" s="1"/>
  <c r="M27" i="37"/>
  <c r="M80" i="37" s="1"/>
  <c r="L27" i="37"/>
  <c r="L80" i="37" s="1"/>
  <c r="K27" i="37"/>
  <c r="K80" i="37" s="1"/>
  <c r="J27" i="37"/>
  <c r="J80" i="37" s="1"/>
  <c r="I27" i="37"/>
  <c r="I80" i="37" s="1"/>
  <c r="H27" i="37"/>
  <c r="H80" i="37" s="1"/>
  <c r="G27" i="37"/>
  <c r="G80" i="37" s="1"/>
  <c r="F27" i="37"/>
  <c r="F80" i="37" s="1"/>
  <c r="E27" i="37"/>
  <c r="E80" i="37" s="1"/>
  <c r="D27" i="37"/>
  <c r="D80" i="37" s="1"/>
  <c r="C27" i="37"/>
  <c r="C80" i="37" s="1"/>
  <c r="B27" i="37"/>
  <c r="B80" i="37" s="1"/>
  <c r="Y24" i="37"/>
  <c r="Y79" i="37" s="1"/>
  <c r="X24" i="37"/>
  <c r="X79" i="37" s="1"/>
  <c r="W24" i="37"/>
  <c r="W79" i="37" s="1"/>
  <c r="V24" i="37"/>
  <c r="V79" i="37" s="1"/>
  <c r="U24" i="37"/>
  <c r="U79" i="37" s="1"/>
  <c r="T24" i="37"/>
  <c r="T79" i="37" s="1"/>
  <c r="S24" i="37"/>
  <c r="S79" i="37" s="1"/>
  <c r="R24" i="37"/>
  <c r="R79" i="37" s="1"/>
  <c r="Q24" i="37"/>
  <c r="Q79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K79" i="37" s="1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E79" i="37" s="1"/>
  <c r="D24" i="37"/>
  <c r="D79" i="37" s="1"/>
  <c r="C24" i="37"/>
  <c r="C79" i="37" s="1"/>
  <c r="B24" i="37"/>
  <c r="B79" i="37" s="1"/>
  <c r="Y16" i="37"/>
  <c r="Y78" i="37" s="1"/>
  <c r="X16" i="37"/>
  <c r="X78" i="37" s="1"/>
  <c r="W16" i="37"/>
  <c r="W78" i="37" s="1"/>
  <c r="V16" i="37"/>
  <c r="V78" i="37" s="1"/>
  <c r="U16" i="37"/>
  <c r="U78" i="37" s="1"/>
  <c r="T16" i="37"/>
  <c r="T78" i="37" s="1"/>
  <c r="S16" i="37"/>
  <c r="S78" i="37" s="1"/>
  <c r="S72" i="37" s="1"/>
  <c r="R16" i="37"/>
  <c r="R78" i="37" s="1"/>
  <c r="Q16" i="37"/>
  <c r="Q78" i="37" s="1"/>
  <c r="P16" i="37"/>
  <c r="P78" i="37" s="1"/>
  <c r="O16" i="37"/>
  <c r="O78" i="37" s="1"/>
  <c r="N16" i="37"/>
  <c r="N78" i="37" s="1"/>
  <c r="N72" i="37" s="1"/>
  <c r="M16" i="37"/>
  <c r="M78" i="37" s="1"/>
  <c r="L16" i="37"/>
  <c r="L78" i="37" s="1"/>
  <c r="K16" i="37"/>
  <c r="K78" i="37" s="1"/>
  <c r="J16" i="37"/>
  <c r="J78" i="37" s="1"/>
  <c r="I16" i="37"/>
  <c r="I78" i="37" s="1"/>
  <c r="H16" i="37"/>
  <c r="H78" i="37" s="1"/>
  <c r="G16" i="37"/>
  <c r="G78" i="37" s="1"/>
  <c r="F16" i="37"/>
  <c r="F78" i="37" s="1"/>
  <c r="E16" i="37"/>
  <c r="E78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M51" i="35" s="1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I51" i="35" s="1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Y63" i="35"/>
  <c r="X63" i="35"/>
  <c r="Q63" i="35"/>
  <c r="P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R60" i="35"/>
  <c r="P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E51" i="35" s="1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Y57" i="35"/>
  <c r="X57" i="35"/>
  <c r="Q57" i="35"/>
  <c r="P57" i="35"/>
  <c r="I57" i="35"/>
  <c r="H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F51" i="35" s="1"/>
  <c r="E56" i="35"/>
  <c r="D56" i="35"/>
  <c r="D51" i="35" s="1"/>
  <c r="C56" i="35"/>
  <c r="C51" i="35" s="1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X51" i="35" s="1"/>
  <c r="W52" i="35"/>
  <c r="W51" i="35" s="1"/>
  <c r="V52" i="35"/>
  <c r="V51" i="35" s="1"/>
  <c r="U52" i="35"/>
  <c r="U51" i="35" s="1"/>
  <c r="T52" i="35"/>
  <c r="T51" i="35" s="1"/>
  <c r="S52" i="35"/>
  <c r="S51" i="35" s="1"/>
  <c r="R52" i="35"/>
  <c r="R51" i="35" s="1"/>
  <c r="Q52" i="35"/>
  <c r="Q51" i="35" s="1"/>
  <c r="P52" i="35"/>
  <c r="P51" i="35" s="1"/>
  <c r="O52" i="35"/>
  <c r="O51" i="35" s="1"/>
  <c r="N52" i="35"/>
  <c r="N51" i="35" s="1"/>
  <c r="M52" i="35"/>
  <c r="L52" i="35"/>
  <c r="K52" i="35"/>
  <c r="J52" i="35"/>
  <c r="I52" i="35"/>
  <c r="H52" i="35"/>
  <c r="H51" i="35" s="1"/>
  <c r="G52" i="35"/>
  <c r="G51" i="35" s="1"/>
  <c r="F52" i="35"/>
  <c r="E52" i="35"/>
  <c r="D52" i="35"/>
  <c r="C52" i="35"/>
  <c r="B52" i="35"/>
  <c r="B51" i="35" s="1"/>
  <c r="L51" i="35"/>
  <c r="K51" i="35"/>
  <c r="J51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I63" i="35" s="1"/>
  <c r="H27" i="35"/>
  <c r="H63" i="35" s="1"/>
  <c r="G27" i="35"/>
  <c r="F27" i="35"/>
  <c r="E27" i="35"/>
  <c r="D27" i="35"/>
  <c r="C27" i="35"/>
  <c r="B27" i="35"/>
  <c r="Y24" i="35"/>
  <c r="X24" i="35"/>
  <c r="X60" i="35" s="1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J60" i="35" s="1"/>
  <c r="I24" i="35"/>
  <c r="H24" i="35"/>
  <c r="H60" i="35" s="1"/>
  <c r="G24" i="35"/>
  <c r="F24" i="35"/>
  <c r="E24" i="35"/>
  <c r="D24" i="35"/>
  <c r="C24" i="35"/>
  <c r="B24" i="35"/>
  <c r="B60" i="35" s="1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Y51" i="34" s="1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F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Q51" i="34" s="1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P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L51" i="34" s="1"/>
  <c r="K58" i="34"/>
  <c r="J58" i="34"/>
  <c r="I58" i="34"/>
  <c r="H58" i="34"/>
  <c r="G58" i="34"/>
  <c r="F58" i="34"/>
  <c r="E58" i="34"/>
  <c r="D58" i="34"/>
  <c r="C58" i="34"/>
  <c r="B58" i="34"/>
  <c r="V57" i="34"/>
  <c r="T57" i="34"/>
  <c r="F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V52" i="34"/>
  <c r="U52" i="34"/>
  <c r="T52" i="34"/>
  <c r="S52" i="34"/>
  <c r="R52" i="34"/>
  <c r="Q52" i="34"/>
  <c r="P52" i="34"/>
  <c r="P51" i="34" s="1"/>
  <c r="O52" i="34"/>
  <c r="N52" i="34"/>
  <c r="N51" i="34" s="1"/>
  <c r="M52" i="34"/>
  <c r="M51" i="34" s="1"/>
  <c r="L52" i="34"/>
  <c r="K52" i="34"/>
  <c r="K51" i="34" s="1"/>
  <c r="J52" i="34"/>
  <c r="I52" i="34"/>
  <c r="I51" i="34" s="1"/>
  <c r="H52" i="34"/>
  <c r="H51" i="34" s="1"/>
  <c r="G52" i="34"/>
  <c r="F52" i="34"/>
  <c r="F51" i="34" s="1"/>
  <c r="E52" i="34"/>
  <c r="E51" i="34" s="1"/>
  <c r="D52" i="34"/>
  <c r="C52" i="34"/>
  <c r="C51" i="34" s="1"/>
  <c r="B52" i="34"/>
  <c r="X51" i="34"/>
  <c r="V51" i="34"/>
  <c r="U51" i="34"/>
  <c r="S51" i="34"/>
  <c r="Y27" i="34"/>
  <c r="Y63" i="34" s="1"/>
  <c r="X27" i="34"/>
  <c r="W27" i="34"/>
  <c r="W63" i="34" s="1"/>
  <c r="V27" i="34"/>
  <c r="V63" i="34" s="1"/>
  <c r="U27" i="34"/>
  <c r="U63" i="34" s="1"/>
  <c r="T27" i="34"/>
  <c r="T80" i="34" s="1"/>
  <c r="S27" i="34"/>
  <c r="R27" i="34"/>
  <c r="R63" i="34" s="1"/>
  <c r="Q27" i="34"/>
  <c r="Q63" i="34" s="1"/>
  <c r="P27" i="34"/>
  <c r="O27" i="34"/>
  <c r="N27" i="34"/>
  <c r="N63" i="34" s="1"/>
  <c r="M27" i="34"/>
  <c r="L27" i="34"/>
  <c r="K27" i="34"/>
  <c r="J27" i="34"/>
  <c r="J63" i="34" s="1"/>
  <c r="I27" i="34"/>
  <c r="H27" i="34"/>
  <c r="G27" i="34"/>
  <c r="G63" i="34" s="1"/>
  <c r="F27" i="34"/>
  <c r="E27" i="34"/>
  <c r="D27" i="34"/>
  <c r="C27" i="34"/>
  <c r="B27" i="34"/>
  <c r="B63" i="34" s="1"/>
  <c r="Y24" i="34"/>
  <c r="X24" i="34"/>
  <c r="W24" i="34"/>
  <c r="W60" i="34" s="1"/>
  <c r="V24" i="34"/>
  <c r="V60" i="34" s="1"/>
  <c r="U24" i="34"/>
  <c r="U60" i="34" s="1"/>
  <c r="T24" i="34"/>
  <c r="T60" i="34" s="1"/>
  <c r="S24" i="34"/>
  <c r="R24" i="34"/>
  <c r="Q24" i="34"/>
  <c r="P24" i="34"/>
  <c r="O24" i="34"/>
  <c r="O79" i="34" s="1"/>
  <c r="N24" i="34"/>
  <c r="N60" i="34" s="1"/>
  <c r="M24" i="34"/>
  <c r="M60" i="34" s="1"/>
  <c r="L24" i="34"/>
  <c r="L60" i="34" s="1"/>
  <c r="K24" i="34"/>
  <c r="J24" i="34"/>
  <c r="I24" i="34"/>
  <c r="I60" i="34" s="1"/>
  <c r="H24" i="34"/>
  <c r="H60" i="34" s="1"/>
  <c r="G24" i="34"/>
  <c r="F24" i="34"/>
  <c r="F79" i="34" s="1"/>
  <c r="E24" i="34"/>
  <c r="D24" i="34"/>
  <c r="C24" i="34"/>
  <c r="B24" i="34"/>
  <c r="Y16" i="34"/>
  <c r="X16" i="34"/>
  <c r="W16" i="34"/>
  <c r="V16" i="34"/>
  <c r="U16" i="34"/>
  <c r="T16" i="34"/>
  <c r="T78" i="34" s="1"/>
  <c r="S16" i="34"/>
  <c r="R16" i="34"/>
  <c r="Q16" i="34"/>
  <c r="Q57" i="34" s="1"/>
  <c r="P16" i="34"/>
  <c r="O16" i="34"/>
  <c r="N16" i="34"/>
  <c r="N57" i="34" s="1"/>
  <c r="M16" i="34"/>
  <c r="L16" i="34"/>
  <c r="L78" i="34" s="1"/>
  <c r="K16" i="34"/>
  <c r="K57" i="34" s="1"/>
  <c r="J16" i="34"/>
  <c r="I16" i="34"/>
  <c r="I57" i="34" s="1"/>
  <c r="H16" i="34"/>
  <c r="G16" i="34"/>
  <c r="G57" i="34" s="1"/>
  <c r="F16" i="34"/>
  <c r="E16" i="34"/>
  <c r="E57" i="34" s="1"/>
  <c r="D16" i="34"/>
  <c r="C16" i="34"/>
  <c r="C57" i="34" s="1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V51" i="33" s="1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R51" i="33" s="1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Q51" i="33" s="1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B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7" i="33"/>
  <c r="R57" i="33"/>
  <c r="O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N51" i="33" s="1"/>
  <c r="M56" i="33"/>
  <c r="M51" i="33" s="1"/>
  <c r="L56" i="33"/>
  <c r="K56" i="33"/>
  <c r="K51" i="33" s="1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J51" i="33" s="1"/>
  <c r="I55" i="33"/>
  <c r="I51" i="33" s="1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B51" i="33" s="1"/>
  <c r="Y52" i="33"/>
  <c r="Y51" i="33" s="1"/>
  <c r="X52" i="33"/>
  <c r="X51" i="33" s="1"/>
  <c r="W52" i="33"/>
  <c r="W51" i="33" s="1"/>
  <c r="V52" i="33"/>
  <c r="U52" i="33"/>
  <c r="U51" i="33" s="1"/>
  <c r="T52" i="33"/>
  <c r="T51" i="33" s="1"/>
  <c r="S52" i="33"/>
  <c r="S51" i="33" s="1"/>
  <c r="R52" i="33"/>
  <c r="Q52" i="33"/>
  <c r="P52" i="33"/>
  <c r="P51" i="33" s="1"/>
  <c r="O52" i="33"/>
  <c r="N52" i="33"/>
  <c r="M52" i="33"/>
  <c r="L52" i="33"/>
  <c r="K52" i="33"/>
  <c r="J52" i="33"/>
  <c r="I52" i="33"/>
  <c r="H52" i="33"/>
  <c r="H51" i="33" s="1"/>
  <c r="G52" i="33"/>
  <c r="G51" i="33" s="1"/>
  <c r="F52" i="33"/>
  <c r="F51" i="33" s="1"/>
  <c r="E52" i="33"/>
  <c r="E51" i="33" s="1"/>
  <c r="D52" i="33"/>
  <c r="D51" i="33" s="1"/>
  <c r="C52" i="33"/>
  <c r="C51" i="33" s="1"/>
  <c r="B52" i="33"/>
  <c r="O51" i="33"/>
  <c r="L51" i="33"/>
  <c r="Y27" i="33"/>
  <c r="Y80" i="33" s="1"/>
  <c r="X27" i="33"/>
  <c r="X80" i="33" s="1"/>
  <c r="W27" i="33"/>
  <c r="W80" i="33" s="1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Q80" i="33" s="1"/>
  <c r="P27" i="33"/>
  <c r="P80" i="33" s="1"/>
  <c r="O27" i="33"/>
  <c r="O80" i="33" s="1"/>
  <c r="N27" i="33"/>
  <c r="N80" i="33" s="1"/>
  <c r="M27" i="33"/>
  <c r="M80" i="33" s="1"/>
  <c r="L27" i="33"/>
  <c r="L80" i="33" s="1"/>
  <c r="K27" i="33"/>
  <c r="K80" i="33" s="1"/>
  <c r="J27" i="33"/>
  <c r="J80" i="33" s="1"/>
  <c r="I27" i="33"/>
  <c r="I80" i="33" s="1"/>
  <c r="H27" i="33"/>
  <c r="H80" i="33" s="1"/>
  <c r="G27" i="33"/>
  <c r="G80" i="33" s="1"/>
  <c r="F27" i="33"/>
  <c r="F80" i="34" s="1"/>
  <c r="E27" i="33"/>
  <c r="E80" i="33" s="1"/>
  <c r="D27" i="33"/>
  <c r="D80" i="33" s="1"/>
  <c r="C27" i="33"/>
  <c r="C80" i="33" s="1"/>
  <c r="B27" i="33"/>
  <c r="B80" i="33" s="1"/>
  <c r="Y24" i="33"/>
  <c r="Y79" i="33" s="1"/>
  <c r="X24" i="33"/>
  <c r="X79" i="33" s="1"/>
  <c r="W24" i="33"/>
  <c r="W79" i="33" s="1"/>
  <c r="V24" i="33"/>
  <c r="V79" i="33" s="1"/>
  <c r="U24" i="33"/>
  <c r="U79" i="33" s="1"/>
  <c r="T24" i="33"/>
  <c r="T79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D79" i="33" s="1"/>
  <c r="C24" i="33"/>
  <c r="C79" i="33" s="1"/>
  <c r="B24" i="33"/>
  <c r="B79" i="33" s="1"/>
  <c r="Y16" i="33"/>
  <c r="Y78" i="33" s="1"/>
  <c r="X16" i="33"/>
  <c r="X78" i="33" s="1"/>
  <c r="W16" i="33"/>
  <c r="W78" i="33" s="1"/>
  <c r="V16" i="33"/>
  <c r="V78" i="33" s="1"/>
  <c r="U16" i="33"/>
  <c r="U78" i="33" s="1"/>
  <c r="T16" i="33"/>
  <c r="T78" i="33" s="1"/>
  <c r="S16" i="33"/>
  <c r="S78" i="33" s="1"/>
  <c r="R16" i="33"/>
  <c r="R78" i="33" s="1"/>
  <c r="Q16" i="33"/>
  <c r="Q78" i="33" s="1"/>
  <c r="P16" i="33"/>
  <c r="P78" i="33" s="1"/>
  <c r="O16" i="33"/>
  <c r="O78" i="33" s="1"/>
  <c r="N16" i="33"/>
  <c r="N78" i="33" s="1"/>
  <c r="M16" i="33"/>
  <c r="M78" i="33" s="1"/>
  <c r="L16" i="33"/>
  <c r="L78" i="33" s="1"/>
  <c r="K16" i="33"/>
  <c r="K78" i="33" s="1"/>
  <c r="J16" i="33"/>
  <c r="J78" i="33" s="1"/>
  <c r="I16" i="33"/>
  <c r="I78" i="33" s="1"/>
  <c r="H16" i="33"/>
  <c r="H78" i="33" s="1"/>
  <c r="G16" i="33"/>
  <c r="G78" i="33" s="1"/>
  <c r="F16" i="33"/>
  <c r="F78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N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V99" i="31"/>
  <c r="N99" i="31"/>
  <c r="K99" i="31"/>
  <c r="F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P84" i="31" s="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I84" i="31" s="1"/>
  <c r="H91" i="31"/>
  <c r="G91" i="31"/>
  <c r="F91" i="31"/>
  <c r="E91" i="31"/>
  <c r="D91" i="31"/>
  <c r="C91" i="31"/>
  <c r="B91" i="31"/>
  <c r="F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H84" i="31" s="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D84" i="31" s="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Y84" i="31" s="1"/>
  <c r="X85" i="31"/>
  <c r="X84" i="31" s="1"/>
  <c r="W85" i="31"/>
  <c r="W84" i="31" s="1"/>
  <c r="V85" i="31"/>
  <c r="U85" i="31"/>
  <c r="U84" i="31" s="1"/>
  <c r="T85" i="31"/>
  <c r="T84" i="31" s="1"/>
  <c r="S85" i="31"/>
  <c r="R85" i="31"/>
  <c r="R84" i="31" s="1"/>
  <c r="Q85" i="31"/>
  <c r="Q84" i="31" s="1"/>
  <c r="P85" i="31"/>
  <c r="O85" i="31"/>
  <c r="O84" i="31" s="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84" i="31" s="1"/>
  <c r="M84" i="31"/>
  <c r="L84" i="31"/>
  <c r="J84" i="31"/>
  <c r="G84" i="31"/>
  <c r="E84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V45" i="31"/>
  <c r="U45" i="31"/>
  <c r="T45" i="31"/>
  <c r="S45" i="31"/>
  <c r="S99" i="31" s="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25" i="31"/>
  <c r="X25" i="31"/>
  <c r="W25" i="31"/>
  <c r="V25" i="31"/>
  <c r="V94" i="31" s="1"/>
  <c r="U25" i="31"/>
  <c r="T25" i="31"/>
  <c r="S25" i="31"/>
  <c r="R25" i="31"/>
  <c r="Q25" i="31"/>
  <c r="P25" i="31"/>
  <c r="O25" i="31"/>
  <c r="N25" i="31"/>
  <c r="N94" i="31" s="1"/>
  <c r="M25" i="31"/>
  <c r="L25" i="31"/>
  <c r="K25" i="31"/>
  <c r="K94" i="31" s="1"/>
  <c r="J25" i="31"/>
  <c r="I25" i="31"/>
  <c r="H25" i="31"/>
  <c r="G25" i="31"/>
  <c r="F25" i="31"/>
  <c r="F94" i="31" s="1"/>
  <c r="E25" i="31"/>
  <c r="D25" i="31"/>
  <c r="C25" i="31"/>
  <c r="B25" i="31"/>
  <c r="Y16" i="31"/>
  <c r="X16" i="31"/>
  <c r="W16" i="31"/>
  <c r="V16" i="31"/>
  <c r="V90" i="31" s="1"/>
  <c r="U16" i="31"/>
  <c r="T16" i="31"/>
  <c r="S16" i="31"/>
  <c r="R16" i="31"/>
  <c r="Q16" i="31"/>
  <c r="P16" i="31"/>
  <c r="O16" i="31"/>
  <c r="N16" i="31"/>
  <c r="N90" i="31" s="1"/>
  <c r="M16" i="31"/>
  <c r="L16" i="31"/>
  <c r="K16" i="31"/>
  <c r="J16" i="31"/>
  <c r="I16" i="31"/>
  <c r="H16" i="31"/>
  <c r="G16" i="31"/>
  <c r="F16" i="31"/>
  <c r="E16" i="31"/>
  <c r="D16" i="31"/>
  <c r="C16" i="31"/>
  <c r="C90" i="31" s="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H84" i="30" s="1"/>
  <c r="G91" i="30"/>
  <c r="F91" i="30"/>
  <c r="E91" i="30"/>
  <c r="D91" i="30"/>
  <c r="C91" i="30"/>
  <c r="B91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W84" i="30" s="1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V84" i="30" s="1"/>
  <c r="U86" i="30"/>
  <c r="U84" i="30" s="1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F84" i="30" s="1"/>
  <c r="E86" i="30"/>
  <c r="E84" i="30" s="1"/>
  <c r="D86" i="30"/>
  <c r="C86" i="30"/>
  <c r="B86" i="30"/>
  <c r="Y85" i="30"/>
  <c r="Y84" i="30" s="1"/>
  <c r="X85" i="30"/>
  <c r="X84" i="30" s="1"/>
  <c r="W85" i="30"/>
  <c r="V85" i="30"/>
  <c r="U85" i="30"/>
  <c r="T85" i="30"/>
  <c r="T84" i="30" s="1"/>
  <c r="S85" i="30"/>
  <c r="S84" i="30" s="1"/>
  <c r="R85" i="30"/>
  <c r="R84" i="30" s="1"/>
  <c r="Q85" i="30"/>
  <c r="Q84" i="30" s="1"/>
  <c r="P85" i="30"/>
  <c r="P84" i="30" s="1"/>
  <c r="O85" i="30"/>
  <c r="O84" i="30" s="1"/>
  <c r="N85" i="30"/>
  <c r="N84" i="30" s="1"/>
  <c r="M85" i="30"/>
  <c r="M84" i="30" s="1"/>
  <c r="L85" i="30"/>
  <c r="K85" i="30"/>
  <c r="K84" i="30" s="1"/>
  <c r="J85" i="30"/>
  <c r="I85" i="30"/>
  <c r="H85" i="30"/>
  <c r="G85" i="30"/>
  <c r="F85" i="30"/>
  <c r="E85" i="30"/>
  <c r="D85" i="30"/>
  <c r="D84" i="30" s="1"/>
  <c r="C85" i="30"/>
  <c r="C84" i="30" s="1"/>
  <c r="B85" i="30"/>
  <c r="B84" i="30" s="1"/>
  <c r="L84" i="30"/>
  <c r="J84" i="30"/>
  <c r="I84" i="30"/>
  <c r="G84" i="30"/>
  <c r="Y66" i="30"/>
  <c r="X66" i="30"/>
  <c r="W66" i="30"/>
  <c r="V66" i="30"/>
  <c r="U66" i="30"/>
  <c r="T66" i="30"/>
  <c r="S66" i="30"/>
  <c r="R66" i="30"/>
  <c r="Q66" i="30"/>
  <c r="P66" i="30"/>
  <c r="P123" i="30" s="1"/>
  <c r="O66" i="30"/>
  <c r="O123" i="30" s="1"/>
  <c r="N66" i="30"/>
  <c r="N123" i="30" s="1"/>
  <c r="M66" i="30"/>
  <c r="M123" i="30" s="1"/>
  <c r="L66" i="30"/>
  <c r="L123" i="30" s="1"/>
  <c r="K66" i="30"/>
  <c r="J66" i="30"/>
  <c r="I66" i="30"/>
  <c r="H66" i="30"/>
  <c r="G66" i="30"/>
  <c r="F66" i="30"/>
  <c r="E66" i="30"/>
  <c r="D66" i="30"/>
  <c r="C66" i="30"/>
  <c r="B66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L122" i="30" s="1"/>
  <c r="K45" i="30"/>
  <c r="K122" i="30" s="1"/>
  <c r="J45" i="30"/>
  <c r="J122" i="30" s="1"/>
  <c r="I45" i="30"/>
  <c r="I122" i="30" s="1"/>
  <c r="H45" i="30"/>
  <c r="H122" i="30" s="1"/>
  <c r="G45" i="30"/>
  <c r="F45" i="30"/>
  <c r="E45" i="30"/>
  <c r="D45" i="30"/>
  <c r="C45" i="30"/>
  <c r="B4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H120" i="30" s="1"/>
  <c r="G25" i="30"/>
  <c r="G120" i="30" s="1"/>
  <c r="F25" i="30"/>
  <c r="F120" i="30" s="1"/>
  <c r="E25" i="30"/>
  <c r="E120" i="30" s="1"/>
  <c r="D25" i="30"/>
  <c r="D120" i="30" s="1"/>
  <c r="C25" i="30"/>
  <c r="B25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D119" i="30" s="1"/>
  <c r="C16" i="30"/>
  <c r="C119" i="30" s="1"/>
  <c r="B16" i="30"/>
  <c r="B119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U105" i="29"/>
  <c r="M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O99" i="29"/>
  <c r="J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R90" i="29"/>
  <c r="O90" i="29"/>
  <c r="J90" i="29"/>
  <c r="G90" i="29"/>
  <c r="B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G84" i="29" s="1"/>
  <c r="F89" i="29"/>
  <c r="F84" i="29" s="1"/>
  <c r="E89" i="29"/>
  <c r="E84" i="29" s="1"/>
  <c r="D89" i="29"/>
  <c r="D84" i="29" s="1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C84" i="29" s="1"/>
  <c r="B88" i="29"/>
  <c r="B84" i="29" s="1"/>
  <c r="Y87" i="29"/>
  <c r="Y84" i="29" s="1"/>
  <c r="X87" i="29"/>
  <c r="X84" i="29" s="1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W84" i="29" s="1"/>
  <c r="V86" i="29"/>
  <c r="V84" i="29" s="1"/>
  <c r="U86" i="29"/>
  <c r="U84" i="29" s="1"/>
  <c r="T86" i="29"/>
  <c r="T84" i="29" s="1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S84" i="29" s="1"/>
  <c r="R85" i="29"/>
  <c r="R84" i="29" s="1"/>
  <c r="Q85" i="29"/>
  <c r="Q84" i="29" s="1"/>
  <c r="P85" i="29"/>
  <c r="P84" i="29" s="1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O84" i="29"/>
  <c r="N84" i="29"/>
  <c r="M84" i="29"/>
  <c r="L84" i="29"/>
  <c r="K84" i="29"/>
  <c r="J84" i="29"/>
  <c r="I84" i="29"/>
  <c r="H84" i="29"/>
  <c r="Y66" i="29"/>
  <c r="Y123" i="29" s="1"/>
  <c r="X66" i="29"/>
  <c r="X123" i="29" s="1"/>
  <c r="W66" i="29"/>
  <c r="W123" i="29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31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31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31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O175" i="4" s="1"/>
  <c r="N33" i="28"/>
  <c r="N38" i="28" s="1"/>
  <c r="N175" i="4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B175" i="4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U126" i="27" s="1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J126" i="27" s="1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F126" i="27" s="1"/>
  <c r="E130" i="27"/>
  <c r="D130" i="27"/>
  <c r="C130" i="27"/>
  <c r="B130" i="27"/>
  <c r="Y129" i="27"/>
  <c r="X129" i="27"/>
  <c r="W129" i="27"/>
  <c r="W126" i="27" s="1"/>
  <c r="V129" i="27"/>
  <c r="U129" i="27"/>
  <c r="T129" i="27"/>
  <c r="T126" i="27" s="1"/>
  <c r="S129" i="27"/>
  <c r="R129" i="27"/>
  <c r="Q129" i="27"/>
  <c r="P129" i="27"/>
  <c r="O129" i="27"/>
  <c r="N129" i="27"/>
  <c r="M129" i="27"/>
  <c r="L129" i="27"/>
  <c r="K129" i="27"/>
  <c r="J129" i="27"/>
  <c r="I129" i="27"/>
  <c r="I126" i="27" s="1"/>
  <c r="H129" i="27"/>
  <c r="G129" i="27"/>
  <c r="F129" i="27"/>
  <c r="E129" i="27"/>
  <c r="D129" i="27"/>
  <c r="C129" i="27"/>
  <c r="B129" i="27"/>
  <c r="B126" i="27" s="1"/>
  <c r="Y128" i="27"/>
  <c r="X128" i="27"/>
  <c r="W128" i="27"/>
  <c r="V128" i="27"/>
  <c r="U128" i="27"/>
  <c r="T128" i="27"/>
  <c r="S128" i="27"/>
  <c r="S126" i="27" s="1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H126" i="27" s="1"/>
  <c r="G128" i="27"/>
  <c r="F128" i="27"/>
  <c r="E128" i="27"/>
  <c r="E126" i="27" s="1"/>
  <c r="D128" i="27"/>
  <c r="C128" i="27"/>
  <c r="B128" i="27"/>
  <c r="Y127" i="27"/>
  <c r="X127" i="27"/>
  <c r="X126" i="27" s="1"/>
  <c r="W127" i="27"/>
  <c r="V127" i="27"/>
  <c r="V126" i="27" s="1"/>
  <c r="U127" i="27"/>
  <c r="T127" i="27"/>
  <c r="S127" i="27"/>
  <c r="R127" i="27"/>
  <c r="Q127" i="27"/>
  <c r="P127" i="27"/>
  <c r="P126" i="27" s="1"/>
  <c r="O127" i="27"/>
  <c r="O126" i="27" s="1"/>
  <c r="N127" i="27"/>
  <c r="N126" i="27" s="1"/>
  <c r="M127" i="27"/>
  <c r="M126" i="27" s="1"/>
  <c r="L127" i="27"/>
  <c r="L126" i="27" s="1"/>
  <c r="K127" i="27"/>
  <c r="J127" i="27"/>
  <c r="I127" i="27"/>
  <c r="H127" i="27"/>
  <c r="G127" i="27"/>
  <c r="F127" i="27"/>
  <c r="E127" i="27"/>
  <c r="D127" i="27"/>
  <c r="D126" i="27" s="1"/>
  <c r="C127" i="27"/>
  <c r="C126" i="27" s="1"/>
  <c r="B127" i="27"/>
  <c r="Y126" i="27"/>
  <c r="R126" i="27"/>
  <c r="K126" i="27"/>
  <c r="G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Q110" i="27" s="1"/>
  <c r="P123" i="27"/>
  <c r="O123" i="27"/>
  <c r="N123" i="27"/>
  <c r="M123" i="27"/>
  <c r="M110" i="27" s="1"/>
  <c r="L123" i="27"/>
  <c r="K123" i="27"/>
  <c r="J123" i="27"/>
  <c r="I123" i="27"/>
  <c r="H123" i="27"/>
  <c r="G123" i="27"/>
  <c r="F123" i="27"/>
  <c r="E123" i="27"/>
  <c r="D123" i="27"/>
  <c r="C123" i="27"/>
  <c r="B123" i="27"/>
  <c r="I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5" i="27"/>
  <c r="X115" i="27"/>
  <c r="W115" i="27"/>
  <c r="V115" i="27"/>
  <c r="U115" i="27"/>
  <c r="T115" i="27"/>
  <c r="T110" i="27" s="1"/>
  <c r="S115" i="27"/>
  <c r="R115" i="27"/>
  <c r="Q115" i="27"/>
  <c r="P115" i="27"/>
  <c r="O115" i="27"/>
  <c r="N115" i="27"/>
  <c r="M115" i="27"/>
  <c r="L115" i="27"/>
  <c r="K115" i="27"/>
  <c r="J115" i="27"/>
  <c r="J110" i="27" s="1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I110" i="27" s="1"/>
  <c r="H114" i="27"/>
  <c r="G114" i="27"/>
  <c r="F114" i="27"/>
  <c r="F110" i="27" s="1"/>
  <c r="E114" i="27"/>
  <c r="D114" i="27"/>
  <c r="C114" i="27"/>
  <c r="B114" i="27"/>
  <c r="Y113" i="27"/>
  <c r="X113" i="27"/>
  <c r="W113" i="27"/>
  <c r="V113" i="27"/>
  <c r="U113" i="27"/>
  <c r="T113" i="27"/>
  <c r="S113" i="27"/>
  <c r="S110" i="27" s="1"/>
  <c r="R113" i="27"/>
  <c r="Q113" i="27"/>
  <c r="P113" i="27"/>
  <c r="O113" i="27"/>
  <c r="N113" i="27"/>
  <c r="M113" i="27"/>
  <c r="L113" i="27"/>
  <c r="L110" i="27" s="1"/>
  <c r="K113" i="27"/>
  <c r="J113" i="27"/>
  <c r="I113" i="27"/>
  <c r="H113" i="27"/>
  <c r="G113" i="27"/>
  <c r="F113" i="27"/>
  <c r="E113" i="27"/>
  <c r="D113" i="27"/>
  <c r="C113" i="27"/>
  <c r="C110" i="27" s="1"/>
  <c r="B113" i="27"/>
  <c r="Y112" i="27"/>
  <c r="X112" i="27"/>
  <c r="W112" i="27"/>
  <c r="V112" i="27"/>
  <c r="U112" i="27"/>
  <c r="T112" i="27"/>
  <c r="S112" i="27"/>
  <c r="R112" i="27"/>
  <c r="R110" i="27" s="1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Y110" i="27" s="1"/>
  <c r="X111" i="27"/>
  <c r="W111" i="27"/>
  <c r="W110" i="27" s="1"/>
  <c r="V111" i="27"/>
  <c r="V110" i="27" s="1"/>
  <c r="U111" i="27"/>
  <c r="U110" i="27" s="1"/>
  <c r="T111" i="27"/>
  <c r="S111" i="27"/>
  <c r="R111" i="27"/>
  <c r="Q111" i="27"/>
  <c r="P111" i="27"/>
  <c r="O111" i="27"/>
  <c r="N111" i="27"/>
  <c r="N110" i="27" s="1"/>
  <c r="M111" i="27"/>
  <c r="L111" i="27"/>
  <c r="K111" i="27"/>
  <c r="K110" i="27" s="1"/>
  <c r="J111" i="27"/>
  <c r="I111" i="27"/>
  <c r="H111" i="27"/>
  <c r="G111" i="27"/>
  <c r="F111" i="27"/>
  <c r="E111" i="27"/>
  <c r="D111" i="27"/>
  <c r="D110" i="27" s="1"/>
  <c r="C111" i="27"/>
  <c r="B111" i="27"/>
  <c r="E110" i="27"/>
  <c r="B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N98" i="27" s="1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C98" i="27" s="1"/>
  <c r="B103" i="27"/>
  <c r="Y102" i="27"/>
  <c r="X102" i="27"/>
  <c r="W102" i="27"/>
  <c r="V102" i="27"/>
  <c r="U102" i="27"/>
  <c r="T102" i="27"/>
  <c r="T98" i="27" s="1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W98" i="27" s="1"/>
  <c r="V101" i="27"/>
  <c r="U101" i="27"/>
  <c r="T101" i="27"/>
  <c r="S101" i="27"/>
  <c r="R101" i="27"/>
  <c r="Q101" i="27"/>
  <c r="P101" i="27"/>
  <c r="P98" i="27" s="1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B98" i="27" s="1"/>
  <c r="Y100" i="27"/>
  <c r="X100" i="27"/>
  <c r="W100" i="27"/>
  <c r="V100" i="27"/>
  <c r="U100" i="27"/>
  <c r="T100" i="27"/>
  <c r="S100" i="27"/>
  <c r="S98" i="27" s="1"/>
  <c r="R100" i="27"/>
  <c r="Q100" i="27"/>
  <c r="P100" i="27"/>
  <c r="O100" i="27"/>
  <c r="N100" i="27"/>
  <c r="M100" i="27"/>
  <c r="M98" i="27" s="1"/>
  <c r="L100" i="27"/>
  <c r="L98" i="27" s="1"/>
  <c r="K100" i="27"/>
  <c r="J100" i="27"/>
  <c r="J98" i="27" s="1"/>
  <c r="I100" i="27"/>
  <c r="H100" i="27"/>
  <c r="G100" i="27"/>
  <c r="F100" i="27"/>
  <c r="E100" i="27"/>
  <c r="D100" i="27"/>
  <c r="C100" i="27"/>
  <c r="B100" i="27"/>
  <c r="Y99" i="27"/>
  <c r="Y98" i="27" s="1"/>
  <c r="X99" i="27"/>
  <c r="X98" i="27" s="1"/>
  <c r="W99" i="27"/>
  <c r="V99" i="27"/>
  <c r="V98" i="27" s="1"/>
  <c r="U99" i="27"/>
  <c r="T99" i="27"/>
  <c r="S99" i="27"/>
  <c r="R99" i="27"/>
  <c r="Q99" i="27"/>
  <c r="Q98" i="27" s="1"/>
  <c r="P99" i="27"/>
  <c r="O99" i="27"/>
  <c r="O98" i="27" s="1"/>
  <c r="N99" i="27"/>
  <c r="M99" i="27"/>
  <c r="L99" i="27"/>
  <c r="K99" i="27"/>
  <c r="J99" i="27"/>
  <c r="I99" i="27"/>
  <c r="I98" i="27" s="1"/>
  <c r="H99" i="27"/>
  <c r="H98" i="27" s="1"/>
  <c r="G99" i="27"/>
  <c r="G98" i="27" s="1"/>
  <c r="F99" i="27"/>
  <c r="F98" i="27" s="1"/>
  <c r="E99" i="27"/>
  <c r="E98" i="27" s="1"/>
  <c r="D99" i="27"/>
  <c r="C99" i="27"/>
  <c r="B99" i="27"/>
  <c r="U98" i="27"/>
  <c r="R98" i="27"/>
  <c r="K98" i="27"/>
  <c r="D98" i="27"/>
  <c r="Y69" i="27"/>
  <c r="X69" i="27"/>
  <c r="X122" i="27" s="1"/>
  <c r="W69" i="27"/>
  <c r="V69" i="27"/>
  <c r="U69" i="27"/>
  <c r="U122" i="27" s="1"/>
  <c r="T69" i="27"/>
  <c r="S69" i="27"/>
  <c r="S122" i="27" s="1"/>
  <c r="R69" i="27"/>
  <c r="R122" i="27" s="1"/>
  <c r="Q69" i="27"/>
  <c r="Q122" i="27" s="1"/>
  <c r="P69" i="27"/>
  <c r="P122" i="27" s="1"/>
  <c r="O69" i="27"/>
  <c r="N69" i="27"/>
  <c r="N122" i="27" s="1"/>
  <c r="M69" i="27"/>
  <c r="L69" i="27"/>
  <c r="K69" i="27"/>
  <c r="J69" i="27"/>
  <c r="J122" i="27" s="1"/>
  <c r="I69" i="27"/>
  <c r="H69" i="27"/>
  <c r="G69" i="27"/>
  <c r="F69" i="27"/>
  <c r="F122" i="27" s="1"/>
  <c r="E69" i="27"/>
  <c r="E122" i="27" s="1"/>
  <c r="D69" i="27"/>
  <c r="C69" i="27"/>
  <c r="C122" i="27" s="1"/>
  <c r="B69" i="27"/>
  <c r="B122" i="27" s="1"/>
  <c r="Y56" i="27"/>
  <c r="X56" i="27"/>
  <c r="W56" i="27"/>
  <c r="V56" i="27"/>
  <c r="U56" i="27"/>
  <c r="T56" i="27"/>
  <c r="S56" i="27"/>
  <c r="R56" i="27"/>
  <c r="Q56" i="27"/>
  <c r="P56" i="27"/>
  <c r="O56" i="27"/>
  <c r="N56" i="27"/>
  <c r="N119" i="27" s="1"/>
  <c r="M56" i="27"/>
  <c r="L56" i="27"/>
  <c r="K56" i="27"/>
  <c r="J56" i="27"/>
  <c r="I56" i="27"/>
  <c r="H56" i="27"/>
  <c r="G56" i="27"/>
  <c r="F56" i="27"/>
  <c r="F119" i="27" s="1"/>
  <c r="E56" i="27"/>
  <c r="E119" i="27" s="1"/>
  <c r="D56" i="27"/>
  <c r="C56" i="27"/>
  <c r="C119" i="27" s="1"/>
  <c r="B56" i="27"/>
  <c r="Y43" i="27"/>
  <c r="X43" i="27"/>
  <c r="W43" i="27"/>
  <c r="W116" i="27" s="1"/>
  <c r="V43" i="27"/>
  <c r="V116" i="27" s="1"/>
  <c r="U43" i="27"/>
  <c r="U116" i="27" s="1"/>
  <c r="T43" i="27"/>
  <c r="S43" i="27"/>
  <c r="S116" i="27" s="1"/>
  <c r="R43" i="27"/>
  <c r="R116" i="27" s="1"/>
  <c r="Q43" i="27"/>
  <c r="Q116" i="27" s="1"/>
  <c r="P43" i="27"/>
  <c r="O43" i="27"/>
  <c r="O116" i="27" s="1"/>
  <c r="N43" i="27"/>
  <c r="N116" i="27" s="1"/>
  <c r="M43" i="27"/>
  <c r="M116" i="27" s="1"/>
  <c r="L43" i="27"/>
  <c r="K43" i="27"/>
  <c r="J43" i="27"/>
  <c r="I43" i="27"/>
  <c r="H43" i="27"/>
  <c r="G43" i="27"/>
  <c r="G116" i="27" s="1"/>
  <c r="F43" i="27"/>
  <c r="F116" i="27" s="1"/>
  <c r="E43" i="27"/>
  <c r="D43" i="27"/>
  <c r="C43" i="27"/>
  <c r="B43" i="27"/>
  <c r="Y17" i="27"/>
  <c r="X17" i="27"/>
  <c r="W17" i="27"/>
  <c r="V17" i="27"/>
  <c r="V105" i="27" s="1"/>
  <c r="U17" i="27"/>
  <c r="U105" i="27" s="1"/>
  <c r="T17" i="27"/>
  <c r="S17" i="27"/>
  <c r="S105" i="27" s="1"/>
  <c r="R17" i="27"/>
  <c r="Q17" i="27"/>
  <c r="P17" i="27"/>
  <c r="O17" i="27"/>
  <c r="N17" i="27"/>
  <c r="N105" i="27" s="1"/>
  <c r="M17" i="27"/>
  <c r="M105" i="27" s="1"/>
  <c r="L17" i="27"/>
  <c r="K17" i="27"/>
  <c r="K105" i="27" s="1"/>
  <c r="J17" i="27"/>
  <c r="J105" i="27" s="1"/>
  <c r="I17" i="27"/>
  <c r="I105" i="27" s="1"/>
  <c r="H17" i="27"/>
  <c r="G17" i="27"/>
  <c r="F17" i="27"/>
  <c r="F105" i="27" s="1"/>
  <c r="E17" i="27"/>
  <c r="E105" i="27" s="1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126" i="26" s="1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C126" i="26" s="1"/>
  <c r="B130" i="26"/>
  <c r="Y129" i="26"/>
  <c r="X129" i="26"/>
  <c r="W129" i="26"/>
  <c r="V129" i="26"/>
  <c r="U129" i="26"/>
  <c r="T129" i="26"/>
  <c r="S129" i="26"/>
  <c r="R129" i="26"/>
  <c r="Q129" i="26"/>
  <c r="Q126" i="26" s="1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P126" i="26" s="1"/>
  <c r="O128" i="26"/>
  <c r="N128" i="26"/>
  <c r="N126" i="26" s="1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Y126" i="26" s="1"/>
  <c r="X127" i="26"/>
  <c r="X126" i="26" s="1"/>
  <c r="W127" i="26"/>
  <c r="W126" i="26" s="1"/>
  <c r="V127" i="26"/>
  <c r="V126" i="26" s="1"/>
  <c r="U127" i="26"/>
  <c r="U126" i="26" s="1"/>
  <c r="T127" i="26"/>
  <c r="T126" i="26" s="1"/>
  <c r="S127" i="26"/>
  <c r="S126" i="26" s="1"/>
  <c r="R127" i="26"/>
  <c r="R126" i="26" s="1"/>
  <c r="Q127" i="26"/>
  <c r="P127" i="26"/>
  <c r="O127" i="26"/>
  <c r="N127" i="26"/>
  <c r="M127" i="26"/>
  <c r="M126" i="26" s="1"/>
  <c r="L127" i="26"/>
  <c r="L126" i="26" s="1"/>
  <c r="K127" i="26"/>
  <c r="K126" i="26" s="1"/>
  <c r="J127" i="26"/>
  <c r="J126" i="26" s="1"/>
  <c r="I127" i="26"/>
  <c r="I126" i="26" s="1"/>
  <c r="H127" i="26"/>
  <c r="H126" i="26" s="1"/>
  <c r="G127" i="26"/>
  <c r="G126" i="26" s="1"/>
  <c r="F127" i="26"/>
  <c r="E127" i="26"/>
  <c r="D127" i="26"/>
  <c r="C127" i="26"/>
  <c r="B127" i="26"/>
  <c r="O126" i="26"/>
  <c r="F126" i="26"/>
  <c r="E126" i="26"/>
  <c r="D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X122" i="26"/>
  <c r="L122" i="26"/>
  <c r="D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V110" i="26" s="1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V116" i="26"/>
  <c r="R116" i="26"/>
  <c r="N116" i="26"/>
  <c r="F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W110" i="26" s="1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I110" i="26" s="1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U110" i="26" s="1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H110" i="26" s="1"/>
  <c r="G112" i="26"/>
  <c r="F112" i="26"/>
  <c r="F110" i="26" s="1"/>
  <c r="E112" i="26"/>
  <c r="D112" i="26"/>
  <c r="C112" i="26"/>
  <c r="C110" i="26" s="1"/>
  <c r="B112" i="26"/>
  <c r="Y111" i="26"/>
  <c r="X111" i="26"/>
  <c r="W111" i="26"/>
  <c r="V111" i="26"/>
  <c r="U111" i="26"/>
  <c r="T111" i="26"/>
  <c r="T110" i="26" s="1"/>
  <c r="S111" i="26"/>
  <c r="S110" i="26" s="1"/>
  <c r="R111" i="26"/>
  <c r="R110" i="26" s="1"/>
  <c r="Q111" i="26"/>
  <c r="Q110" i="26" s="1"/>
  <c r="P111" i="26"/>
  <c r="P110" i="26" s="1"/>
  <c r="O111" i="26"/>
  <c r="O110" i="26" s="1"/>
  <c r="N111" i="26"/>
  <c r="N110" i="26" s="1"/>
  <c r="M111" i="26"/>
  <c r="M110" i="26" s="1"/>
  <c r="L111" i="26"/>
  <c r="L110" i="26" s="1"/>
  <c r="K111" i="26"/>
  <c r="K110" i="26" s="1"/>
  <c r="J111" i="26"/>
  <c r="J110" i="26" s="1"/>
  <c r="I111" i="26"/>
  <c r="H111" i="26"/>
  <c r="G111" i="26"/>
  <c r="F111" i="26"/>
  <c r="E111" i="26"/>
  <c r="E110" i="26" s="1"/>
  <c r="D111" i="26"/>
  <c r="D110" i="26" s="1"/>
  <c r="C111" i="26"/>
  <c r="B111" i="26"/>
  <c r="B110" i="26" s="1"/>
  <c r="Y110" i="26"/>
  <c r="X110" i="26"/>
  <c r="G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L98" i="26" s="1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J98" i="26" s="1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K98" i="26" s="1"/>
  <c r="J102" i="26"/>
  <c r="I102" i="26"/>
  <c r="H102" i="26"/>
  <c r="G102" i="26"/>
  <c r="F102" i="26"/>
  <c r="E102" i="26"/>
  <c r="D102" i="26"/>
  <c r="C102" i="26"/>
  <c r="B102" i="26"/>
  <c r="Y101" i="26"/>
  <c r="Y98" i="26" s="1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X98" i="26" s="1"/>
  <c r="W100" i="26"/>
  <c r="V100" i="26"/>
  <c r="V98" i="26" s="1"/>
  <c r="U100" i="26"/>
  <c r="T100" i="26"/>
  <c r="S100" i="26"/>
  <c r="S98" i="26" s="1"/>
  <c r="R100" i="26"/>
  <c r="Q100" i="26"/>
  <c r="P100" i="26"/>
  <c r="O100" i="26"/>
  <c r="N100" i="26"/>
  <c r="M100" i="26"/>
  <c r="L100" i="26"/>
  <c r="K100" i="26"/>
  <c r="J100" i="26"/>
  <c r="I100" i="26"/>
  <c r="I98" i="26" s="1"/>
  <c r="H100" i="26"/>
  <c r="H98" i="26" s="1"/>
  <c r="G100" i="26"/>
  <c r="G98" i="26" s="1"/>
  <c r="F100" i="26"/>
  <c r="E100" i="26"/>
  <c r="D100" i="26"/>
  <c r="C100" i="26"/>
  <c r="B100" i="26"/>
  <c r="Y99" i="26"/>
  <c r="X99" i="26"/>
  <c r="W99" i="26"/>
  <c r="V99" i="26"/>
  <c r="U99" i="26"/>
  <c r="U98" i="26" s="1"/>
  <c r="T99" i="26"/>
  <c r="T98" i="26" s="1"/>
  <c r="S99" i="26"/>
  <c r="R99" i="26"/>
  <c r="R98" i="26" s="1"/>
  <c r="Q99" i="26"/>
  <c r="Q98" i="26" s="1"/>
  <c r="P99" i="26"/>
  <c r="P98" i="26" s="1"/>
  <c r="O99" i="26"/>
  <c r="O98" i="26" s="1"/>
  <c r="N99" i="26"/>
  <c r="M99" i="26"/>
  <c r="L99" i="26"/>
  <c r="K99" i="26"/>
  <c r="J99" i="26"/>
  <c r="I99" i="26"/>
  <c r="H99" i="26"/>
  <c r="G99" i="26"/>
  <c r="F99" i="26"/>
  <c r="F98" i="26" s="1"/>
  <c r="E99" i="26"/>
  <c r="E98" i="26" s="1"/>
  <c r="D99" i="26"/>
  <c r="D98" i="26" s="1"/>
  <c r="C99" i="26"/>
  <c r="C98" i="26" s="1"/>
  <c r="B99" i="26"/>
  <c r="B98" i="26" s="1"/>
  <c r="W98" i="26"/>
  <c r="N98" i="26"/>
  <c r="M98" i="26"/>
  <c r="Y69" i="26"/>
  <c r="X69" i="26"/>
  <c r="W69" i="26"/>
  <c r="V69" i="26"/>
  <c r="U69" i="26"/>
  <c r="T69" i="26"/>
  <c r="T122" i="26" s="1"/>
  <c r="S69" i="26"/>
  <c r="R69" i="26"/>
  <c r="Q69" i="26"/>
  <c r="P69" i="26"/>
  <c r="P122" i="26" s="1"/>
  <c r="O69" i="26"/>
  <c r="N69" i="26"/>
  <c r="M69" i="26"/>
  <c r="L69" i="26"/>
  <c r="K69" i="26"/>
  <c r="J69" i="26"/>
  <c r="I69" i="26"/>
  <c r="H69" i="26"/>
  <c r="H122" i="26" s="1"/>
  <c r="G69" i="26"/>
  <c r="F69" i="26"/>
  <c r="E69" i="26"/>
  <c r="D69" i="26"/>
  <c r="C69" i="26"/>
  <c r="B69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J116" i="26" s="1"/>
  <c r="I43" i="26"/>
  <c r="H43" i="26"/>
  <c r="G43" i="26"/>
  <c r="F43" i="26"/>
  <c r="E43" i="26"/>
  <c r="D43" i="26"/>
  <c r="C43" i="26"/>
  <c r="B43" i="26"/>
  <c r="B116" i="26" s="1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W156" i="25" s="1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H156" i="25" s="1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N156" i="25" s="1"/>
  <c r="M158" i="25"/>
  <c r="L158" i="25"/>
  <c r="K158" i="25"/>
  <c r="J158" i="25"/>
  <c r="I158" i="25"/>
  <c r="H158" i="25"/>
  <c r="G158" i="25"/>
  <c r="F158" i="25"/>
  <c r="E158" i="25"/>
  <c r="D158" i="25"/>
  <c r="D156" i="25" s="1"/>
  <c r="C158" i="25"/>
  <c r="B158" i="25"/>
  <c r="B156" i="25" s="1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K156" i="25" s="1"/>
  <c r="J157" i="25"/>
  <c r="J156" i="25" s="1"/>
  <c r="I157" i="25"/>
  <c r="I156" i="25" s="1"/>
  <c r="H157" i="25"/>
  <c r="G157" i="25"/>
  <c r="G156" i="25" s="1"/>
  <c r="F157" i="25"/>
  <c r="E157" i="25"/>
  <c r="E156" i="25" s="1"/>
  <c r="D157" i="25"/>
  <c r="C157" i="25"/>
  <c r="C156" i="25" s="1"/>
  <c r="B157" i="25"/>
  <c r="X156" i="25"/>
  <c r="V156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P126" i="25" s="1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M126" i="25" s="1"/>
  <c r="L130" i="25"/>
  <c r="L126" i="25" s="1"/>
  <c r="K130" i="25"/>
  <c r="K126" i="25" s="1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J126" i="25" s="1"/>
  <c r="I129" i="25"/>
  <c r="I126" i="25" s="1"/>
  <c r="H129" i="25"/>
  <c r="G129" i="25"/>
  <c r="G126" i="25" s="1"/>
  <c r="F129" i="25"/>
  <c r="E129" i="25"/>
  <c r="D129" i="25"/>
  <c r="C129" i="25"/>
  <c r="B129" i="25"/>
  <c r="Y128" i="25"/>
  <c r="Y126" i="25" s="1"/>
  <c r="X128" i="25"/>
  <c r="W128" i="25"/>
  <c r="W126" i="25" s="1"/>
  <c r="V128" i="25"/>
  <c r="V126" i="25" s="1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H126" i="25" s="1"/>
  <c r="G128" i="25"/>
  <c r="F128" i="25"/>
  <c r="F126" i="25" s="1"/>
  <c r="E128" i="25"/>
  <c r="E126" i="25" s="1"/>
  <c r="D128" i="25"/>
  <c r="C128" i="25"/>
  <c r="B128" i="25"/>
  <c r="Y127" i="25"/>
  <c r="X127" i="25"/>
  <c r="W127" i="25"/>
  <c r="V127" i="25"/>
  <c r="U127" i="25"/>
  <c r="U126" i="25" s="1"/>
  <c r="T127" i="25"/>
  <c r="S127" i="25"/>
  <c r="S126" i="25" s="1"/>
  <c r="R127" i="25"/>
  <c r="R126" i="25" s="1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D126" i="25" s="1"/>
  <c r="C127" i="25"/>
  <c r="C126" i="25" s="1"/>
  <c r="B127" i="25"/>
  <c r="B126" i="25" s="1"/>
  <c r="X126" i="25"/>
  <c r="T126" i="25"/>
  <c r="Q126" i="25"/>
  <c r="O126" i="25"/>
  <c r="N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I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W110" i="25" s="1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L116" i="25"/>
  <c r="D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X110" i="25" s="1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V110" i="25" s="1"/>
  <c r="U113" i="25"/>
  <c r="U110" i="25" s="1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R110" i="25" s="1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Y111" i="25"/>
  <c r="X111" i="25"/>
  <c r="W111" i="25"/>
  <c r="V111" i="25"/>
  <c r="U111" i="25"/>
  <c r="T111" i="25"/>
  <c r="S111" i="25"/>
  <c r="R111" i="25"/>
  <c r="Q111" i="25"/>
  <c r="P111" i="25"/>
  <c r="P110" i="25" s="1"/>
  <c r="O111" i="25"/>
  <c r="N111" i="25"/>
  <c r="N110" i="25" s="1"/>
  <c r="M111" i="25"/>
  <c r="M110" i="25" s="1"/>
  <c r="L111" i="25"/>
  <c r="K111" i="25"/>
  <c r="J111" i="25"/>
  <c r="J110" i="25" s="1"/>
  <c r="I111" i="25"/>
  <c r="I110" i="25" s="1"/>
  <c r="H111" i="25"/>
  <c r="H110" i="25" s="1"/>
  <c r="G111" i="25"/>
  <c r="F111" i="25"/>
  <c r="F110" i="25" s="1"/>
  <c r="E111" i="25"/>
  <c r="E110" i="25" s="1"/>
  <c r="D111" i="25"/>
  <c r="C111" i="25"/>
  <c r="B111" i="25"/>
  <c r="B110" i="25" s="1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J98" i="25" s="1"/>
  <c r="I107" i="25"/>
  <c r="H107" i="25"/>
  <c r="H98" i="25" s="1"/>
  <c r="G107" i="25"/>
  <c r="G98" i="25" s="1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D98" i="25" s="1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F98" i="25" s="1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C98" i="25" s="1"/>
  <c r="B101" i="25"/>
  <c r="Y100" i="25"/>
  <c r="X100" i="25"/>
  <c r="W100" i="25"/>
  <c r="V100" i="25"/>
  <c r="U100" i="25"/>
  <c r="T100" i="25"/>
  <c r="S100" i="25"/>
  <c r="R100" i="25"/>
  <c r="Q100" i="25"/>
  <c r="P100" i="25"/>
  <c r="P98" i="25" s="1"/>
  <c r="O100" i="25"/>
  <c r="O98" i="25" s="1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X98" i="25" s="1"/>
  <c r="W99" i="25"/>
  <c r="W98" i="25" s="1"/>
  <c r="V99" i="25"/>
  <c r="V98" i="25" s="1"/>
  <c r="U99" i="25"/>
  <c r="T99" i="25"/>
  <c r="T98" i="25" s="1"/>
  <c r="S99" i="25"/>
  <c r="S98" i="25" s="1"/>
  <c r="R99" i="25"/>
  <c r="R98" i="25" s="1"/>
  <c r="Q99" i="25"/>
  <c r="P99" i="25"/>
  <c r="O99" i="25"/>
  <c r="N99" i="25"/>
  <c r="N98" i="25" s="1"/>
  <c r="M99" i="25"/>
  <c r="L99" i="25"/>
  <c r="L98" i="25" s="1"/>
  <c r="K99" i="25"/>
  <c r="K98" i="25" s="1"/>
  <c r="J99" i="25"/>
  <c r="I99" i="25"/>
  <c r="H99" i="25"/>
  <c r="G99" i="25"/>
  <c r="F99" i="25"/>
  <c r="E99" i="25"/>
  <c r="D99" i="25"/>
  <c r="C99" i="25"/>
  <c r="B99" i="25"/>
  <c r="B98" i="25"/>
  <c r="Y69" i="25"/>
  <c r="Y122" i="25" s="1"/>
  <c r="X69" i="25"/>
  <c r="X122" i="25" s="1"/>
  <c r="W69" i="25"/>
  <c r="W122" i="25" s="1"/>
  <c r="V69" i="25"/>
  <c r="U69" i="25"/>
  <c r="U154" i="25" s="1"/>
  <c r="T69" i="25"/>
  <c r="T154" i="25" s="1"/>
  <c r="S69" i="25"/>
  <c r="S154" i="25" s="1"/>
  <c r="R69" i="25"/>
  <c r="Q69" i="25"/>
  <c r="Q154" i="25" s="1"/>
  <c r="P69" i="25"/>
  <c r="P122" i="25" s="1"/>
  <c r="O69" i="25"/>
  <c r="O122" i="25" s="1"/>
  <c r="N69" i="25"/>
  <c r="M69" i="25"/>
  <c r="M122" i="25" s="1"/>
  <c r="L69" i="25"/>
  <c r="L122" i="25" s="1"/>
  <c r="K69" i="25"/>
  <c r="K154" i="25" s="1"/>
  <c r="J69" i="25"/>
  <c r="I69" i="25"/>
  <c r="I154" i="25" s="1"/>
  <c r="H69" i="25"/>
  <c r="H154" i="25" s="1"/>
  <c r="G69" i="25"/>
  <c r="G154" i="25" s="1"/>
  <c r="F69" i="25"/>
  <c r="E69" i="25"/>
  <c r="E122" i="25" s="1"/>
  <c r="D69" i="25"/>
  <c r="D122" i="25" s="1"/>
  <c r="C69" i="25"/>
  <c r="C122" i="25" s="1"/>
  <c r="B69" i="25"/>
  <c r="Y56" i="25"/>
  <c r="Y153" i="25" s="1"/>
  <c r="X56" i="25"/>
  <c r="X153" i="25" s="1"/>
  <c r="W56" i="25"/>
  <c r="W153" i="25" s="1"/>
  <c r="V56" i="25"/>
  <c r="U56" i="25"/>
  <c r="U153" i="25" s="1"/>
  <c r="T56" i="25"/>
  <c r="T153" i="25" s="1"/>
  <c r="S56" i="25"/>
  <c r="S119" i="25" s="1"/>
  <c r="R56" i="25"/>
  <c r="Q56" i="25"/>
  <c r="Q119" i="25" s="1"/>
  <c r="P56" i="25"/>
  <c r="P119" i="25" s="1"/>
  <c r="O56" i="25"/>
  <c r="O119" i="25" s="1"/>
  <c r="N56" i="25"/>
  <c r="M56" i="25"/>
  <c r="M153" i="25" s="1"/>
  <c r="L56" i="25"/>
  <c r="L153" i="25" s="1"/>
  <c r="K56" i="25"/>
  <c r="K153" i="25" s="1"/>
  <c r="J56" i="25"/>
  <c r="I56" i="25"/>
  <c r="I153" i="25" s="1"/>
  <c r="H56" i="25"/>
  <c r="H119" i="25" s="1"/>
  <c r="G56" i="25"/>
  <c r="G119" i="25" s="1"/>
  <c r="F56" i="25"/>
  <c r="E56" i="25"/>
  <c r="E119" i="25" s="1"/>
  <c r="D56" i="25"/>
  <c r="D119" i="25" s="1"/>
  <c r="C56" i="25"/>
  <c r="C153" i="25" s="1"/>
  <c r="B56" i="25"/>
  <c r="Y43" i="25"/>
  <c r="Y152" i="25" s="1"/>
  <c r="X43" i="25"/>
  <c r="X152" i="25" s="1"/>
  <c r="W43" i="25"/>
  <c r="W152" i="25" s="1"/>
  <c r="V43" i="25"/>
  <c r="U43" i="25"/>
  <c r="U116" i="25" s="1"/>
  <c r="T43" i="25"/>
  <c r="T116" i="25" s="1"/>
  <c r="S43" i="25"/>
  <c r="S116" i="25" s="1"/>
  <c r="R43" i="25"/>
  <c r="Q43" i="25"/>
  <c r="Q116" i="25" s="1"/>
  <c r="P43" i="25"/>
  <c r="P152" i="25" s="1"/>
  <c r="O43" i="25"/>
  <c r="O152" i="25" s="1"/>
  <c r="N43" i="25"/>
  <c r="M43" i="25"/>
  <c r="M152" i="25" s="1"/>
  <c r="L43" i="25"/>
  <c r="L152" i="25" s="1"/>
  <c r="K43" i="25"/>
  <c r="K116" i="25" s="1"/>
  <c r="J43" i="25"/>
  <c r="I43" i="25"/>
  <c r="I116" i="25" s="1"/>
  <c r="H43" i="25"/>
  <c r="H116" i="25" s="1"/>
  <c r="G43" i="25"/>
  <c r="G116" i="25" s="1"/>
  <c r="F43" i="25"/>
  <c r="E43" i="25"/>
  <c r="E152" i="25" s="1"/>
  <c r="D43" i="25"/>
  <c r="D152" i="25" s="1"/>
  <c r="C43" i="25"/>
  <c r="C152" i="25" s="1"/>
  <c r="B43" i="25"/>
  <c r="Y17" i="25"/>
  <c r="Y143" i="25" s="1"/>
  <c r="X17" i="25"/>
  <c r="X105" i="25" s="1"/>
  <c r="W17" i="25"/>
  <c r="W105" i="25" s="1"/>
  <c r="V17" i="25"/>
  <c r="U17" i="25"/>
  <c r="U143" i="25" s="1"/>
  <c r="T17" i="25"/>
  <c r="T143" i="25" s="1"/>
  <c r="S17" i="25"/>
  <c r="S143" i="25" s="1"/>
  <c r="R17" i="25"/>
  <c r="Q17" i="25"/>
  <c r="Q143" i="25" s="1"/>
  <c r="P17" i="25"/>
  <c r="P143" i="25" s="1"/>
  <c r="O17" i="25"/>
  <c r="O143" i="25" s="1"/>
  <c r="N17" i="25"/>
  <c r="M17" i="25"/>
  <c r="M143" i="25" s="1"/>
  <c r="L17" i="25"/>
  <c r="L105" i="25" s="1"/>
  <c r="K17" i="25"/>
  <c r="K143" i="25" s="1"/>
  <c r="J17" i="25"/>
  <c r="I17" i="25"/>
  <c r="I143" i="25" s="1"/>
  <c r="I136" i="25" s="1"/>
  <c r="H17" i="25"/>
  <c r="H143" i="25" s="1"/>
  <c r="G17" i="25"/>
  <c r="G143" i="25" s="1"/>
  <c r="F17" i="25"/>
  <c r="E17" i="25"/>
  <c r="E143" i="25" s="1"/>
  <c r="D17" i="25"/>
  <c r="D143" i="25" s="1"/>
  <c r="C17" i="25"/>
  <c r="C105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S57" i="24" s="1"/>
  <c r="S116" i="4" s="1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C119" i="4" s="1"/>
  <c r="B60" i="24"/>
  <c r="Y59" i="24"/>
  <c r="Y118" i="4" s="1"/>
  <c r="X59" i="24"/>
  <c r="W59" i="24"/>
  <c r="V59" i="24"/>
  <c r="V118" i="4" s="1"/>
  <c r="U59" i="24"/>
  <c r="T59" i="24"/>
  <c r="S59" i="24"/>
  <c r="R59" i="24"/>
  <c r="Q59" i="24"/>
  <c r="P59" i="24"/>
  <c r="O59" i="24"/>
  <c r="O57" i="24" s="1"/>
  <c r="O116" i="4" s="1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Y58" i="24"/>
  <c r="X58" i="24"/>
  <c r="X57" i="24" s="1"/>
  <c r="X116" i="4" s="1"/>
  <c r="W58" i="24"/>
  <c r="W117" i="4" s="1"/>
  <c r="V58" i="24"/>
  <c r="U58" i="24"/>
  <c r="U117" i="4" s="1"/>
  <c r="T58" i="24"/>
  <c r="S58" i="24"/>
  <c r="R58" i="24"/>
  <c r="R117" i="4" s="1"/>
  <c r="Q58" i="24"/>
  <c r="P58" i="24"/>
  <c r="O58" i="24"/>
  <c r="N58" i="24"/>
  <c r="M58" i="24"/>
  <c r="L58" i="24"/>
  <c r="K58" i="24"/>
  <c r="K57" i="24" s="1"/>
  <c r="K116" i="4" s="1"/>
  <c r="J58" i="24"/>
  <c r="I58" i="24"/>
  <c r="H58" i="24"/>
  <c r="G58" i="24"/>
  <c r="F58" i="24"/>
  <c r="E58" i="24"/>
  <c r="D58" i="24"/>
  <c r="C58" i="24"/>
  <c r="B58" i="24"/>
  <c r="Q57" i="24"/>
  <c r="Q116" i="4" s="1"/>
  <c r="D57" i="24"/>
  <c r="B57" i="24"/>
  <c r="Y55" i="24"/>
  <c r="Y77" i="24" s="1"/>
  <c r="X55" i="24"/>
  <c r="X77" i="24" s="1"/>
  <c r="W55" i="24"/>
  <c r="W77" i="24" s="1"/>
  <c r="V55" i="24"/>
  <c r="U55" i="24"/>
  <c r="U77" i="24" s="1"/>
  <c r="U174" i="4" s="1"/>
  <c r="T55" i="24"/>
  <c r="S55" i="24"/>
  <c r="R55" i="24"/>
  <c r="Q55" i="24"/>
  <c r="Q77" i="24" s="1"/>
  <c r="P55" i="24"/>
  <c r="P52" i="24" s="1"/>
  <c r="P69" i="4" s="1"/>
  <c r="O55" i="24"/>
  <c r="O77" i="24" s="1"/>
  <c r="O174" i="4" s="1"/>
  <c r="N55" i="24"/>
  <c r="M55" i="24"/>
  <c r="L55" i="24"/>
  <c r="K55" i="24"/>
  <c r="J55" i="24"/>
  <c r="I55" i="24"/>
  <c r="H55" i="24"/>
  <c r="G55" i="24"/>
  <c r="F55" i="24"/>
  <c r="E55" i="24"/>
  <c r="D55" i="24"/>
  <c r="D77" i="24" s="1"/>
  <c r="C55" i="24"/>
  <c r="B55" i="24"/>
  <c r="B77" i="24" s="1"/>
  <c r="Y54" i="24"/>
  <c r="X54" i="24"/>
  <c r="X76" i="24" s="1"/>
  <c r="W54" i="24"/>
  <c r="W76" i="24" s="1"/>
  <c r="V54" i="24"/>
  <c r="U54" i="24"/>
  <c r="U76" i="24" s="1"/>
  <c r="T54" i="24"/>
  <c r="T76" i="24" s="1"/>
  <c r="S54" i="24"/>
  <c r="S76" i="24" s="1"/>
  <c r="R54" i="24"/>
  <c r="Q54" i="24"/>
  <c r="Q76" i="24" s="1"/>
  <c r="Q173" i="4" s="1"/>
  <c r="P54" i="24"/>
  <c r="O54" i="24"/>
  <c r="N54" i="24"/>
  <c r="M54" i="24"/>
  <c r="M76" i="24" s="1"/>
  <c r="L54" i="24"/>
  <c r="L52" i="24" s="1"/>
  <c r="L69" i="4" s="1"/>
  <c r="K54" i="24"/>
  <c r="K76" i="24" s="1"/>
  <c r="K173" i="4" s="1"/>
  <c r="J54" i="24"/>
  <c r="I54" i="24"/>
  <c r="H54" i="24"/>
  <c r="G54" i="24"/>
  <c r="F54" i="24"/>
  <c r="E54" i="24"/>
  <c r="D54" i="24"/>
  <c r="C54" i="24"/>
  <c r="B54" i="24"/>
  <c r="Y53" i="24"/>
  <c r="X53" i="24"/>
  <c r="X75" i="24" s="1"/>
  <c r="W53" i="24"/>
  <c r="V53" i="24"/>
  <c r="V75" i="24" s="1"/>
  <c r="U53" i="24"/>
  <c r="T53" i="24"/>
  <c r="T75" i="24" s="1"/>
  <c r="S53" i="24"/>
  <c r="S75" i="24" s="1"/>
  <c r="R53" i="24"/>
  <c r="Q53" i="24"/>
  <c r="Q75" i="24" s="1"/>
  <c r="P53" i="24"/>
  <c r="P75" i="24" s="1"/>
  <c r="O53" i="24"/>
  <c r="O75" i="24" s="1"/>
  <c r="N53" i="24"/>
  <c r="M53" i="24"/>
  <c r="M75" i="24" s="1"/>
  <c r="M172" i="4" s="1"/>
  <c r="L53" i="24"/>
  <c r="K53" i="24"/>
  <c r="J53" i="24"/>
  <c r="I53" i="24"/>
  <c r="I75" i="24" s="1"/>
  <c r="H53" i="24"/>
  <c r="G53" i="24"/>
  <c r="G75" i="24" s="1"/>
  <c r="G172" i="4" s="1"/>
  <c r="F53" i="24"/>
  <c r="E53" i="24"/>
  <c r="D53" i="24"/>
  <c r="C53" i="24"/>
  <c r="B53" i="24"/>
  <c r="N52" i="24"/>
  <c r="J52" i="24"/>
  <c r="C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V4" i="24"/>
  <c r="U4" i="24"/>
  <c r="T4" i="24"/>
  <c r="S4" i="24"/>
  <c r="R4" i="24"/>
  <c r="Q4" i="24"/>
  <c r="Q3" i="24" s="1"/>
  <c r="Q17" i="4" s="1"/>
  <c r="P4" i="24"/>
  <c r="P3" i="24" s="1"/>
  <c r="P17" i="4" s="1"/>
  <c r="O4" i="24"/>
  <c r="O3" i="24" s="1"/>
  <c r="O17" i="4" s="1"/>
  <c r="N4" i="24"/>
  <c r="N3" i="24" s="1"/>
  <c r="N17" i="4" s="1"/>
  <c r="M4" i="24"/>
  <c r="L4" i="24"/>
  <c r="K4" i="24"/>
  <c r="J4" i="24"/>
  <c r="I4" i="24"/>
  <c r="H4" i="24"/>
  <c r="G4" i="24"/>
  <c r="F4" i="24"/>
  <c r="F3" i="24" s="1"/>
  <c r="F17" i="4" s="1"/>
  <c r="E4" i="24"/>
  <c r="E3" i="24" s="1"/>
  <c r="E17" i="4" s="1"/>
  <c r="D4" i="24"/>
  <c r="D3" i="24" s="1"/>
  <c r="D17" i="4" s="1"/>
  <c r="C4" i="24"/>
  <c r="C3" i="24" s="1"/>
  <c r="C17" i="4" s="1"/>
  <c r="B4" i="24"/>
  <c r="Y3" i="24"/>
  <c r="X3" i="24"/>
  <c r="W3" i="24"/>
  <c r="V3" i="24"/>
  <c r="U3" i="24"/>
  <c r="T3" i="24"/>
  <c r="S3" i="24"/>
  <c r="R3" i="24"/>
  <c r="M3" i="24"/>
  <c r="L3" i="24"/>
  <c r="L17" i="4" s="1"/>
  <c r="K3" i="24"/>
  <c r="J3" i="24"/>
  <c r="J17" i="4" s="1"/>
  <c r="I3" i="24"/>
  <c r="H3" i="24"/>
  <c r="G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X213" i="23" s="1"/>
  <c r="W119" i="23"/>
  <c r="V119" i="23"/>
  <c r="U119" i="23"/>
  <c r="U213" i="23" s="1"/>
  <c r="T119" i="23"/>
  <c r="S119" i="23"/>
  <c r="S213" i="23" s="1"/>
  <c r="R119" i="23"/>
  <c r="Q119" i="23"/>
  <c r="Q99" i="23" s="1"/>
  <c r="P119" i="23"/>
  <c r="P213" i="23" s="1"/>
  <c r="O119" i="23"/>
  <c r="N119" i="23"/>
  <c r="N99" i="23" s="1"/>
  <c r="M119" i="23"/>
  <c r="M213" i="23" s="1"/>
  <c r="L119" i="23"/>
  <c r="K119" i="23"/>
  <c r="K213" i="23" s="1"/>
  <c r="J119" i="23"/>
  <c r="I119" i="23"/>
  <c r="I99" i="23" s="1"/>
  <c r="H119" i="23"/>
  <c r="H213" i="23" s="1"/>
  <c r="G119" i="23"/>
  <c r="F119" i="23"/>
  <c r="E119" i="23"/>
  <c r="E213" i="23" s="1"/>
  <c r="D119" i="23"/>
  <c r="C119" i="23"/>
  <c r="C213" i="23" s="1"/>
  <c r="B119" i="23"/>
  <c r="Y110" i="23"/>
  <c r="Y211" i="23" s="1"/>
  <c r="X110" i="23"/>
  <c r="W110" i="23"/>
  <c r="V110" i="23"/>
  <c r="U110" i="23"/>
  <c r="T110" i="23"/>
  <c r="S110" i="23"/>
  <c r="R110" i="23"/>
  <c r="Q110" i="23"/>
  <c r="Q211" i="23" s="1"/>
  <c r="P110" i="23"/>
  <c r="O110" i="23"/>
  <c r="N110" i="23"/>
  <c r="M110" i="23"/>
  <c r="L110" i="23"/>
  <c r="K110" i="23"/>
  <c r="K211" i="23" s="1"/>
  <c r="J110" i="23"/>
  <c r="I110" i="23"/>
  <c r="I211" i="23" s="1"/>
  <c r="H110" i="23"/>
  <c r="H99" i="23" s="1"/>
  <c r="H62" i="20" s="1"/>
  <c r="H115" i="4" s="1"/>
  <c r="G110" i="23"/>
  <c r="F110" i="23"/>
  <c r="F211" i="23" s="1"/>
  <c r="E110" i="23"/>
  <c r="E99" i="23" s="1"/>
  <c r="D110" i="23"/>
  <c r="C110" i="23"/>
  <c r="C211" i="23" s="1"/>
  <c r="C205" i="23" s="1"/>
  <c r="B110" i="23"/>
  <c r="X99" i="23"/>
  <c r="U99" i="23"/>
  <c r="S99" i="23"/>
  <c r="M99" i="23"/>
  <c r="C99" i="23"/>
  <c r="C62" i="20" s="1"/>
  <c r="C115" i="4" s="1"/>
  <c r="Y89" i="23"/>
  <c r="X89" i="23"/>
  <c r="X203" i="23" s="1"/>
  <c r="W89" i="23"/>
  <c r="V89" i="23"/>
  <c r="U89" i="23"/>
  <c r="U203" i="23" s="1"/>
  <c r="T89" i="23"/>
  <c r="S89" i="23"/>
  <c r="R89" i="23"/>
  <c r="R203" i="23" s="1"/>
  <c r="Q89" i="23"/>
  <c r="P89" i="23"/>
  <c r="P203" i="23" s="1"/>
  <c r="O89" i="23"/>
  <c r="N89" i="23"/>
  <c r="M89" i="23"/>
  <c r="M203" i="23" s="1"/>
  <c r="L89" i="23"/>
  <c r="L48" i="23" s="1"/>
  <c r="L61" i="20" s="1"/>
  <c r="L114" i="4" s="1"/>
  <c r="K89" i="23"/>
  <c r="J89" i="23"/>
  <c r="J203" i="23" s="1"/>
  <c r="I89" i="23"/>
  <c r="H89" i="23"/>
  <c r="H203" i="23" s="1"/>
  <c r="G89" i="23"/>
  <c r="F89" i="23"/>
  <c r="E89" i="23"/>
  <c r="E203" i="23" s="1"/>
  <c r="D89" i="23"/>
  <c r="C89" i="23"/>
  <c r="B89" i="23"/>
  <c r="B203" i="23" s="1"/>
  <c r="Y79" i="23"/>
  <c r="X79" i="23"/>
  <c r="X202" i="23" s="1"/>
  <c r="W79" i="23"/>
  <c r="V79" i="23"/>
  <c r="U79" i="23"/>
  <c r="U202" i="23" s="1"/>
  <c r="T79" i="23"/>
  <c r="S79" i="23"/>
  <c r="R79" i="23"/>
  <c r="R202" i="23" s="1"/>
  <c r="Q79" i="23"/>
  <c r="P79" i="23"/>
  <c r="P202" i="23" s="1"/>
  <c r="O79" i="23"/>
  <c r="N79" i="23"/>
  <c r="M79" i="23"/>
  <c r="M202" i="23" s="1"/>
  <c r="L79" i="23"/>
  <c r="K79" i="23"/>
  <c r="J79" i="23"/>
  <c r="J202" i="23" s="1"/>
  <c r="I79" i="23"/>
  <c r="H79" i="23"/>
  <c r="H202" i="23" s="1"/>
  <c r="G79" i="23"/>
  <c r="G48" i="23" s="1"/>
  <c r="G61" i="20" s="1"/>
  <c r="G114" i="4" s="1"/>
  <c r="F79" i="23"/>
  <c r="E79" i="23"/>
  <c r="E202" i="23" s="1"/>
  <c r="D79" i="23"/>
  <c r="C79" i="23"/>
  <c r="B79" i="23"/>
  <c r="B202" i="23" s="1"/>
  <c r="Y60" i="23"/>
  <c r="Y48" i="23" s="1"/>
  <c r="X60" i="23"/>
  <c r="X201" i="23" s="1"/>
  <c r="W60" i="23"/>
  <c r="V60" i="23"/>
  <c r="U60" i="23"/>
  <c r="U48" i="23" s="1"/>
  <c r="T60" i="23"/>
  <c r="S60" i="23"/>
  <c r="S48" i="23" s="1"/>
  <c r="R60" i="23"/>
  <c r="R201" i="23" s="1"/>
  <c r="R194" i="23" s="1"/>
  <c r="Q60" i="23"/>
  <c r="P60" i="23"/>
  <c r="P201" i="23" s="1"/>
  <c r="O60" i="23"/>
  <c r="N60" i="23"/>
  <c r="M60" i="23"/>
  <c r="L60" i="23"/>
  <c r="K60" i="23"/>
  <c r="J60" i="23"/>
  <c r="I60" i="23"/>
  <c r="H60" i="23"/>
  <c r="H201" i="23" s="1"/>
  <c r="G60" i="23"/>
  <c r="F60" i="23"/>
  <c r="E60" i="23"/>
  <c r="D60" i="23"/>
  <c r="D48" i="23" s="1"/>
  <c r="D61" i="20" s="1"/>
  <c r="D114" i="4" s="1"/>
  <c r="C60" i="23"/>
  <c r="B60" i="23"/>
  <c r="X48" i="23"/>
  <c r="X61" i="20" s="1"/>
  <c r="W48" i="23"/>
  <c r="T48" i="23"/>
  <c r="P48" i="23"/>
  <c r="P61" i="20" s="1"/>
  <c r="P114" i="4" s="1"/>
  <c r="O48" i="23"/>
  <c r="O61" i="20" s="1"/>
  <c r="O114" i="4" s="1"/>
  <c r="H48" i="23"/>
  <c r="H61" i="20" s="1"/>
  <c r="H114" i="4" s="1"/>
  <c r="Y33" i="23"/>
  <c r="Y5" i="23" s="1"/>
  <c r="Y60" i="20" s="1"/>
  <c r="Y113" i="4" s="1"/>
  <c r="X33" i="23"/>
  <c r="X5" i="23" s="1"/>
  <c r="W33" i="23"/>
  <c r="V33" i="23"/>
  <c r="U33" i="23"/>
  <c r="U192" i="23" s="1"/>
  <c r="T33" i="23"/>
  <c r="S33" i="23"/>
  <c r="R33" i="23"/>
  <c r="Q33" i="23"/>
  <c r="P33" i="23"/>
  <c r="P5" i="23" s="1"/>
  <c r="P60" i="20" s="1"/>
  <c r="P113" i="4" s="1"/>
  <c r="O33" i="23"/>
  <c r="O5" i="23" s="1"/>
  <c r="O60" i="20" s="1"/>
  <c r="O113" i="4" s="1"/>
  <c r="N33" i="23"/>
  <c r="N5" i="23" s="1"/>
  <c r="N60" i="20" s="1"/>
  <c r="N113" i="4" s="1"/>
  <c r="M33" i="23"/>
  <c r="M192" i="23" s="1"/>
  <c r="L33" i="23"/>
  <c r="L5" i="23" s="1"/>
  <c r="L60" i="20" s="1"/>
  <c r="L113" i="4" s="1"/>
  <c r="K33" i="23"/>
  <c r="K5" i="23" s="1"/>
  <c r="K60" i="20" s="1"/>
  <c r="K113" i="4" s="1"/>
  <c r="J33" i="23"/>
  <c r="J5" i="23" s="1"/>
  <c r="J60" i="20" s="1"/>
  <c r="J113" i="4" s="1"/>
  <c r="I33" i="23"/>
  <c r="I5" i="23" s="1"/>
  <c r="I60" i="20" s="1"/>
  <c r="I113" i="4" s="1"/>
  <c r="H33" i="23"/>
  <c r="H5" i="23" s="1"/>
  <c r="G33" i="23"/>
  <c r="G5" i="23" s="1"/>
  <c r="G60" i="20" s="1"/>
  <c r="G113" i="4" s="1"/>
  <c r="F33" i="23"/>
  <c r="E33" i="23"/>
  <c r="E192" i="23" s="1"/>
  <c r="D33" i="23"/>
  <c r="C33" i="23"/>
  <c r="B33" i="23"/>
  <c r="W5" i="23"/>
  <c r="W60" i="20" s="1"/>
  <c r="W113" i="4" s="1"/>
  <c r="V5" i="23"/>
  <c r="V60" i="20" s="1"/>
  <c r="V113" i="4" s="1"/>
  <c r="U5" i="23"/>
  <c r="U144" i="23" s="1"/>
  <c r="T5" i="23"/>
  <c r="T60" i="20" s="1"/>
  <c r="T113" i="4" s="1"/>
  <c r="S5" i="23"/>
  <c r="R5" i="23"/>
  <c r="Q5" i="23"/>
  <c r="F5" i="23"/>
  <c r="E5" i="23"/>
  <c r="E144" i="23" s="1"/>
  <c r="D5" i="23"/>
  <c r="C5" i="23"/>
  <c r="C60" i="20" s="1"/>
  <c r="C113" i="4" s="1"/>
  <c r="B5" i="23"/>
  <c r="B60" i="20" s="1"/>
  <c r="B113" i="4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U165" i="22" s="1"/>
  <c r="T170" i="22"/>
  <c r="S170" i="22"/>
  <c r="S165" i="22" s="1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R165" i="22" s="1"/>
  <c r="Q169" i="22"/>
  <c r="Q165" i="22" s="1"/>
  <c r="P169" i="22"/>
  <c r="O169" i="22"/>
  <c r="O165" i="22" s="1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N165" i="22" s="1"/>
  <c r="M168" i="22"/>
  <c r="M165" i="22" s="1"/>
  <c r="L168" i="22"/>
  <c r="L165" i="22" s="1"/>
  <c r="K168" i="22"/>
  <c r="K165" i="22" s="1"/>
  <c r="J168" i="22"/>
  <c r="I168" i="22"/>
  <c r="H168" i="22"/>
  <c r="G168" i="22"/>
  <c r="F168" i="22"/>
  <c r="E168" i="22"/>
  <c r="D168" i="22"/>
  <c r="C168" i="22"/>
  <c r="B168" i="22"/>
  <c r="Y167" i="22"/>
  <c r="X167" i="22"/>
  <c r="X165" i="22" s="1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J165" i="22" s="1"/>
  <c r="I167" i="22"/>
  <c r="I165" i="22" s="1"/>
  <c r="H167" i="22"/>
  <c r="H165" i="22" s="1"/>
  <c r="G167" i="22"/>
  <c r="G165" i="22" s="1"/>
  <c r="F167" i="22"/>
  <c r="E167" i="22"/>
  <c r="D167" i="22"/>
  <c r="C167" i="22"/>
  <c r="B167" i="22"/>
  <c r="Y166" i="22"/>
  <c r="X166" i="22"/>
  <c r="W166" i="22"/>
  <c r="V166" i="22"/>
  <c r="V165" i="22" s="1"/>
  <c r="U166" i="22"/>
  <c r="T166" i="22"/>
  <c r="T165" i="22" s="1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F165" i="22" s="1"/>
  <c r="E166" i="22"/>
  <c r="E165" i="22" s="1"/>
  <c r="D166" i="22"/>
  <c r="D165" i="22" s="1"/>
  <c r="C166" i="22"/>
  <c r="C165" i="22" s="1"/>
  <c r="B166" i="22"/>
  <c r="Y165" i="22"/>
  <c r="W165" i="22"/>
  <c r="P165" i="22"/>
  <c r="B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V146" i="22" s="1"/>
  <c r="U151" i="22"/>
  <c r="U146" i="22" s="1"/>
  <c r="T151" i="22"/>
  <c r="S151" i="22"/>
  <c r="S146" i="22" s="1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R146" i="22" s="1"/>
  <c r="Q150" i="22"/>
  <c r="Q146" i="22" s="1"/>
  <c r="P150" i="22"/>
  <c r="O150" i="22"/>
  <c r="O146" i="22" s="1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N146" i="22" s="1"/>
  <c r="M149" i="22"/>
  <c r="M146" i="22" s="1"/>
  <c r="L149" i="22"/>
  <c r="L146" i="22" s="1"/>
  <c r="K149" i="22"/>
  <c r="K146" i="22" s="1"/>
  <c r="J149" i="22"/>
  <c r="I149" i="22"/>
  <c r="H149" i="22"/>
  <c r="G149" i="22"/>
  <c r="F149" i="22"/>
  <c r="E149" i="22"/>
  <c r="D149" i="22"/>
  <c r="C149" i="22"/>
  <c r="B149" i="22"/>
  <c r="Y148" i="22"/>
  <c r="X148" i="22"/>
  <c r="X146" i="22" s="1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J146" i="22" s="1"/>
  <c r="I148" i="22"/>
  <c r="I146" i="22" s="1"/>
  <c r="H148" i="22"/>
  <c r="H146" i="22" s="1"/>
  <c r="G148" i="22"/>
  <c r="G146" i="22" s="1"/>
  <c r="F148" i="22"/>
  <c r="E148" i="22"/>
  <c r="D148" i="22"/>
  <c r="C148" i="22"/>
  <c r="B148" i="22"/>
  <c r="Y147" i="22"/>
  <c r="X147" i="22"/>
  <c r="W147" i="22"/>
  <c r="V147" i="22"/>
  <c r="U147" i="22"/>
  <c r="T147" i="22"/>
  <c r="T146" i="22" s="1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F146" i="22" s="1"/>
  <c r="E147" i="22"/>
  <c r="E146" i="22" s="1"/>
  <c r="D147" i="22"/>
  <c r="D146" i="22" s="1"/>
  <c r="C147" i="22"/>
  <c r="C146" i="22" s="1"/>
  <c r="B147" i="22"/>
  <c r="Y146" i="22"/>
  <c r="W146" i="22"/>
  <c r="P146" i="22"/>
  <c r="B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E213" i="22" s="1"/>
  <c r="D119" i="22"/>
  <c r="D213" i="22" s="1"/>
  <c r="C119" i="22"/>
  <c r="C213" i="22" s="1"/>
  <c r="B119" i="22"/>
  <c r="B213" i="22" s="1"/>
  <c r="Y110" i="22"/>
  <c r="Y211" i="22" s="1"/>
  <c r="X110" i="22"/>
  <c r="X211" i="22" s="1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Y203" i="22" s="1"/>
  <c r="X89" i="22"/>
  <c r="X203" i="22" s="1"/>
  <c r="W89" i="22"/>
  <c r="W203" i="22" s="1"/>
  <c r="V89" i="22"/>
  <c r="V203" i="22" s="1"/>
  <c r="U89" i="22"/>
  <c r="U203" i="22" s="1"/>
  <c r="T89" i="22"/>
  <c r="T203" i="22" s="1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U202" i="22" s="1"/>
  <c r="T79" i="22"/>
  <c r="T202" i="22" s="1"/>
  <c r="S79" i="22"/>
  <c r="S202" i="22" s="1"/>
  <c r="R79" i="22"/>
  <c r="R202" i="22" s="1"/>
  <c r="Q79" i="22"/>
  <c r="Q202" i="22" s="1"/>
  <c r="P79" i="22"/>
  <c r="P202" i="22" s="1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Q60" i="22"/>
  <c r="Q201" i="22" s="1"/>
  <c r="P60" i="22"/>
  <c r="P201" i="22" s="1"/>
  <c r="O60" i="22"/>
  <c r="O201" i="22" s="1"/>
  <c r="N60" i="22"/>
  <c r="N201" i="22" s="1"/>
  <c r="M60" i="22"/>
  <c r="M201" i="22" s="1"/>
  <c r="L60" i="22"/>
  <c r="L201" i="22" s="1"/>
  <c r="K60" i="22"/>
  <c r="J60" i="22"/>
  <c r="I60" i="22"/>
  <c r="H60" i="22"/>
  <c r="G60" i="22"/>
  <c r="F60" i="22"/>
  <c r="E60" i="22"/>
  <c r="D60" i="22"/>
  <c r="C60" i="22"/>
  <c r="B60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M192" i="22" s="1"/>
  <c r="L33" i="22"/>
  <c r="L192" i="22" s="1"/>
  <c r="K33" i="22"/>
  <c r="K192" i="22" s="1"/>
  <c r="J33" i="22"/>
  <c r="J192" i="22" s="1"/>
  <c r="I33" i="22"/>
  <c r="I192" i="22" s="1"/>
  <c r="H33" i="22"/>
  <c r="H192" i="22" s="1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S165" i="21" s="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O165" i="21" s="1"/>
  <c r="N167" i="21"/>
  <c r="N165" i="21" s="1"/>
  <c r="M167" i="21"/>
  <c r="L167" i="21"/>
  <c r="K167" i="21"/>
  <c r="J167" i="21"/>
  <c r="I167" i="21"/>
  <c r="I165" i="21" s="1"/>
  <c r="H167" i="21"/>
  <c r="H165" i="21" s="1"/>
  <c r="G167" i="21"/>
  <c r="F167" i="21"/>
  <c r="E167" i="21"/>
  <c r="D167" i="21"/>
  <c r="C167" i="21"/>
  <c r="B167" i="21"/>
  <c r="B165" i="21" s="1"/>
  <c r="Y166" i="21"/>
  <c r="Y165" i="21" s="1"/>
  <c r="X166" i="21"/>
  <c r="X165" i="21" s="1"/>
  <c r="W166" i="21"/>
  <c r="V166" i="21"/>
  <c r="V165" i="21" s="1"/>
  <c r="U166" i="21"/>
  <c r="T166" i="21"/>
  <c r="T165" i="21" s="1"/>
  <c r="S166" i="21"/>
  <c r="R166" i="21"/>
  <c r="Q166" i="21"/>
  <c r="P166" i="21"/>
  <c r="O166" i="21"/>
  <c r="N166" i="21"/>
  <c r="M166" i="21"/>
  <c r="M165" i="21" s="1"/>
  <c r="L166" i="21"/>
  <c r="L165" i="21" s="1"/>
  <c r="K166" i="21"/>
  <c r="K165" i="21" s="1"/>
  <c r="J166" i="21"/>
  <c r="J165" i="21" s="1"/>
  <c r="I166" i="21"/>
  <c r="H166" i="21"/>
  <c r="G166" i="21"/>
  <c r="G165" i="21" s="1"/>
  <c r="F166" i="21"/>
  <c r="F165" i="21" s="1"/>
  <c r="E166" i="21"/>
  <c r="E165" i="21" s="1"/>
  <c r="D166" i="21"/>
  <c r="D165" i="21" s="1"/>
  <c r="C166" i="21"/>
  <c r="C165" i="21" s="1"/>
  <c r="B166" i="21"/>
  <c r="W165" i="21"/>
  <c r="U165" i="21"/>
  <c r="R165" i="21"/>
  <c r="Q165" i="21"/>
  <c r="P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S146" i="21" s="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O146" i="21" s="1"/>
  <c r="N148" i="21"/>
  <c r="N146" i="21" s="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B146" i="21" s="1"/>
  <c r="Y147" i="21"/>
  <c r="Y146" i="21" s="1"/>
  <c r="X147" i="21"/>
  <c r="X146" i="21" s="1"/>
  <c r="W147" i="21"/>
  <c r="V147" i="21"/>
  <c r="V146" i="21" s="1"/>
  <c r="U147" i="21"/>
  <c r="T147" i="21"/>
  <c r="T146" i="21" s="1"/>
  <c r="S147" i="21"/>
  <c r="R147" i="21"/>
  <c r="Q147" i="21"/>
  <c r="P147" i="21"/>
  <c r="O147" i="21"/>
  <c r="N147" i="21"/>
  <c r="M147" i="21"/>
  <c r="M146" i="21" s="1"/>
  <c r="L147" i="21"/>
  <c r="L146" i="21" s="1"/>
  <c r="K147" i="21"/>
  <c r="K146" i="21" s="1"/>
  <c r="J147" i="21"/>
  <c r="J146" i="21" s="1"/>
  <c r="I147" i="21"/>
  <c r="I146" i="21" s="1"/>
  <c r="H147" i="21"/>
  <c r="H146" i="21" s="1"/>
  <c r="G147" i="21"/>
  <c r="G146" i="21" s="1"/>
  <c r="F147" i="21"/>
  <c r="F146" i="21" s="1"/>
  <c r="E147" i="21"/>
  <c r="E146" i="21" s="1"/>
  <c r="D147" i="21"/>
  <c r="D146" i="21" s="1"/>
  <c r="C147" i="21"/>
  <c r="C146" i="21" s="1"/>
  <c r="B147" i="21"/>
  <c r="W146" i="21"/>
  <c r="U146" i="21"/>
  <c r="R146" i="21"/>
  <c r="Q146" i="21"/>
  <c r="P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E205" i="21" s="1"/>
  <c r="D110" i="21"/>
  <c r="D211" i="21" s="1"/>
  <c r="D205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U194" i="21" s="1"/>
  <c r="T60" i="21"/>
  <c r="T201" i="21" s="1"/>
  <c r="T194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Y183" i="21" s="1"/>
  <c r="X33" i="21"/>
  <c r="X192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Q183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X62" i="20"/>
  <c r="U62" i="20"/>
  <c r="S62" i="20"/>
  <c r="M62" i="20"/>
  <c r="W61" i="20"/>
  <c r="W114" i="4" s="1"/>
  <c r="T61" i="20"/>
  <c r="S60" i="20"/>
  <c r="R60" i="20"/>
  <c r="Q60" i="20"/>
  <c r="F60" i="20"/>
  <c r="F113" i="4" s="1"/>
  <c r="E60" i="20"/>
  <c r="D60" i="20"/>
  <c r="D113" i="4" s="1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M42" i="7" s="1"/>
  <c r="L58" i="20"/>
  <c r="L42" i="7" s="1"/>
  <c r="K58" i="20"/>
  <c r="K42" i="7" s="1"/>
  <c r="J58" i="20"/>
  <c r="I58" i="20"/>
  <c r="H58" i="20"/>
  <c r="G58" i="20"/>
  <c r="F58" i="20"/>
  <c r="E58" i="20"/>
  <c r="E42" i="7" s="1"/>
  <c r="D58" i="20"/>
  <c r="D42" i="7" s="1"/>
  <c r="C58" i="20"/>
  <c r="B58" i="20"/>
  <c r="Y54" i="20"/>
  <c r="X54" i="20"/>
  <c r="W54" i="20"/>
  <c r="V54" i="20"/>
  <c r="U54" i="20"/>
  <c r="T54" i="20"/>
  <c r="S54" i="20"/>
  <c r="R54" i="20"/>
  <c r="Q54" i="20"/>
  <c r="P54" i="20"/>
  <c r="O54" i="20"/>
  <c r="O68" i="4" s="1"/>
  <c r="O141" i="4" s="1"/>
  <c r="N54" i="20"/>
  <c r="M54" i="20"/>
  <c r="L54" i="20"/>
  <c r="K54" i="20"/>
  <c r="J54" i="20"/>
  <c r="I54" i="20"/>
  <c r="H54" i="20"/>
  <c r="G54" i="20"/>
  <c r="F54" i="20"/>
  <c r="E54" i="20"/>
  <c r="E68" i="4" s="1"/>
  <c r="E141" i="4" s="1"/>
  <c r="D54" i="20"/>
  <c r="C54" i="20"/>
  <c r="B54" i="20"/>
  <c r="Y53" i="20"/>
  <c r="X53" i="20"/>
  <c r="X67" i="4" s="1"/>
  <c r="X140" i="4" s="1"/>
  <c r="W53" i="20"/>
  <c r="V53" i="20"/>
  <c r="V67" i="4" s="1"/>
  <c r="U53" i="20"/>
  <c r="T53" i="20"/>
  <c r="S53" i="20"/>
  <c r="R53" i="20"/>
  <c r="Q53" i="20"/>
  <c r="P53" i="20"/>
  <c r="O53" i="20"/>
  <c r="N53" i="20"/>
  <c r="M53" i="20"/>
  <c r="L53" i="20"/>
  <c r="K53" i="20"/>
  <c r="K67" i="4" s="1"/>
  <c r="K140" i="4" s="1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T66" i="4" s="1"/>
  <c r="T139" i="4" s="1"/>
  <c r="S52" i="20"/>
  <c r="R52" i="20"/>
  <c r="R51" i="20" s="1"/>
  <c r="R65" i="4" s="1"/>
  <c r="R138" i="4" s="1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W51" i="20"/>
  <c r="U51" i="20"/>
  <c r="U65" i="4" s="1"/>
  <c r="U138" i="4" s="1"/>
  <c r="C51" i="20"/>
  <c r="C65" i="4" s="1"/>
  <c r="C138" i="4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F13" i="4" s="1"/>
  <c r="E3" i="20"/>
  <c r="E13" i="4" s="1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L197" i="19" s="1"/>
  <c r="K200" i="19"/>
  <c r="K197" i="19" s="1"/>
  <c r="J200" i="19"/>
  <c r="J197" i="19" s="1"/>
  <c r="I200" i="19"/>
  <c r="I197" i="19" s="1"/>
  <c r="H200" i="19"/>
  <c r="G200" i="19"/>
  <c r="F200" i="19"/>
  <c r="E200" i="19"/>
  <c r="D200" i="19"/>
  <c r="C200" i="19"/>
  <c r="B200" i="19"/>
  <c r="Y199" i="19"/>
  <c r="Y197" i="19" s="1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H197" i="19" s="1"/>
  <c r="G199" i="19"/>
  <c r="G197" i="19" s="1"/>
  <c r="F199" i="19"/>
  <c r="F197" i="19" s="1"/>
  <c r="E199" i="19"/>
  <c r="E197" i="19" s="1"/>
  <c r="D199" i="19"/>
  <c r="C199" i="19"/>
  <c r="B199" i="19"/>
  <c r="Y198" i="19"/>
  <c r="X198" i="19"/>
  <c r="X197" i="19" s="1"/>
  <c r="W198" i="19"/>
  <c r="W197" i="19" s="1"/>
  <c r="V198" i="19"/>
  <c r="V197" i="19" s="1"/>
  <c r="U198" i="19"/>
  <c r="U197" i="19" s="1"/>
  <c r="T198" i="19"/>
  <c r="T197" i="19" s="1"/>
  <c r="S198" i="19"/>
  <c r="R198" i="19"/>
  <c r="Q198" i="19"/>
  <c r="Q197" i="19" s="1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D197" i="19" s="1"/>
  <c r="C198" i="19"/>
  <c r="C197" i="19" s="1"/>
  <c r="B198" i="19"/>
  <c r="B197" i="19" s="1"/>
  <c r="S197" i="19"/>
  <c r="R197" i="19"/>
  <c r="P197" i="19"/>
  <c r="O197" i="19"/>
  <c r="N197" i="19"/>
  <c r="M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Y209" i="19" s="1"/>
  <c r="X142" i="19"/>
  <c r="W142" i="19"/>
  <c r="V142" i="19"/>
  <c r="U142" i="19"/>
  <c r="U209" i="19" s="1"/>
  <c r="T142" i="19"/>
  <c r="T209" i="19" s="1"/>
  <c r="S142" i="19"/>
  <c r="S209" i="19" s="1"/>
  <c r="R142" i="19"/>
  <c r="R209" i="19" s="1"/>
  <c r="Q142" i="19"/>
  <c r="Q209" i="19" s="1"/>
  <c r="P142" i="19"/>
  <c r="O142" i="19"/>
  <c r="N142" i="19"/>
  <c r="M142" i="19"/>
  <c r="M209" i="19" s="1"/>
  <c r="L142" i="19"/>
  <c r="L209" i="19" s="1"/>
  <c r="K142" i="19"/>
  <c r="K209" i="19" s="1"/>
  <c r="J142" i="19"/>
  <c r="J209" i="19" s="1"/>
  <c r="I142" i="19"/>
  <c r="I209" i="19" s="1"/>
  <c r="H142" i="19"/>
  <c r="G142" i="19"/>
  <c r="F142" i="19"/>
  <c r="E142" i="19"/>
  <c r="E209" i="19" s="1"/>
  <c r="D142" i="19"/>
  <c r="D209" i="19" s="1"/>
  <c r="C142" i="19"/>
  <c r="C209" i="19" s="1"/>
  <c r="B142" i="19"/>
  <c r="B209" i="19" s="1"/>
  <c r="Y121" i="19"/>
  <c r="Y203" i="19" s="1"/>
  <c r="X121" i="19"/>
  <c r="W121" i="19"/>
  <c r="W203" i="19" s="1"/>
  <c r="V121" i="19"/>
  <c r="V203" i="19" s="1"/>
  <c r="U121" i="19"/>
  <c r="U203" i="19" s="1"/>
  <c r="T121" i="19"/>
  <c r="S121" i="19"/>
  <c r="S203" i="19" s="1"/>
  <c r="R121" i="19"/>
  <c r="R203" i="19" s="1"/>
  <c r="Q121" i="19"/>
  <c r="Q203" i="19" s="1"/>
  <c r="P121" i="19"/>
  <c r="O121" i="19"/>
  <c r="O203" i="19" s="1"/>
  <c r="N121" i="19"/>
  <c r="N203" i="19" s="1"/>
  <c r="M121" i="19"/>
  <c r="M203" i="19" s="1"/>
  <c r="L121" i="19"/>
  <c r="L203" i="19" s="1"/>
  <c r="K121" i="19"/>
  <c r="K203" i="19" s="1"/>
  <c r="J121" i="19"/>
  <c r="J203" i="19" s="1"/>
  <c r="I121" i="19"/>
  <c r="I203" i="19" s="1"/>
  <c r="H121" i="19"/>
  <c r="G121" i="19"/>
  <c r="G203" i="19" s="1"/>
  <c r="F121" i="19"/>
  <c r="F203" i="19" s="1"/>
  <c r="E121" i="19"/>
  <c r="E203" i="19" s="1"/>
  <c r="D121" i="19"/>
  <c r="D203" i="19" s="1"/>
  <c r="C121" i="19"/>
  <c r="C203" i="19" s="1"/>
  <c r="B121" i="19"/>
  <c r="B203" i="19" s="1"/>
  <c r="Y93" i="19"/>
  <c r="X93" i="19"/>
  <c r="W93" i="19"/>
  <c r="W61" i="19" s="1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V72" i="19"/>
  <c r="U72" i="19"/>
  <c r="T72" i="19"/>
  <c r="S72" i="19"/>
  <c r="S61" i="19" s="1"/>
  <c r="R72" i="19"/>
  <c r="R61" i="19" s="1"/>
  <c r="Q72" i="19"/>
  <c r="P72" i="19"/>
  <c r="P61" i="19" s="1"/>
  <c r="O72" i="19"/>
  <c r="O61" i="19" s="1"/>
  <c r="N72" i="19"/>
  <c r="M72" i="19"/>
  <c r="M61" i="19" s="1"/>
  <c r="L72" i="19"/>
  <c r="K72" i="19"/>
  <c r="J72" i="19"/>
  <c r="J61" i="19" s="1"/>
  <c r="I72" i="19"/>
  <c r="H72" i="19"/>
  <c r="G72" i="19"/>
  <c r="F72" i="19"/>
  <c r="E72" i="19"/>
  <c r="D72" i="19"/>
  <c r="C72" i="19"/>
  <c r="B72" i="19"/>
  <c r="X61" i="19"/>
  <c r="X192" i="19" s="1"/>
  <c r="L61" i="19"/>
  <c r="L229" i="19" s="1"/>
  <c r="I61" i="19"/>
  <c r="I229" i="19" s="1"/>
  <c r="H61" i="19"/>
  <c r="H192" i="19" s="1"/>
  <c r="G61" i="19"/>
  <c r="G192" i="19" s="1"/>
  <c r="E61" i="19"/>
  <c r="E229" i="19" s="1"/>
  <c r="D61" i="19"/>
  <c r="D229" i="19" s="1"/>
  <c r="Y44" i="19"/>
  <c r="X44" i="19"/>
  <c r="W44" i="19"/>
  <c r="V44" i="19"/>
  <c r="U44" i="19"/>
  <c r="T44" i="19"/>
  <c r="T5" i="19" s="1"/>
  <c r="S44" i="19"/>
  <c r="R44" i="19"/>
  <c r="Q44" i="19"/>
  <c r="P44" i="19"/>
  <c r="O44" i="19"/>
  <c r="N44" i="19"/>
  <c r="M44" i="19"/>
  <c r="L44" i="19"/>
  <c r="L5" i="19" s="1"/>
  <c r="K44" i="19"/>
  <c r="J44" i="19"/>
  <c r="I44" i="19"/>
  <c r="I5" i="19" s="1"/>
  <c r="I77" i="16" s="1"/>
  <c r="I76" i="16" s="1"/>
  <c r="H44" i="19"/>
  <c r="G44" i="19"/>
  <c r="G5" i="19" s="1"/>
  <c r="F44" i="19"/>
  <c r="F5" i="19" s="1"/>
  <c r="F80" i="16" s="1"/>
  <c r="F109" i="4" s="1"/>
  <c r="E44" i="19"/>
  <c r="E5" i="19" s="1"/>
  <c r="D44" i="19"/>
  <c r="D5" i="19" s="1"/>
  <c r="C44" i="19"/>
  <c r="C5" i="19" s="1"/>
  <c r="B44" i="19"/>
  <c r="W5" i="19"/>
  <c r="W176" i="19" s="1"/>
  <c r="V5" i="19"/>
  <c r="V80" i="16" s="1"/>
  <c r="V109" i="4" s="1"/>
  <c r="U5" i="19"/>
  <c r="S5" i="19"/>
  <c r="S77" i="16" s="1"/>
  <c r="S76" i="16" s="1"/>
  <c r="R5" i="19"/>
  <c r="R176" i="19" s="1"/>
  <c r="O5" i="19"/>
  <c r="O176" i="19" s="1"/>
  <c r="N5" i="19"/>
  <c r="M5" i="19"/>
  <c r="M176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W197" i="18" s="1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V199" i="18"/>
  <c r="V197" i="18" s="1"/>
  <c r="U199" i="18"/>
  <c r="U197" i="18" s="1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I197" i="18" s="1"/>
  <c r="H199" i="18"/>
  <c r="H197" i="18" s="1"/>
  <c r="G199" i="18"/>
  <c r="G197" i="18" s="1"/>
  <c r="F199" i="18"/>
  <c r="E199" i="18"/>
  <c r="D199" i="18"/>
  <c r="C199" i="18"/>
  <c r="B199" i="18"/>
  <c r="Y198" i="18"/>
  <c r="X198" i="18"/>
  <c r="W198" i="18"/>
  <c r="V198" i="18"/>
  <c r="U198" i="18"/>
  <c r="T198" i="18"/>
  <c r="T197" i="18" s="1"/>
  <c r="S198" i="18"/>
  <c r="S197" i="18" s="1"/>
  <c r="R198" i="18"/>
  <c r="R197" i="18" s="1"/>
  <c r="Q198" i="18"/>
  <c r="Q197" i="18" s="1"/>
  <c r="P198" i="18"/>
  <c r="P197" i="18" s="1"/>
  <c r="O198" i="18"/>
  <c r="O197" i="18" s="1"/>
  <c r="N198" i="18"/>
  <c r="N197" i="18" s="1"/>
  <c r="M198" i="18"/>
  <c r="M197" i="18" s="1"/>
  <c r="L198" i="18"/>
  <c r="L197" i="18" s="1"/>
  <c r="K198" i="18"/>
  <c r="K197" i="18" s="1"/>
  <c r="J198" i="18"/>
  <c r="J197" i="18" s="1"/>
  <c r="I198" i="18"/>
  <c r="H198" i="18"/>
  <c r="G198" i="18"/>
  <c r="F198" i="18"/>
  <c r="F197" i="18" s="1"/>
  <c r="E198" i="18"/>
  <c r="E197" i="18" s="1"/>
  <c r="D198" i="18"/>
  <c r="D197" i="18" s="1"/>
  <c r="C198" i="18"/>
  <c r="C197" i="18" s="1"/>
  <c r="B198" i="18"/>
  <c r="Y197" i="18"/>
  <c r="X197" i="18"/>
  <c r="B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T178" i="18" s="1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P178" i="18" s="1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W179" i="18"/>
  <c r="W178" i="18" s="1"/>
  <c r="V179" i="18"/>
  <c r="U179" i="18"/>
  <c r="T179" i="18"/>
  <c r="S179" i="18"/>
  <c r="R179" i="18"/>
  <c r="Q179" i="18"/>
  <c r="P179" i="18"/>
  <c r="O179" i="18"/>
  <c r="O178" i="18" s="1"/>
  <c r="N179" i="18"/>
  <c r="N178" i="18" s="1"/>
  <c r="M179" i="18"/>
  <c r="M178" i="18" s="1"/>
  <c r="L179" i="18"/>
  <c r="L178" i="18" s="1"/>
  <c r="K179" i="18"/>
  <c r="J179" i="18"/>
  <c r="J178" i="18" s="1"/>
  <c r="I179" i="18"/>
  <c r="I178" i="18" s="1"/>
  <c r="H179" i="18"/>
  <c r="G179" i="18"/>
  <c r="G178" i="18" s="1"/>
  <c r="F179" i="18"/>
  <c r="F178" i="18" s="1"/>
  <c r="E179" i="18"/>
  <c r="E178" i="18" s="1"/>
  <c r="D179" i="18"/>
  <c r="D178" i="18" s="1"/>
  <c r="C179" i="18"/>
  <c r="B179" i="18"/>
  <c r="B178" i="18" s="1"/>
  <c r="Y178" i="18"/>
  <c r="V178" i="18"/>
  <c r="U178" i="18"/>
  <c r="R178" i="18"/>
  <c r="Q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L190" i="18" s="1"/>
  <c r="K93" i="18"/>
  <c r="K190" i="18" s="1"/>
  <c r="J93" i="18"/>
  <c r="I93" i="18"/>
  <c r="H93" i="18"/>
  <c r="G93" i="18"/>
  <c r="F93" i="18"/>
  <c r="E93" i="18"/>
  <c r="D93" i="18"/>
  <c r="C93" i="18"/>
  <c r="B93" i="18"/>
  <c r="Y72" i="18"/>
  <c r="X72" i="18"/>
  <c r="X184" i="18" s="1"/>
  <c r="W72" i="18"/>
  <c r="W184" i="18" s="1"/>
  <c r="V72" i="18"/>
  <c r="V184" i="18" s="1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H184" i="18" s="1"/>
  <c r="G72" i="18"/>
  <c r="G184" i="18" s="1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X223" i="18" s="1"/>
  <c r="W16" i="18"/>
  <c r="W223" i="18" s="1"/>
  <c r="V16" i="18"/>
  <c r="V223" i="18" s="1"/>
  <c r="U16" i="18"/>
  <c r="U96" i="16" s="1"/>
  <c r="T16" i="18"/>
  <c r="T223" i="18" s="1"/>
  <c r="S16" i="18"/>
  <c r="S223" i="18" s="1"/>
  <c r="R16" i="18"/>
  <c r="R223" i="18" s="1"/>
  <c r="Q16" i="18"/>
  <c r="Q5" i="18" s="1"/>
  <c r="Q97" i="16" s="1"/>
  <c r="P16" i="18"/>
  <c r="P223" i="18" s="1"/>
  <c r="O16" i="18"/>
  <c r="O223" i="18" s="1"/>
  <c r="N16" i="18"/>
  <c r="N223" i="18" s="1"/>
  <c r="M16" i="18"/>
  <c r="M5" i="18" s="1"/>
  <c r="M97" i="16" s="1"/>
  <c r="L16" i="18"/>
  <c r="L223" i="18" s="1"/>
  <c r="K16" i="18"/>
  <c r="K223" i="18" s="1"/>
  <c r="J16" i="18"/>
  <c r="J223" i="18" s="1"/>
  <c r="I16" i="18"/>
  <c r="H16" i="18"/>
  <c r="H223" i="18" s="1"/>
  <c r="G16" i="18"/>
  <c r="G223" i="18" s="1"/>
  <c r="F16" i="18"/>
  <c r="F223" i="18" s="1"/>
  <c r="E16" i="18"/>
  <c r="D16" i="18"/>
  <c r="D223" i="18" s="1"/>
  <c r="C16" i="18"/>
  <c r="C223" i="18" s="1"/>
  <c r="B16" i="18"/>
  <c r="B223" i="18" s="1"/>
  <c r="K5" i="18"/>
  <c r="K175" i="18" s="1"/>
  <c r="I5" i="18"/>
  <c r="I97" i="16" s="1"/>
  <c r="H5" i="18"/>
  <c r="H174" i="18" s="1"/>
  <c r="E5" i="18"/>
  <c r="E161" i="18" s="1"/>
  <c r="C5" i="18"/>
  <c r="C174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R197" i="17" s="1"/>
  <c r="Q204" i="17"/>
  <c r="P204" i="17"/>
  <c r="O204" i="17"/>
  <c r="O197" i="17" s="1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N197" i="17" s="1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L197" i="17" s="1"/>
  <c r="K200" i="17"/>
  <c r="K197" i="17" s="1"/>
  <c r="J200" i="17"/>
  <c r="J197" i="17" s="1"/>
  <c r="I200" i="17"/>
  <c r="I197" i="17" s="1"/>
  <c r="H200" i="17"/>
  <c r="G200" i="17"/>
  <c r="F200" i="17"/>
  <c r="E200" i="17"/>
  <c r="D200" i="17"/>
  <c r="C200" i="17"/>
  <c r="B200" i="17"/>
  <c r="Y199" i="17"/>
  <c r="Y197" i="17" s="1"/>
  <c r="X199" i="17"/>
  <c r="X197" i="17" s="1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H197" i="17" s="1"/>
  <c r="G199" i="17"/>
  <c r="G197" i="17" s="1"/>
  <c r="F199" i="17"/>
  <c r="F197" i="17" s="1"/>
  <c r="E199" i="17"/>
  <c r="E197" i="17" s="1"/>
  <c r="D199" i="17"/>
  <c r="C199" i="17"/>
  <c r="B199" i="17"/>
  <c r="Y198" i="17"/>
  <c r="X198" i="17"/>
  <c r="W198" i="17"/>
  <c r="W197" i="17" s="1"/>
  <c r="V198" i="17"/>
  <c r="U198" i="17"/>
  <c r="U197" i="17" s="1"/>
  <c r="T198" i="17"/>
  <c r="T197" i="17" s="1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D197" i="17" s="1"/>
  <c r="C198" i="17"/>
  <c r="C197" i="17" s="1"/>
  <c r="B198" i="17"/>
  <c r="B197" i="17" s="1"/>
  <c r="V197" i="17"/>
  <c r="S197" i="17"/>
  <c r="Q197" i="17"/>
  <c r="P197" i="17"/>
  <c r="M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N178" i="17" s="1"/>
  <c r="M185" i="17"/>
  <c r="L185" i="17"/>
  <c r="K185" i="17"/>
  <c r="K178" i="17" s="1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J178" i="17" s="1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L178" i="17" s="1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G178" i="17" s="1"/>
  <c r="F181" i="17"/>
  <c r="F178" i="17" s="1"/>
  <c r="E181" i="17"/>
  <c r="E178" i="17" s="1"/>
  <c r="D181" i="17"/>
  <c r="C181" i="17"/>
  <c r="B181" i="17"/>
  <c r="Y180" i="17"/>
  <c r="X180" i="17"/>
  <c r="W180" i="17"/>
  <c r="W178" i="17" s="1"/>
  <c r="V180" i="17"/>
  <c r="U180" i="17"/>
  <c r="U178" i="17" s="1"/>
  <c r="T180" i="17"/>
  <c r="T178" i="17" s="1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D178" i="17" s="1"/>
  <c r="C180" i="17"/>
  <c r="C178" i="17" s="1"/>
  <c r="B180" i="17"/>
  <c r="B178" i="17" s="1"/>
  <c r="Y179" i="17"/>
  <c r="Y178" i="17" s="1"/>
  <c r="X179" i="17"/>
  <c r="X178" i="17" s="1"/>
  <c r="W179" i="17"/>
  <c r="V179" i="17"/>
  <c r="V178" i="17" s="1"/>
  <c r="U179" i="17"/>
  <c r="T179" i="17"/>
  <c r="S179" i="17"/>
  <c r="S178" i="17" s="1"/>
  <c r="R179" i="17"/>
  <c r="Q179" i="17"/>
  <c r="Q178" i="17" s="1"/>
  <c r="P179" i="17"/>
  <c r="P178" i="17" s="1"/>
  <c r="O179" i="17"/>
  <c r="N179" i="17"/>
  <c r="M179" i="17"/>
  <c r="L179" i="17"/>
  <c r="K179" i="17"/>
  <c r="J179" i="17"/>
  <c r="I179" i="17"/>
  <c r="H179" i="17"/>
  <c r="H178" i="17" s="1"/>
  <c r="G179" i="17"/>
  <c r="F179" i="17"/>
  <c r="E179" i="17"/>
  <c r="D179" i="17"/>
  <c r="C179" i="17"/>
  <c r="B179" i="17"/>
  <c r="R178" i="17"/>
  <c r="O178" i="17"/>
  <c r="M178" i="17"/>
  <c r="I178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W121" i="17"/>
  <c r="W246" i="17" s="1"/>
  <c r="V121" i="17"/>
  <c r="V246" i="17" s="1"/>
  <c r="U121" i="17"/>
  <c r="U246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D240" i="17" s="1"/>
  <c r="C121" i="17"/>
  <c r="C246" i="17" s="1"/>
  <c r="C240" i="17" s="1"/>
  <c r="B121" i="17"/>
  <c r="B246" i="17" s="1"/>
  <c r="Y93" i="17"/>
  <c r="Y237" i="17" s="1"/>
  <c r="X93" i="17"/>
  <c r="X237" i="17" s="1"/>
  <c r="W93" i="17"/>
  <c r="W237" i="17" s="1"/>
  <c r="V93" i="17"/>
  <c r="U93" i="17"/>
  <c r="T93" i="17"/>
  <c r="T237" i="17" s="1"/>
  <c r="S93" i="17"/>
  <c r="S237" i="17" s="1"/>
  <c r="R93" i="17"/>
  <c r="Q93" i="17"/>
  <c r="Q237" i="17" s="1"/>
  <c r="P93" i="17"/>
  <c r="P237" i="17" s="1"/>
  <c r="O93" i="17"/>
  <c r="O237" i="17" s="1"/>
  <c r="N93" i="17"/>
  <c r="M93" i="17"/>
  <c r="L93" i="17"/>
  <c r="K93" i="17"/>
  <c r="K237" i="17" s="1"/>
  <c r="J93" i="17"/>
  <c r="I93" i="17"/>
  <c r="I237" i="17" s="1"/>
  <c r="H93" i="17"/>
  <c r="G93" i="17"/>
  <c r="G237" i="17" s="1"/>
  <c r="F93" i="17"/>
  <c r="E93" i="17"/>
  <c r="D93" i="17"/>
  <c r="C93" i="17"/>
  <c r="C237" i="17" s="1"/>
  <c r="B93" i="17"/>
  <c r="Y72" i="17"/>
  <c r="X72" i="17"/>
  <c r="X235" i="17" s="1"/>
  <c r="X229" i="17" s="1"/>
  <c r="W72" i="17"/>
  <c r="V72" i="17"/>
  <c r="U72" i="17"/>
  <c r="T72" i="17"/>
  <c r="T235" i="17" s="1"/>
  <c r="S72" i="17"/>
  <c r="R72" i="17"/>
  <c r="R235" i="17" s="1"/>
  <c r="Q72" i="17"/>
  <c r="P72" i="17"/>
  <c r="P235" i="17" s="1"/>
  <c r="O72" i="17"/>
  <c r="N72" i="17"/>
  <c r="M72" i="17"/>
  <c r="L72" i="17"/>
  <c r="L235" i="17" s="1"/>
  <c r="K72" i="17"/>
  <c r="J72" i="17"/>
  <c r="J235" i="17" s="1"/>
  <c r="I72" i="17"/>
  <c r="H72" i="17"/>
  <c r="H235" i="17" s="1"/>
  <c r="G72" i="17"/>
  <c r="F72" i="17"/>
  <c r="E72" i="17"/>
  <c r="D72" i="17"/>
  <c r="D235" i="17" s="1"/>
  <c r="C72" i="17"/>
  <c r="B72" i="17"/>
  <c r="B235" i="17" s="1"/>
  <c r="Y44" i="17"/>
  <c r="X44" i="17"/>
  <c r="X226" i="17" s="1"/>
  <c r="W44" i="17"/>
  <c r="V44" i="17"/>
  <c r="V226" i="17" s="1"/>
  <c r="U44" i="17"/>
  <c r="T44" i="17"/>
  <c r="T5" i="17" s="1"/>
  <c r="T53" i="16" s="1"/>
  <c r="S44" i="17"/>
  <c r="R44" i="17"/>
  <c r="R226" i="17" s="1"/>
  <c r="R217" i="17" s="1"/>
  <c r="Q44" i="17"/>
  <c r="P44" i="17"/>
  <c r="P226" i="17" s="1"/>
  <c r="O44" i="17"/>
  <c r="N44" i="17"/>
  <c r="N226" i="17" s="1"/>
  <c r="M44" i="17"/>
  <c r="L44" i="17"/>
  <c r="K44" i="17"/>
  <c r="J44" i="17"/>
  <c r="J226" i="17" s="1"/>
  <c r="I44" i="17"/>
  <c r="H44" i="17"/>
  <c r="H226" i="17" s="1"/>
  <c r="G44" i="17"/>
  <c r="F44" i="17"/>
  <c r="F226" i="17" s="1"/>
  <c r="E44" i="17"/>
  <c r="D44" i="17"/>
  <c r="C44" i="17"/>
  <c r="B44" i="17"/>
  <c r="B226" i="17" s="1"/>
  <c r="X5" i="17"/>
  <c r="X53" i="16" s="1"/>
  <c r="V5" i="17"/>
  <c r="V53" i="16" s="1"/>
  <c r="V62" i="4" s="1"/>
  <c r="R5" i="17"/>
  <c r="R53" i="16" s="1"/>
  <c r="R62" i="4" s="1"/>
  <c r="P5" i="17"/>
  <c r="P53" i="16" s="1"/>
  <c r="N5" i="17"/>
  <c r="M5" i="17"/>
  <c r="M53" i="16" s="1"/>
  <c r="L5" i="17"/>
  <c r="L53" i="16" s="1"/>
  <c r="L62" i="4" s="1"/>
  <c r="L135" i="4" s="1"/>
  <c r="J5" i="17"/>
  <c r="H5" i="17"/>
  <c r="H53" i="16" s="1"/>
  <c r="F5" i="17"/>
  <c r="F53" i="16" s="1"/>
  <c r="E5" i="17"/>
  <c r="D5" i="17"/>
  <c r="D53" i="16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L96" i="16"/>
  <c r="K96" i="16"/>
  <c r="J96" i="16"/>
  <c r="I96" i="16"/>
  <c r="H96" i="16"/>
  <c r="G96" i="16"/>
  <c r="F96" i="16"/>
  <c r="E96" i="16"/>
  <c r="D96" i="16"/>
  <c r="C96" i="16"/>
  <c r="B96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T111" i="4" s="1"/>
  <c r="S82" i="16"/>
  <c r="R82" i="16"/>
  <c r="Q82" i="16"/>
  <c r="P82" i="16"/>
  <c r="O82" i="16"/>
  <c r="N82" i="16"/>
  <c r="M82" i="16"/>
  <c r="L82" i="16"/>
  <c r="K82" i="16"/>
  <c r="J82" i="16"/>
  <c r="J111" i="4" s="1"/>
  <c r="I82" i="16"/>
  <c r="I111" i="4" s="1"/>
  <c r="H82" i="16"/>
  <c r="G82" i="16"/>
  <c r="F82" i="16"/>
  <c r="E82" i="16"/>
  <c r="D82" i="16"/>
  <c r="D111" i="4" s="1"/>
  <c r="C82" i="16"/>
  <c r="B82" i="16"/>
  <c r="X81" i="16"/>
  <c r="S81" i="16"/>
  <c r="R81" i="16"/>
  <c r="J81" i="16"/>
  <c r="T80" i="16"/>
  <c r="S80" i="16"/>
  <c r="R80" i="16"/>
  <c r="N80" i="16"/>
  <c r="M80" i="16"/>
  <c r="L80" i="16"/>
  <c r="I80" i="16"/>
  <c r="D80" i="16"/>
  <c r="Y78" i="16"/>
  <c r="X78" i="16"/>
  <c r="W78" i="16"/>
  <c r="V78" i="16"/>
  <c r="U78" i="16"/>
  <c r="T78" i="16"/>
  <c r="S78" i="16"/>
  <c r="R78" i="16"/>
  <c r="Q78" i="16"/>
  <c r="Q41" i="7" s="1"/>
  <c r="P78" i="16"/>
  <c r="O78" i="16"/>
  <c r="N78" i="16"/>
  <c r="M78" i="16"/>
  <c r="L78" i="16"/>
  <c r="K78" i="16"/>
  <c r="J78" i="16"/>
  <c r="J41" i="7" s="1"/>
  <c r="I78" i="16"/>
  <c r="I41" i="7" s="1"/>
  <c r="H78" i="16"/>
  <c r="H41" i="7" s="1"/>
  <c r="G78" i="16"/>
  <c r="F78" i="16"/>
  <c r="E78" i="16"/>
  <c r="D78" i="16"/>
  <c r="C78" i="16"/>
  <c r="B78" i="16"/>
  <c r="B41" i="7" s="1"/>
  <c r="D77" i="16"/>
  <c r="D76" i="16" s="1"/>
  <c r="A74" i="16"/>
  <c r="A73" i="16"/>
  <c r="Y72" i="16"/>
  <c r="Y90" i="16" s="1"/>
  <c r="X72" i="16"/>
  <c r="X71" i="16" s="1"/>
  <c r="W72" i="16"/>
  <c r="W90" i="16" s="1"/>
  <c r="V72" i="16"/>
  <c r="V90" i="16" s="1"/>
  <c r="U72" i="16"/>
  <c r="U90" i="16" s="1"/>
  <c r="T72" i="16"/>
  <c r="T71" i="16" s="1"/>
  <c r="S72" i="16"/>
  <c r="S90" i="16" s="1"/>
  <c r="R72" i="16"/>
  <c r="R71" i="16" s="1"/>
  <c r="Q72" i="16"/>
  <c r="Q90" i="16" s="1"/>
  <c r="P72" i="16"/>
  <c r="P71" i="16" s="1"/>
  <c r="O72" i="16"/>
  <c r="O90" i="16" s="1"/>
  <c r="N72" i="16"/>
  <c r="N90" i="16" s="1"/>
  <c r="M72" i="16"/>
  <c r="M90" i="16" s="1"/>
  <c r="L72" i="16"/>
  <c r="L71" i="16" s="1"/>
  <c r="K72" i="16"/>
  <c r="K90" i="16" s="1"/>
  <c r="J72" i="16"/>
  <c r="J71" i="16" s="1"/>
  <c r="I72" i="16"/>
  <c r="I90" i="16" s="1"/>
  <c r="H72" i="16"/>
  <c r="H71" i="16" s="1"/>
  <c r="G72" i="16"/>
  <c r="G90" i="16" s="1"/>
  <c r="F72" i="16"/>
  <c r="F90" i="16" s="1"/>
  <c r="E72" i="16"/>
  <c r="E90" i="16" s="1"/>
  <c r="D72" i="16"/>
  <c r="D71" i="16" s="1"/>
  <c r="C72" i="16"/>
  <c r="C90" i="16" s="1"/>
  <c r="B72" i="16"/>
  <c r="B71" i="16" s="1"/>
  <c r="A72" i="16"/>
  <c r="S71" i="16"/>
  <c r="O71" i="16"/>
  <c r="M71" i="16"/>
  <c r="K71" i="16"/>
  <c r="G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W55" i="16"/>
  <c r="V55" i="16"/>
  <c r="U55" i="16"/>
  <c r="U103" i="16" s="1"/>
  <c r="U166" i="4" s="1"/>
  <c r="T55" i="16"/>
  <c r="S55" i="16"/>
  <c r="R55" i="16"/>
  <c r="Q55" i="16"/>
  <c r="Q93" i="16" s="1"/>
  <c r="P55" i="16"/>
  <c r="P64" i="4" s="1"/>
  <c r="O55" i="16"/>
  <c r="O93" i="16" s="1"/>
  <c r="N55" i="16"/>
  <c r="M55" i="16"/>
  <c r="M64" i="4" s="1"/>
  <c r="L55" i="16"/>
  <c r="K55" i="16"/>
  <c r="K64" i="4" s="1"/>
  <c r="J55" i="16"/>
  <c r="I55" i="16"/>
  <c r="H55" i="16"/>
  <c r="G55" i="16"/>
  <c r="G93" i="16" s="1"/>
  <c r="F55" i="16"/>
  <c r="E55" i="16"/>
  <c r="E93" i="16" s="1"/>
  <c r="D55" i="16"/>
  <c r="C55" i="16"/>
  <c r="C93" i="16" s="1"/>
  <c r="B55" i="16"/>
  <c r="B103" i="16" s="1"/>
  <c r="Y54" i="16"/>
  <c r="X54" i="16"/>
  <c r="X102" i="16" s="1"/>
  <c r="W54" i="16"/>
  <c r="W92" i="16" s="1"/>
  <c r="V54" i="16"/>
  <c r="V63" i="4" s="1"/>
  <c r="V136" i="4" s="1"/>
  <c r="U54" i="16"/>
  <c r="U92" i="16" s="1"/>
  <c r="T54" i="16"/>
  <c r="S54" i="16"/>
  <c r="S92" i="16" s="1"/>
  <c r="R54" i="16"/>
  <c r="Q54" i="16"/>
  <c r="P54" i="16"/>
  <c r="O54" i="16"/>
  <c r="N54" i="16"/>
  <c r="N92" i="16" s="1"/>
  <c r="M54" i="16"/>
  <c r="L54" i="16"/>
  <c r="L63" i="4" s="1"/>
  <c r="L136" i="4" s="1"/>
  <c r="K54" i="16"/>
  <c r="J54" i="16"/>
  <c r="I54" i="16"/>
  <c r="H54" i="16"/>
  <c r="G54" i="16"/>
  <c r="G63" i="4" s="1"/>
  <c r="F54" i="16"/>
  <c r="E54" i="16"/>
  <c r="E92" i="16" s="1"/>
  <c r="D54" i="16"/>
  <c r="C54" i="16"/>
  <c r="C92" i="16" s="1"/>
  <c r="B54" i="16"/>
  <c r="N53" i="16"/>
  <c r="N91" i="16" s="1"/>
  <c r="J53" i="16"/>
  <c r="E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T4" i="16"/>
  <c r="T3" i="16" s="1"/>
  <c r="S4" i="16"/>
  <c r="S3" i="16" s="1"/>
  <c r="S9" i="4" s="1"/>
  <c r="R4" i="16"/>
  <c r="R3" i="16" s="1"/>
  <c r="Q4" i="16"/>
  <c r="Q3" i="16" s="1"/>
  <c r="Q9" i="4" s="1"/>
  <c r="P4" i="16"/>
  <c r="P3" i="16" s="1"/>
  <c r="O4" i="16"/>
  <c r="O3" i="16" s="1"/>
  <c r="N4" i="16"/>
  <c r="N3" i="16" s="1"/>
  <c r="N9" i="4" s="1"/>
  <c r="M4" i="16"/>
  <c r="M3" i="16" s="1"/>
  <c r="M9" i="4" s="1"/>
  <c r="L4" i="16"/>
  <c r="L3" i="16" s="1"/>
  <c r="K4" i="16"/>
  <c r="J4" i="16"/>
  <c r="I4" i="16"/>
  <c r="H4" i="16"/>
  <c r="H3" i="16" s="1"/>
  <c r="G4" i="16"/>
  <c r="G3" i="16" s="1"/>
  <c r="F4" i="16"/>
  <c r="F3" i="16" s="1"/>
  <c r="F9" i="4" s="1"/>
  <c r="E4" i="16"/>
  <c r="E3" i="16" s="1"/>
  <c r="D4" i="16"/>
  <c r="D3" i="16" s="1"/>
  <c r="C4" i="16"/>
  <c r="C3" i="16" s="1"/>
  <c r="B4" i="16"/>
  <c r="B3" i="16" s="1"/>
  <c r="Y3" i="16"/>
  <c r="X3" i="16"/>
  <c r="W3" i="16"/>
  <c r="V3" i="16"/>
  <c r="U3" i="16"/>
  <c r="K3" i="16"/>
  <c r="J3" i="16"/>
  <c r="I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Y187" i="15" s="1"/>
  <c r="X189" i="15"/>
  <c r="X187" i="15" s="1"/>
  <c r="W189" i="15"/>
  <c r="W187" i="15" s="1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J187" i="15" s="1"/>
  <c r="I189" i="15"/>
  <c r="I187" i="15" s="1"/>
  <c r="H189" i="15"/>
  <c r="H187" i="15" s="1"/>
  <c r="G189" i="15"/>
  <c r="G187" i="15" s="1"/>
  <c r="F189" i="15"/>
  <c r="E189" i="15"/>
  <c r="D189" i="15"/>
  <c r="C189" i="15"/>
  <c r="B189" i="15"/>
  <c r="Y188" i="15"/>
  <c r="X188" i="15"/>
  <c r="W188" i="15"/>
  <c r="V188" i="15"/>
  <c r="V187" i="15" s="1"/>
  <c r="U188" i="15"/>
  <c r="U187" i="15" s="1"/>
  <c r="T188" i="15"/>
  <c r="T187" i="15" s="1"/>
  <c r="S188" i="15"/>
  <c r="S187" i="15" s="1"/>
  <c r="R188" i="15"/>
  <c r="R187" i="15" s="1"/>
  <c r="Q188" i="15"/>
  <c r="P188" i="15"/>
  <c r="P187" i="15" s="1"/>
  <c r="O188" i="15"/>
  <c r="N188" i="15"/>
  <c r="M188" i="15"/>
  <c r="L188" i="15"/>
  <c r="K188" i="15"/>
  <c r="K187" i="15" s="1"/>
  <c r="J188" i="15"/>
  <c r="I188" i="15"/>
  <c r="H188" i="15"/>
  <c r="G188" i="15"/>
  <c r="F188" i="15"/>
  <c r="F187" i="15" s="1"/>
  <c r="E188" i="15"/>
  <c r="E187" i="15" s="1"/>
  <c r="D188" i="15"/>
  <c r="D187" i="15" s="1"/>
  <c r="C188" i="15"/>
  <c r="C187" i="15" s="1"/>
  <c r="B188" i="15"/>
  <c r="B187" i="15" s="1"/>
  <c r="Q187" i="15"/>
  <c r="O187" i="15"/>
  <c r="N187" i="15"/>
  <c r="M187" i="15"/>
  <c r="L187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C162" i="15" s="1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W162" i="15" s="1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V162" i="15" s="1"/>
  <c r="U164" i="15"/>
  <c r="U162" i="15" s="1"/>
  <c r="T164" i="15"/>
  <c r="T162" i="15" s="1"/>
  <c r="S164" i="15"/>
  <c r="S162" i="15" s="1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F162" i="15" s="1"/>
  <c r="E164" i="15"/>
  <c r="E162" i="15" s="1"/>
  <c r="D164" i="15"/>
  <c r="D162" i="15" s="1"/>
  <c r="C164" i="15"/>
  <c r="B164" i="15"/>
  <c r="Y163" i="15"/>
  <c r="Y162" i="15" s="1"/>
  <c r="X163" i="15"/>
  <c r="X162" i="15" s="1"/>
  <c r="W163" i="15"/>
  <c r="V163" i="15"/>
  <c r="U163" i="15"/>
  <c r="T163" i="15"/>
  <c r="S163" i="15"/>
  <c r="R163" i="15"/>
  <c r="R162" i="15" s="1"/>
  <c r="Q163" i="15"/>
  <c r="Q162" i="15" s="1"/>
  <c r="P163" i="15"/>
  <c r="P162" i="15" s="1"/>
  <c r="O163" i="15"/>
  <c r="O162" i="15" s="1"/>
  <c r="N163" i="15"/>
  <c r="N162" i="15" s="1"/>
  <c r="M163" i="15"/>
  <c r="L163" i="15"/>
  <c r="L162" i="15" s="1"/>
  <c r="K163" i="15"/>
  <c r="J163" i="15"/>
  <c r="I163" i="15"/>
  <c r="H163" i="15"/>
  <c r="G163" i="15"/>
  <c r="G162" i="15" s="1"/>
  <c r="F163" i="15"/>
  <c r="E163" i="15"/>
  <c r="D163" i="15"/>
  <c r="C163" i="15"/>
  <c r="B163" i="15"/>
  <c r="B162" i="15" s="1"/>
  <c r="M162" i="15"/>
  <c r="K162" i="15"/>
  <c r="J162" i="15"/>
  <c r="I162" i="15"/>
  <c r="H162" i="15"/>
  <c r="Y141" i="15"/>
  <c r="X141" i="15"/>
  <c r="W141" i="15"/>
  <c r="V141" i="15"/>
  <c r="U141" i="15"/>
  <c r="U115" i="15" s="1"/>
  <c r="T141" i="15"/>
  <c r="T115" i="15" s="1"/>
  <c r="S141" i="15"/>
  <c r="S115" i="15" s="1"/>
  <c r="R141" i="15"/>
  <c r="R115" i="15" s="1"/>
  <c r="Q141" i="15"/>
  <c r="P141" i="15"/>
  <c r="O141" i="15"/>
  <c r="N141" i="15"/>
  <c r="M141" i="15"/>
  <c r="M115" i="15" s="1"/>
  <c r="L141" i="15"/>
  <c r="L115" i="15" s="1"/>
  <c r="K141" i="15"/>
  <c r="K115" i="15" s="1"/>
  <c r="J141" i="15"/>
  <c r="J261" i="15" s="1"/>
  <c r="I141" i="15"/>
  <c r="H141" i="15"/>
  <c r="G141" i="15"/>
  <c r="F141" i="15"/>
  <c r="F261" i="15" s="1"/>
  <c r="E141" i="15"/>
  <c r="E115" i="15" s="1"/>
  <c r="D141" i="15"/>
  <c r="D115" i="15" s="1"/>
  <c r="C141" i="15"/>
  <c r="B141" i="15"/>
  <c r="C115" i="15"/>
  <c r="C253" i="15" s="1"/>
  <c r="B115" i="15"/>
  <c r="B253" i="15" s="1"/>
  <c r="Y97" i="15"/>
  <c r="Y251" i="15" s="1"/>
  <c r="X97" i="15"/>
  <c r="X251" i="15" s="1"/>
  <c r="W97" i="15"/>
  <c r="W251" i="15" s="1"/>
  <c r="V97" i="15"/>
  <c r="V251" i="15" s="1"/>
  <c r="U97" i="15"/>
  <c r="U251" i="15" s="1"/>
  <c r="T97" i="15"/>
  <c r="T251" i="15" s="1"/>
  <c r="S97" i="15"/>
  <c r="S251" i="15" s="1"/>
  <c r="R97" i="15"/>
  <c r="R251" i="15" s="1"/>
  <c r="Q97" i="15"/>
  <c r="Q251" i="15" s="1"/>
  <c r="P97" i="15"/>
  <c r="P251" i="15" s="1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Y34" i="15" s="1"/>
  <c r="X53" i="15"/>
  <c r="X34" i="15" s="1"/>
  <c r="W53" i="15"/>
  <c r="W34" i="15" s="1"/>
  <c r="V53" i="15"/>
  <c r="U53" i="15"/>
  <c r="U34" i="15" s="1"/>
  <c r="T53" i="15"/>
  <c r="S53" i="15"/>
  <c r="S34" i="15" s="1"/>
  <c r="R53" i="15"/>
  <c r="Q53" i="15"/>
  <c r="Q34" i="15" s="1"/>
  <c r="P53" i="15"/>
  <c r="O53" i="15"/>
  <c r="N53" i="15"/>
  <c r="M53" i="15"/>
  <c r="M34" i="15" s="1"/>
  <c r="L53" i="15"/>
  <c r="K53" i="15"/>
  <c r="K34" i="15" s="1"/>
  <c r="J53" i="15"/>
  <c r="I53" i="15"/>
  <c r="I34" i="15" s="1"/>
  <c r="H53" i="15"/>
  <c r="H34" i="15" s="1"/>
  <c r="G53" i="15"/>
  <c r="F53" i="15"/>
  <c r="E53" i="15"/>
  <c r="D53" i="15"/>
  <c r="C53" i="15"/>
  <c r="C34" i="15" s="1"/>
  <c r="B53" i="15"/>
  <c r="P34" i="15"/>
  <c r="P233" i="15" s="1"/>
  <c r="O34" i="15"/>
  <c r="O233" i="15" s="1"/>
  <c r="G34" i="15"/>
  <c r="G233" i="15" s="1"/>
  <c r="E34" i="15"/>
  <c r="E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M204" i="14" s="1"/>
  <c r="L210" i="14"/>
  <c r="L204" i="14" s="1"/>
  <c r="K210" i="14"/>
  <c r="J210" i="14"/>
  <c r="J204" i="14" s="1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F204" i="14" s="1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E204" i="14" s="1"/>
  <c r="D208" i="14"/>
  <c r="D204" i="14" s="1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O204" i="14" s="1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K204" i="14" s="1"/>
  <c r="J206" i="14"/>
  <c r="I206" i="14"/>
  <c r="H206" i="14"/>
  <c r="G206" i="14"/>
  <c r="F206" i="14"/>
  <c r="E206" i="14"/>
  <c r="D206" i="14"/>
  <c r="C206" i="14"/>
  <c r="B206" i="14"/>
  <c r="B204" i="14" s="1"/>
  <c r="Y205" i="14"/>
  <c r="Y204" i="14" s="1"/>
  <c r="X205" i="14"/>
  <c r="X204" i="14" s="1"/>
  <c r="W205" i="14"/>
  <c r="W204" i="14" s="1"/>
  <c r="V205" i="14"/>
  <c r="V204" i="14" s="1"/>
  <c r="U205" i="14"/>
  <c r="U204" i="14" s="1"/>
  <c r="T205" i="14"/>
  <c r="T204" i="14" s="1"/>
  <c r="S205" i="14"/>
  <c r="S204" i="14" s="1"/>
  <c r="R205" i="14"/>
  <c r="R204" i="14" s="1"/>
  <c r="Q205" i="14"/>
  <c r="P205" i="14"/>
  <c r="O205" i="14"/>
  <c r="N205" i="14"/>
  <c r="M205" i="14"/>
  <c r="L205" i="14"/>
  <c r="K205" i="14"/>
  <c r="J205" i="14"/>
  <c r="I205" i="14"/>
  <c r="I204" i="14" s="1"/>
  <c r="H205" i="14"/>
  <c r="H204" i="14" s="1"/>
  <c r="G205" i="14"/>
  <c r="G204" i="14" s="1"/>
  <c r="F205" i="14"/>
  <c r="E205" i="14"/>
  <c r="D205" i="14"/>
  <c r="C205" i="14"/>
  <c r="B205" i="14"/>
  <c r="Q204" i="14"/>
  <c r="P204" i="14"/>
  <c r="N204" i="14"/>
  <c r="C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I187" i="14" s="1"/>
  <c r="H193" i="14"/>
  <c r="H187" i="14" s="1"/>
  <c r="G193" i="14"/>
  <c r="F193" i="14"/>
  <c r="F187" i="14" s="1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B187" i="14" s="1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K187" i="14" s="1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G187" i="14" s="1"/>
  <c r="F189" i="14"/>
  <c r="E189" i="14"/>
  <c r="D189" i="14"/>
  <c r="C189" i="14"/>
  <c r="B189" i="14"/>
  <c r="Y188" i="14"/>
  <c r="Y187" i="14" s="1"/>
  <c r="X188" i="14"/>
  <c r="X187" i="14" s="1"/>
  <c r="W188" i="14"/>
  <c r="W187" i="14" s="1"/>
  <c r="V188" i="14"/>
  <c r="V187" i="14" s="1"/>
  <c r="U188" i="14"/>
  <c r="U187" i="14" s="1"/>
  <c r="T188" i="14"/>
  <c r="T187" i="14" s="1"/>
  <c r="S188" i="14"/>
  <c r="S187" i="14" s="1"/>
  <c r="R188" i="14"/>
  <c r="R187" i="14" s="1"/>
  <c r="Q188" i="14"/>
  <c r="Q187" i="14" s="1"/>
  <c r="P188" i="14"/>
  <c r="P187" i="14" s="1"/>
  <c r="O188" i="14"/>
  <c r="O187" i="14" s="1"/>
  <c r="N188" i="14"/>
  <c r="N187" i="14" s="1"/>
  <c r="M188" i="14"/>
  <c r="L188" i="14"/>
  <c r="K188" i="14"/>
  <c r="J188" i="14"/>
  <c r="I188" i="14"/>
  <c r="H188" i="14"/>
  <c r="G188" i="14"/>
  <c r="F188" i="14"/>
  <c r="E188" i="14"/>
  <c r="E187" i="14" s="1"/>
  <c r="D188" i="14"/>
  <c r="D187" i="14" s="1"/>
  <c r="C188" i="14"/>
  <c r="C187" i="14" s="1"/>
  <c r="B188" i="14"/>
  <c r="M187" i="14"/>
  <c r="L187" i="14"/>
  <c r="J187" i="14"/>
  <c r="Y184" i="14"/>
  <c r="X184" i="14"/>
  <c r="W184" i="14"/>
  <c r="W171" i="14" s="1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X181" i="14"/>
  <c r="T181" i="14"/>
  <c r="P181" i="14"/>
  <c r="L181" i="14"/>
  <c r="H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S171" i="14" s="1"/>
  <c r="R177" i="14"/>
  <c r="R171" i="14" s="1"/>
  <c r="Q177" i="14"/>
  <c r="P177" i="14"/>
  <c r="P171" i="14" s="1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L171" i="14" s="1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K171" i="14" s="1"/>
  <c r="J175" i="14"/>
  <c r="J171" i="14" s="1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U171" i="14" s="1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Q171" i="14" s="1"/>
  <c r="P173" i="14"/>
  <c r="O173" i="14"/>
  <c r="N173" i="14"/>
  <c r="M173" i="14"/>
  <c r="L173" i="14"/>
  <c r="K173" i="14"/>
  <c r="J173" i="14"/>
  <c r="I173" i="14"/>
  <c r="H173" i="14"/>
  <c r="H171" i="14" s="1"/>
  <c r="G173" i="14"/>
  <c r="G171" i="14" s="1"/>
  <c r="F173" i="14"/>
  <c r="F171" i="14" s="1"/>
  <c r="E173" i="14"/>
  <c r="E171" i="14" s="1"/>
  <c r="D173" i="14"/>
  <c r="C173" i="14"/>
  <c r="B173" i="14"/>
  <c r="Y172" i="14"/>
  <c r="Y171" i="14" s="1"/>
  <c r="X172" i="14"/>
  <c r="X171" i="14" s="1"/>
  <c r="W172" i="14"/>
  <c r="V172" i="14"/>
  <c r="U172" i="14"/>
  <c r="T172" i="14"/>
  <c r="S172" i="14"/>
  <c r="R172" i="14"/>
  <c r="Q172" i="14"/>
  <c r="P172" i="14"/>
  <c r="O172" i="14"/>
  <c r="O171" i="14" s="1"/>
  <c r="N172" i="14"/>
  <c r="N171" i="14" s="1"/>
  <c r="M172" i="14"/>
  <c r="M171" i="14" s="1"/>
  <c r="L172" i="14"/>
  <c r="K172" i="14"/>
  <c r="J172" i="14"/>
  <c r="I172" i="14"/>
  <c r="H172" i="14"/>
  <c r="G172" i="14"/>
  <c r="F172" i="14"/>
  <c r="E172" i="14"/>
  <c r="D172" i="14"/>
  <c r="D171" i="14" s="1"/>
  <c r="C172" i="14"/>
  <c r="C171" i="14" s="1"/>
  <c r="B172" i="14"/>
  <c r="B171" i="14" s="1"/>
  <c r="V171" i="14"/>
  <c r="T171" i="14"/>
  <c r="I171" i="14"/>
  <c r="Y169" i="14"/>
  <c r="X169" i="14"/>
  <c r="W169" i="14"/>
  <c r="V169" i="14"/>
  <c r="U169" i="14"/>
  <c r="T169" i="14"/>
  <c r="S169" i="14"/>
  <c r="S162" i="14" s="1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O162" i="14" s="1"/>
  <c r="N168" i="14"/>
  <c r="N162" i="14" s="1"/>
  <c r="M168" i="14"/>
  <c r="L168" i="14"/>
  <c r="L162" i="14" s="1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H162" i="14" s="1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G162" i="14" s="1"/>
  <c r="F166" i="14"/>
  <c r="F162" i="14" s="1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Q162" i="14" s="1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M162" i="14" s="1"/>
  <c r="L164" i="14"/>
  <c r="K164" i="14"/>
  <c r="J164" i="14"/>
  <c r="I164" i="14"/>
  <c r="H164" i="14"/>
  <c r="G164" i="14"/>
  <c r="F164" i="14"/>
  <c r="E164" i="14"/>
  <c r="D164" i="14"/>
  <c r="D162" i="14" s="1"/>
  <c r="C164" i="14"/>
  <c r="C162" i="14" s="1"/>
  <c r="B164" i="14"/>
  <c r="B162" i="14" s="1"/>
  <c r="Y163" i="14"/>
  <c r="Y162" i="14" s="1"/>
  <c r="X163" i="14"/>
  <c r="X162" i="14" s="1"/>
  <c r="W163" i="14"/>
  <c r="W162" i="14" s="1"/>
  <c r="V163" i="14"/>
  <c r="V162" i="14" s="1"/>
  <c r="U163" i="14"/>
  <c r="U162" i="14" s="1"/>
  <c r="T163" i="14"/>
  <c r="T162" i="14" s="1"/>
  <c r="S163" i="14"/>
  <c r="R163" i="14"/>
  <c r="Q163" i="14"/>
  <c r="P163" i="14"/>
  <c r="O163" i="14"/>
  <c r="N163" i="14"/>
  <c r="M163" i="14"/>
  <c r="L163" i="14"/>
  <c r="K163" i="14"/>
  <c r="K162" i="14" s="1"/>
  <c r="J163" i="14"/>
  <c r="J162" i="14" s="1"/>
  <c r="I163" i="14"/>
  <c r="I162" i="14" s="1"/>
  <c r="H163" i="14"/>
  <c r="G163" i="14"/>
  <c r="F163" i="14"/>
  <c r="E163" i="14"/>
  <c r="D163" i="14"/>
  <c r="C163" i="14"/>
  <c r="B163" i="14"/>
  <c r="R162" i="14"/>
  <c r="P162" i="14"/>
  <c r="E16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N261" i="14" s="1"/>
  <c r="M141" i="14"/>
  <c r="L141" i="14"/>
  <c r="K141" i="14"/>
  <c r="J141" i="14"/>
  <c r="J261" i="14" s="1"/>
  <c r="I141" i="14"/>
  <c r="H141" i="14"/>
  <c r="G141" i="14"/>
  <c r="F141" i="14"/>
  <c r="F261" i="14" s="1"/>
  <c r="E141" i="14"/>
  <c r="D141" i="14"/>
  <c r="C141" i="14"/>
  <c r="B141" i="14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N97" i="14"/>
  <c r="M97" i="14"/>
  <c r="L97" i="14"/>
  <c r="K97" i="14"/>
  <c r="J97" i="14"/>
  <c r="I97" i="14"/>
  <c r="H97" i="14"/>
  <c r="H251" i="14" s="1"/>
  <c r="G97" i="14"/>
  <c r="F97" i="14"/>
  <c r="E97" i="14"/>
  <c r="D97" i="14"/>
  <c r="D251" i="14" s="1"/>
  <c r="C97" i="14"/>
  <c r="B97" i="14"/>
  <c r="Y53" i="14"/>
  <c r="Y241" i="14" s="1"/>
  <c r="X53" i="14"/>
  <c r="W53" i="14"/>
  <c r="V53" i="14"/>
  <c r="U53" i="14"/>
  <c r="U241" i="14" s="1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E241" i="14" s="1"/>
  <c r="D53" i="14"/>
  <c r="D181" i="14" s="1"/>
  <c r="C53" i="14"/>
  <c r="B53" i="14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S224" i="13" s="1"/>
  <c r="R228" i="13"/>
  <c r="Q228" i="13"/>
  <c r="Q224" i="13" s="1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N224" i="13" s="1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J224" i="13" s="1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U224" i="13" s="1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G224" i="13" s="1"/>
  <c r="F225" i="13"/>
  <c r="F224" i="13" s="1"/>
  <c r="E225" i="13"/>
  <c r="D225" i="13"/>
  <c r="C225" i="13"/>
  <c r="B225" i="13"/>
  <c r="W224" i="13"/>
  <c r="V224" i="13"/>
  <c r="T224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R216" i="13"/>
  <c r="N216" i="13"/>
  <c r="J216" i="13"/>
  <c r="F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C204" i="13" s="1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B204" i="13" s="1"/>
  <c r="Y207" i="13"/>
  <c r="Y204" i="13" s="1"/>
  <c r="X207" i="13"/>
  <c r="X204" i="13" s="1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L204" i="13" s="1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W204" i="13" s="1"/>
  <c r="V206" i="13"/>
  <c r="V204" i="13" s="1"/>
  <c r="U206" i="13"/>
  <c r="U204" i="13" s="1"/>
  <c r="T206" i="13"/>
  <c r="T204" i="13" s="1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H204" i="13" s="1"/>
  <c r="G206" i="13"/>
  <c r="F206" i="13"/>
  <c r="E206" i="13"/>
  <c r="D206" i="13"/>
  <c r="C206" i="13"/>
  <c r="B206" i="13"/>
  <c r="Y205" i="13"/>
  <c r="X205" i="13"/>
  <c r="W205" i="13"/>
  <c r="V205" i="13"/>
  <c r="U205" i="13"/>
  <c r="T205" i="13"/>
  <c r="S205" i="13"/>
  <c r="S204" i="13" s="1"/>
  <c r="R205" i="13"/>
  <c r="Q205" i="13"/>
  <c r="Q204" i="13" s="1"/>
  <c r="P205" i="13"/>
  <c r="P204" i="13" s="1"/>
  <c r="O205" i="13"/>
  <c r="O204" i="13" s="1"/>
  <c r="N205" i="13"/>
  <c r="N204" i="13" s="1"/>
  <c r="M205" i="13"/>
  <c r="L205" i="13"/>
  <c r="K205" i="13"/>
  <c r="J205" i="13"/>
  <c r="I205" i="13"/>
  <c r="H205" i="13"/>
  <c r="G205" i="13"/>
  <c r="G204" i="13" s="1"/>
  <c r="F205" i="13"/>
  <c r="E205" i="13"/>
  <c r="D205" i="13"/>
  <c r="D204" i="13" s="1"/>
  <c r="C205" i="13"/>
  <c r="B205" i="13"/>
  <c r="M204" i="13"/>
  <c r="K204" i="13"/>
  <c r="I204" i="13"/>
  <c r="F204" i="13"/>
  <c r="E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D187" i="13" s="1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X187" i="13" s="1"/>
  <c r="W191" i="13"/>
  <c r="W187" i="13" s="1"/>
  <c r="V191" i="13"/>
  <c r="V187" i="13" s="1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T187" i="13" s="1"/>
  <c r="S190" i="13"/>
  <c r="S187" i="13" s="1"/>
  <c r="R190" i="13"/>
  <c r="R187" i="13" s="1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Q189" i="13"/>
  <c r="P189" i="13"/>
  <c r="P187" i="13" s="1"/>
  <c r="O189" i="13"/>
  <c r="O187" i="13" s="1"/>
  <c r="N189" i="13"/>
  <c r="N187" i="13" s="1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B187" i="13" s="1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M188" i="13"/>
  <c r="M187" i="13" s="1"/>
  <c r="L188" i="13"/>
  <c r="L187" i="13" s="1"/>
  <c r="K188" i="13"/>
  <c r="K187" i="13" s="1"/>
  <c r="J188" i="13"/>
  <c r="J187" i="13" s="1"/>
  <c r="I188" i="13"/>
  <c r="H188" i="13"/>
  <c r="H187" i="13" s="1"/>
  <c r="G188" i="13"/>
  <c r="G187" i="13" s="1"/>
  <c r="F188" i="13"/>
  <c r="F187" i="13" s="1"/>
  <c r="E188" i="13"/>
  <c r="D188" i="13"/>
  <c r="C188" i="13"/>
  <c r="B188" i="13"/>
  <c r="U187" i="13"/>
  <c r="E187" i="13"/>
  <c r="C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L171" i="13" s="1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H171" i="13" s="1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N171" i="13" s="1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Y171" i="13" s="1"/>
  <c r="X173" i="13"/>
  <c r="X171" i="13" s="1"/>
  <c r="W173" i="13"/>
  <c r="W171" i="13" s="1"/>
  <c r="V173" i="13"/>
  <c r="V171" i="13" s="1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X172" i="13"/>
  <c r="W172" i="13"/>
  <c r="V172" i="13"/>
  <c r="U172" i="13"/>
  <c r="U171" i="13" s="1"/>
  <c r="T172" i="13"/>
  <c r="T171" i="13" s="1"/>
  <c r="S172" i="13"/>
  <c r="R172" i="13"/>
  <c r="Q172" i="13"/>
  <c r="Q171" i="13" s="1"/>
  <c r="P172" i="13"/>
  <c r="P171" i="13" s="1"/>
  <c r="O172" i="13"/>
  <c r="O171" i="13" s="1"/>
  <c r="N172" i="13"/>
  <c r="M172" i="13"/>
  <c r="L172" i="13"/>
  <c r="K172" i="13"/>
  <c r="J172" i="13"/>
  <c r="I172" i="13"/>
  <c r="H172" i="13"/>
  <c r="G172" i="13"/>
  <c r="G171" i="13" s="1"/>
  <c r="F172" i="13"/>
  <c r="F171" i="13" s="1"/>
  <c r="E172" i="13"/>
  <c r="D172" i="13"/>
  <c r="C172" i="13"/>
  <c r="B172" i="13"/>
  <c r="M171" i="13"/>
  <c r="I171" i="13"/>
  <c r="E171" i="13"/>
  <c r="D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Y162" i="13" s="1"/>
  <c r="X167" i="13"/>
  <c r="W167" i="13"/>
  <c r="W162" i="13" s="1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V162" i="13" s="1"/>
  <c r="U166" i="13"/>
  <c r="U162" i="13" s="1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S162" i="13" s="1"/>
  <c r="R165" i="13"/>
  <c r="R162" i="13" s="1"/>
  <c r="Q165" i="13"/>
  <c r="Q162" i="13" s="1"/>
  <c r="P165" i="13"/>
  <c r="P162" i="13" s="1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D162" i="13" s="1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O162" i="13" s="1"/>
  <c r="N164" i="13"/>
  <c r="N162" i="13" s="1"/>
  <c r="M164" i="13"/>
  <c r="M162" i="13" s="1"/>
  <c r="L164" i="13"/>
  <c r="L162" i="13" s="1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X162" i="13" s="1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K162" i="13" s="1"/>
  <c r="J163" i="13"/>
  <c r="J162" i="13" s="1"/>
  <c r="I163" i="13"/>
  <c r="I162" i="13" s="1"/>
  <c r="H163" i="13"/>
  <c r="H162" i="13" s="1"/>
  <c r="G163" i="13"/>
  <c r="G162" i="13" s="1"/>
  <c r="F163" i="13"/>
  <c r="E163" i="13"/>
  <c r="D163" i="13"/>
  <c r="C163" i="13"/>
  <c r="B163" i="13"/>
  <c r="T162" i="13"/>
  <c r="F162" i="13"/>
  <c r="E162" i="13"/>
  <c r="C162" i="13"/>
  <c r="B162" i="13"/>
  <c r="Y141" i="13"/>
  <c r="X141" i="13"/>
  <c r="W141" i="13"/>
  <c r="V141" i="13"/>
  <c r="V261" i="13" s="1"/>
  <c r="V253" i="13" s="1"/>
  <c r="U141" i="13"/>
  <c r="U261" i="13" s="1"/>
  <c r="T141" i="13"/>
  <c r="S141" i="13"/>
  <c r="S261" i="13" s="1"/>
  <c r="S253" i="13" s="1"/>
  <c r="R141" i="13"/>
  <c r="R261" i="13" s="1"/>
  <c r="Q141" i="13"/>
  <c r="Q261" i="13" s="1"/>
  <c r="P141" i="13"/>
  <c r="O141" i="13"/>
  <c r="N141" i="13"/>
  <c r="N261" i="13" s="1"/>
  <c r="M141" i="13"/>
  <c r="M261" i="13" s="1"/>
  <c r="L141" i="13"/>
  <c r="K141" i="13"/>
  <c r="K261" i="13" s="1"/>
  <c r="J141" i="13"/>
  <c r="J261" i="13" s="1"/>
  <c r="I141" i="13"/>
  <c r="I261" i="13" s="1"/>
  <c r="H141" i="13"/>
  <c r="G141" i="13"/>
  <c r="F141" i="13"/>
  <c r="F261" i="13" s="1"/>
  <c r="E141" i="13"/>
  <c r="E261" i="13" s="1"/>
  <c r="D141" i="13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O243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W53" i="13"/>
  <c r="W241" i="13" s="1"/>
  <c r="V53" i="13"/>
  <c r="V241" i="13" s="1"/>
  <c r="U53" i="13"/>
  <c r="U241" i="13" s="1"/>
  <c r="T53" i="13"/>
  <c r="S53" i="13"/>
  <c r="S241" i="13" s="1"/>
  <c r="R53" i="13"/>
  <c r="R241" i="13" s="1"/>
  <c r="Q53" i="13"/>
  <c r="Q241" i="13" s="1"/>
  <c r="P53" i="13"/>
  <c r="O53" i="13"/>
  <c r="O241" i="13" s="1"/>
  <c r="N53" i="13"/>
  <c r="N241" i="13" s="1"/>
  <c r="M53" i="13"/>
  <c r="M241" i="13" s="1"/>
  <c r="L53" i="13"/>
  <c r="K53" i="13"/>
  <c r="K241" i="13" s="1"/>
  <c r="K233" i="13" s="1"/>
  <c r="J53" i="13"/>
  <c r="J241" i="13" s="1"/>
  <c r="I53" i="13"/>
  <c r="I241" i="13" s="1"/>
  <c r="H53" i="13"/>
  <c r="G53" i="13"/>
  <c r="G241" i="13" s="1"/>
  <c r="F53" i="13"/>
  <c r="F241" i="13" s="1"/>
  <c r="E53" i="13"/>
  <c r="E241" i="13" s="1"/>
  <c r="D53" i="13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W88" i="12"/>
  <c r="O87" i="12"/>
  <c r="W85" i="12"/>
  <c r="O85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L106" i="4" s="1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B106" i="4" s="1"/>
  <c r="G76" i="12"/>
  <c r="G105" i="4" s="1"/>
  <c r="E76" i="12"/>
  <c r="E75" i="12"/>
  <c r="E104" i="4" s="1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L103" i="4" s="1"/>
  <c r="K74" i="12"/>
  <c r="J74" i="12"/>
  <c r="J103" i="4" s="1"/>
  <c r="I74" i="12"/>
  <c r="I103" i="4" s="1"/>
  <c r="H74" i="12"/>
  <c r="H103" i="4" s="1"/>
  <c r="G74" i="12"/>
  <c r="G103" i="4" s="1"/>
  <c r="F74" i="12"/>
  <c r="F103" i="4" s="1"/>
  <c r="E74" i="12"/>
  <c r="D74" i="12"/>
  <c r="D103" i="4" s="1"/>
  <c r="C74" i="12"/>
  <c r="B74" i="12"/>
  <c r="B103" i="4" s="1"/>
  <c r="Y72" i="12"/>
  <c r="Y40" i="7" s="1"/>
  <c r="X72" i="12"/>
  <c r="W72" i="12"/>
  <c r="V72" i="12"/>
  <c r="U72" i="12"/>
  <c r="T72" i="12"/>
  <c r="T40" i="7" s="1"/>
  <c r="S72" i="12"/>
  <c r="R72" i="12"/>
  <c r="Q72" i="12"/>
  <c r="Q40" i="7" s="1"/>
  <c r="P72" i="12"/>
  <c r="P40" i="7" s="1"/>
  <c r="O72" i="12"/>
  <c r="O40" i="7" s="1"/>
  <c r="N72" i="12"/>
  <c r="N40" i="7" s="1"/>
  <c r="M72" i="12"/>
  <c r="L72" i="12"/>
  <c r="L40" i="7" s="1"/>
  <c r="K72" i="12"/>
  <c r="K40" i="7" s="1"/>
  <c r="J72" i="12"/>
  <c r="I72" i="12"/>
  <c r="H72" i="12"/>
  <c r="G72" i="12"/>
  <c r="F72" i="12"/>
  <c r="E72" i="12"/>
  <c r="D72" i="12"/>
  <c r="C72" i="12"/>
  <c r="B72" i="12"/>
  <c r="Y68" i="12"/>
  <c r="Y60" i="4" s="1"/>
  <c r="X68" i="12"/>
  <c r="X89" i="12" s="1"/>
  <c r="W68" i="12"/>
  <c r="W60" i="4" s="1"/>
  <c r="W133" i="4" s="1"/>
  <c r="V68" i="12"/>
  <c r="V60" i="4" s="1"/>
  <c r="V133" i="4" s="1"/>
  <c r="U68" i="12"/>
  <c r="U60" i="4" s="1"/>
  <c r="U133" i="4" s="1"/>
  <c r="T68" i="12"/>
  <c r="S68" i="12"/>
  <c r="S89" i="12" s="1"/>
  <c r="R68" i="12"/>
  <c r="R89" i="12" s="1"/>
  <c r="Q68" i="12"/>
  <c r="P68" i="12"/>
  <c r="P89" i="12" s="1"/>
  <c r="O68" i="12"/>
  <c r="O89" i="12" s="1"/>
  <c r="N68" i="12"/>
  <c r="N89" i="12" s="1"/>
  <c r="M68" i="12"/>
  <c r="L68" i="12"/>
  <c r="L89" i="12" s="1"/>
  <c r="K68" i="12"/>
  <c r="J68" i="12"/>
  <c r="I68" i="12"/>
  <c r="I60" i="4" s="1"/>
  <c r="I133" i="4" s="1"/>
  <c r="H68" i="12"/>
  <c r="H89" i="12" s="1"/>
  <c r="G68" i="12"/>
  <c r="G60" i="4" s="1"/>
  <c r="G133" i="4" s="1"/>
  <c r="F68" i="12"/>
  <c r="F89" i="12" s="1"/>
  <c r="E68" i="12"/>
  <c r="E60" i="4" s="1"/>
  <c r="E133" i="4" s="1"/>
  <c r="D68" i="12"/>
  <c r="D89" i="12" s="1"/>
  <c r="C68" i="12"/>
  <c r="C89" i="12" s="1"/>
  <c r="B68" i="12"/>
  <c r="B89" i="12" s="1"/>
  <c r="Y67" i="12"/>
  <c r="X67" i="12"/>
  <c r="X100" i="12" s="1"/>
  <c r="X161" i="4" s="1"/>
  <c r="W67" i="12"/>
  <c r="W100" i="12" s="1"/>
  <c r="W161" i="4" s="1"/>
  <c r="V67" i="12"/>
  <c r="V88" i="12" s="1"/>
  <c r="U67" i="12"/>
  <c r="U59" i="4" s="1"/>
  <c r="T67" i="12"/>
  <c r="T88" i="12" s="1"/>
  <c r="S67" i="12"/>
  <c r="S88" i="12" s="1"/>
  <c r="R67" i="12"/>
  <c r="R88" i="12" s="1"/>
  <c r="Q67" i="12"/>
  <c r="Q59" i="4" s="1"/>
  <c r="P67" i="12"/>
  <c r="P88" i="12" s="1"/>
  <c r="O67" i="12"/>
  <c r="N67" i="12"/>
  <c r="M67" i="12"/>
  <c r="L67" i="12"/>
  <c r="K67" i="12"/>
  <c r="K88" i="12" s="1"/>
  <c r="J67" i="12"/>
  <c r="J88" i="12" s="1"/>
  <c r="I67" i="12"/>
  <c r="H67" i="12"/>
  <c r="H88" i="12" s="1"/>
  <c r="G67" i="12"/>
  <c r="G88" i="12" s="1"/>
  <c r="F67" i="12"/>
  <c r="F88" i="12" s="1"/>
  <c r="E67" i="12"/>
  <c r="E59" i="4" s="1"/>
  <c r="D67" i="12"/>
  <c r="D88" i="12" s="1"/>
  <c r="C67" i="12"/>
  <c r="B67" i="12"/>
  <c r="Y66" i="12"/>
  <c r="Y58" i="4" s="1"/>
  <c r="X66" i="12"/>
  <c r="X87" i="12" s="1"/>
  <c r="W66" i="12"/>
  <c r="V66" i="12"/>
  <c r="V87" i="12" s="1"/>
  <c r="U66" i="12"/>
  <c r="T66" i="12"/>
  <c r="T87" i="12" s="1"/>
  <c r="S66" i="12"/>
  <c r="S87" i="12" s="1"/>
  <c r="R66" i="12"/>
  <c r="R87" i="12" s="1"/>
  <c r="Q66" i="12"/>
  <c r="Q65" i="12" s="1"/>
  <c r="P66" i="12"/>
  <c r="O66" i="12"/>
  <c r="O58" i="4" s="1"/>
  <c r="N66" i="12"/>
  <c r="N87" i="12" s="1"/>
  <c r="M66" i="12"/>
  <c r="M58" i="4" s="1"/>
  <c r="L66" i="12"/>
  <c r="L87" i="12" s="1"/>
  <c r="K66" i="12"/>
  <c r="K87" i="12" s="1"/>
  <c r="J66" i="12"/>
  <c r="J87" i="12" s="1"/>
  <c r="I66" i="12"/>
  <c r="H66" i="12"/>
  <c r="H87" i="12" s="1"/>
  <c r="G66" i="12"/>
  <c r="F66" i="12"/>
  <c r="E66" i="12"/>
  <c r="D66" i="12"/>
  <c r="C66" i="12"/>
  <c r="C87" i="12" s="1"/>
  <c r="B66" i="12"/>
  <c r="B87" i="12" s="1"/>
  <c r="Y65" i="12"/>
  <c r="Y57" i="4" s="1"/>
  <c r="Y132" i="4" s="1"/>
  <c r="X65" i="12"/>
  <c r="L65" i="12"/>
  <c r="L86" i="12" s="1"/>
  <c r="K65" i="12"/>
  <c r="K86" i="12" s="1"/>
  <c r="C65" i="12"/>
  <c r="C86" i="12" s="1"/>
  <c r="Y64" i="12"/>
  <c r="X64" i="12"/>
  <c r="X85" i="12" s="1"/>
  <c r="W64" i="12"/>
  <c r="W97" i="12" s="1"/>
  <c r="V64" i="12"/>
  <c r="V97" i="12" s="1"/>
  <c r="U64" i="12"/>
  <c r="U56" i="4" s="1"/>
  <c r="U131" i="4" s="1"/>
  <c r="T64" i="12"/>
  <c r="T97" i="12" s="1"/>
  <c r="T158" i="4" s="1"/>
  <c r="S64" i="12"/>
  <c r="S85" i="12" s="1"/>
  <c r="R64" i="12"/>
  <c r="R85" i="12" s="1"/>
  <c r="Q64" i="12"/>
  <c r="P64" i="12"/>
  <c r="P85" i="12" s="1"/>
  <c r="O64" i="12"/>
  <c r="O97" i="12" s="1"/>
  <c r="O158" i="4" s="1"/>
  <c r="N64" i="12"/>
  <c r="N85" i="12" s="1"/>
  <c r="M64" i="12"/>
  <c r="L64" i="12"/>
  <c r="L85" i="12" s="1"/>
  <c r="K64" i="12"/>
  <c r="K97" i="12" s="1"/>
  <c r="J64" i="12"/>
  <c r="J97" i="12" s="1"/>
  <c r="I64" i="12"/>
  <c r="H64" i="12"/>
  <c r="H85" i="12" s="1"/>
  <c r="G64" i="12"/>
  <c r="G97" i="12" s="1"/>
  <c r="G158" i="4" s="1"/>
  <c r="F64" i="12"/>
  <c r="F85" i="12" s="1"/>
  <c r="E64" i="12"/>
  <c r="E56" i="4" s="1"/>
  <c r="E131" i="4" s="1"/>
  <c r="D64" i="12"/>
  <c r="D85" i="12" s="1"/>
  <c r="C64" i="12"/>
  <c r="C85" i="12" s="1"/>
  <c r="B64" i="12"/>
  <c r="B85" i="12" s="1"/>
  <c r="C63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K37" i="12" s="1"/>
  <c r="J39" i="12"/>
  <c r="J37" i="12" s="1"/>
  <c r="I39" i="12"/>
  <c r="H39" i="12"/>
  <c r="G39" i="12"/>
  <c r="F39" i="12"/>
  <c r="E39" i="12"/>
  <c r="D39" i="12"/>
  <c r="C39" i="12"/>
  <c r="B39" i="12"/>
  <c r="B37" i="12" s="1"/>
  <c r="Y38" i="12"/>
  <c r="Y37" i="12" s="1"/>
  <c r="X38" i="12"/>
  <c r="X37" i="12" s="1"/>
  <c r="W38" i="12"/>
  <c r="V38" i="12"/>
  <c r="U38" i="12"/>
  <c r="U37" i="12" s="1"/>
  <c r="T38" i="12"/>
  <c r="S38" i="12"/>
  <c r="R38" i="12"/>
  <c r="Q38" i="12"/>
  <c r="P38" i="12"/>
  <c r="O38" i="12"/>
  <c r="N38" i="12"/>
  <c r="M38" i="12"/>
  <c r="M37" i="12" s="1"/>
  <c r="L38" i="12"/>
  <c r="L37" i="12" s="1"/>
  <c r="K38" i="12"/>
  <c r="J38" i="12"/>
  <c r="I38" i="12"/>
  <c r="I37" i="12" s="1"/>
  <c r="H38" i="12"/>
  <c r="H37" i="12" s="1"/>
  <c r="G38" i="12"/>
  <c r="G37" i="12" s="1"/>
  <c r="F38" i="12"/>
  <c r="F37" i="12" s="1"/>
  <c r="E38" i="12"/>
  <c r="E37" i="12" s="1"/>
  <c r="D38" i="12"/>
  <c r="C38" i="12"/>
  <c r="B38" i="12"/>
  <c r="W37" i="12"/>
  <c r="V37" i="12"/>
  <c r="T37" i="12"/>
  <c r="S37" i="12"/>
  <c r="R37" i="12"/>
  <c r="Q37" i="12"/>
  <c r="P37" i="12"/>
  <c r="O37" i="12"/>
  <c r="N37" i="12"/>
  <c r="D37" i="12"/>
  <c r="C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X31" i="12" s="1"/>
  <c r="W33" i="12"/>
  <c r="V33" i="12"/>
  <c r="U33" i="12"/>
  <c r="T33" i="12"/>
  <c r="T31" i="12" s="1"/>
  <c r="S33" i="12"/>
  <c r="R33" i="12"/>
  <c r="Q33" i="12"/>
  <c r="P33" i="12"/>
  <c r="P31" i="12" s="1"/>
  <c r="O33" i="12"/>
  <c r="N33" i="12"/>
  <c r="M33" i="12"/>
  <c r="L33" i="12"/>
  <c r="K33" i="12"/>
  <c r="J33" i="12"/>
  <c r="I33" i="12"/>
  <c r="H33" i="12"/>
  <c r="H31" i="12" s="1"/>
  <c r="G33" i="12"/>
  <c r="F33" i="12"/>
  <c r="E33" i="12"/>
  <c r="D33" i="12"/>
  <c r="D31" i="12" s="1"/>
  <c r="C33" i="12"/>
  <c r="Y32" i="12"/>
  <c r="Y31" i="12" s="1"/>
  <c r="X32" i="12"/>
  <c r="W32" i="12"/>
  <c r="W31" i="12" s="1"/>
  <c r="V32" i="12"/>
  <c r="U32" i="12"/>
  <c r="T32" i="12"/>
  <c r="S32" i="12"/>
  <c r="R32" i="12"/>
  <c r="Q32" i="12"/>
  <c r="P32" i="12"/>
  <c r="O32" i="12"/>
  <c r="N32" i="12"/>
  <c r="N31" i="12" s="1"/>
  <c r="M32" i="12"/>
  <c r="M31" i="12" s="1"/>
  <c r="L32" i="12"/>
  <c r="K32" i="12"/>
  <c r="K31" i="12" s="1"/>
  <c r="J32" i="12"/>
  <c r="I32" i="12"/>
  <c r="H32" i="12"/>
  <c r="G32" i="12"/>
  <c r="F32" i="12"/>
  <c r="F31" i="12" s="1"/>
  <c r="E32" i="12"/>
  <c r="E31" i="12" s="1"/>
  <c r="D32" i="12"/>
  <c r="C32" i="12"/>
  <c r="C31" i="12" s="1"/>
  <c r="V31" i="12"/>
  <c r="R31" i="12"/>
  <c r="J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X5" i="12"/>
  <c r="X3" i="12" s="1"/>
  <c r="W5" i="12"/>
  <c r="W82" i="12" s="1"/>
  <c r="V5" i="12"/>
  <c r="V82" i="12" s="1"/>
  <c r="U5" i="12"/>
  <c r="U82" i="12" s="1"/>
  <c r="T5" i="12"/>
  <c r="T3" i="12" s="1"/>
  <c r="S5" i="12"/>
  <c r="S82" i="12" s="1"/>
  <c r="R5" i="12"/>
  <c r="R3" i="12" s="1"/>
  <c r="Q5" i="12"/>
  <c r="Q82" i="12" s="1"/>
  <c r="P5" i="12"/>
  <c r="P3" i="12" s="1"/>
  <c r="O5" i="12"/>
  <c r="O82" i="12" s="1"/>
  <c r="N5" i="12"/>
  <c r="N82" i="12" s="1"/>
  <c r="M5" i="12"/>
  <c r="L5" i="12"/>
  <c r="L3" i="12" s="1"/>
  <c r="K5" i="12"/>
  <c r="K82" i="12" s="1"/>
  <c r="J5" i="12"/>
  <c r="J3" i="12" s="1"/>
  <c r="I5" i="12"/>
  <c r="I82" i="12" s="1"/>
  <c r="H5" i="12"/>
  <c r="H3" i="12" s="1"/>
  <c r="G5" i="12"/>
  <c r="G82" i="12" s="1"/>
  <c r="F5" i="12"/>
  <c r="F82" i="12" s="1"/>
  <c r="E5" i="12"/>
  <c r="D5" i="12"/>
  <c r="D3" i="12" s="1"/>
  <c r="C5" i="12"/>
  <c r="C82" i="12" s="1"/>
  <c r="B5" i="12"/>
  <c r="B3" i="12" s="1"/>
  <c r="O3" i="12"/>
  <c r="K3" i="12"/>
  <c r="G3" i="12"/>
  <c r="E3" i="12"/>
  <c r="C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V113" i="11"/>
  <c r="V112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V108" i="11"/>
  <c r="H108" i="11"/>
  <c r="E108" i="11"/>
  <c r="V106" i="11"/>
  <c r="X105" i="11"/>
  <c r="V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54" i="11" s="1"/>
  <c r="X79" i="11"/>
  <c r="W79" i="11"/>
  <c r="V79" i="11"/>
  <c r="V54" i="11" s="1"/>
  <c r="U79" i="11"/>
  <c r="T79" i="11"/>
  <c r="S79" i="11"/>
  <c r="R79" i="11"/>
  <c r="Q79" i="11"/>
  <c r="P79" i="11"/>
  <c r="P156" i="11" s="1"/>
  <c r="O79" i="11"/>
  <c r="N79" i="11"/>
  <c r="M79" i="11"/>
  <c r="L79" i="11"/>
  <c r="K79" i="11"/>
  <c r="J79" i="11"/>
  <c r="I79" i="11"/>
  <c r="H79" i="11"/>
  <c r="G79" i="11"/>
  <c r="F79" i="11"/>
  <c r="E79" i="11"/>
  <c r="E54" i="11" s="1"/>
  <c r="D79" i="11"/>
  <c r="C79" i="11"/>
  <c r="B79" i="11"/>
  <c r="U54" i="11"/>
  <c r="U147" i="11" s="1"/>
  <c r="Q54" i="11"/>
  <c r="Q147" i="11" s="1"/>
  <c r="N54" i="11"/>
  <c r="M54" i="11"/>
  <c r="M147" i="11" s="1"/>
  <c r="I54" i="11"/>
  <c r="I147" i="11" s="1"/>
  <c r="F54" i="11"/>
  <c r="Y35" i="11"/>
  <c r="X35" i="11"/>
  <c r="X111" i="11" s="1"/>
  <c r="W35" i="11"/>
  <c r="V35" i="11"/>
  <c r="V111" i="11" s="1"/>
  <c r="U35" i="11"/>
  <c r="U5" i="11" s="1"/>
  <c r="T35" i="11"/>
  <c r="S35" i="11"/>
  <c r="S5" i="11" s="1"/>
  <c r="R35" i="11"/>
  <c r="Q35" i="11"/>
  <c r="Q5" i="11" s="1"/>
  <c r="P35" i="11"/>
  <c r="O35" i="11"/>
  <c r="N35" i="11"/>
  <c r="M35" i="11"/>
  <c r="L35" i="11"/>
  <c r="L5" i="11" s="1"/>
  <c r="K35" i="11"/>
  <c r="K5" i="11" s="1"/>
  <c r="J35" i="11"/>
  <c r="I35" i="11"/>
  <c r="I145" i="11" s="1"/>
  <c r="H35" i="11"/>
  <c r="H111" i="11" s="1"/>
  <c r="G35" i="11"/>
  <c r="F35" i="11"/>
  <c r="E35" i="11"/>
  <c r="E145" i="11" s="1"/>
  <c r="D35" i="11"/>
  <c r="D5" i="11" s="1"/>
  <c r="C35" i="11"/>
  <c r="C5" i="11" s="1"/>
  <c r="B35" i="11"/>
  <c r="B5" i="11" s="1"/>
  <c r="Y5" i="11"/>
  <c r="Y136" i="11" s="1"/>
  <c r="X5" i="11"/>
  <c r="X136" i="11" s="1"/>
  <c r="W5" i="11"/>
  <c r="W136" i="11" s="1"/>
  <c r="V5" i="11"/>
  <c r="V136" i="11" s="1"/>
  <c r="T5" i="11"/>
  <c r="R5" i="11"/>
  <c r="R136" i="11" s="1"/>
  <c r="O5" i="11"/>
  <c r="O136" i="11" s="1"/>
  <c r="J5" i="11"/>
  <c r="J136" i="11" s="1"/>
  <c r="I5" i="11"/>
  <c r="I136" i="11" s="1"/>
  <c r="H5" i="11"/>
  <c r="H105" i="11" s="1"/>
  <c r="G5" i="11"/>
  <c r="G136" i="11" s="1"/>
  <c r="E5" i="11"/>
  <c r="E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Q128" i="10"/>
  <c r="P128" i="10"/>
  <c r="O128" i="10"/>
  <c r="I128" i="10"/>
  <c r="H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R117" i="10" s="1"/>
  <c r="Q124" i="10"/>
  <c r="P124" i="10"/>
  <c r="O124" i="10"/>
  <c r="O117" i="10" s="1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L117" i="10" s="1"/>
  <c r="K119" i="10"/>
  <c r="J119" i="10"/>
  <c r="I119" i="10"/>
  <c r="H119" i="10"/>
  <c r="G119" i="10"/>
  <c r="F119" i="10"/>
  <c r="E119" i="10"/>
  <c r="D119" i="10"/>
  <c r="C119" i="10"/>
  <c r="B119" i="10"/>
  <c r="Y118" i="10"/>
  <c r="Y117" i="10" s="1"/>
  <c r="X118" i="10"/>
  <c r="X117" i="10" s="1"/>
  <c r="W118" i="10"/>
  <c r="W117" i="10" s="1"/>
  <c r="V118" i="10"/>
  <c r="V117" i="10" s="1"/>
  <c r="U118" i="10"/>
  <c r="T118" i="10"/>
  <c r="T117" i="10" s="1"/>
  <c r="S118" i="10"/>
  <c r="S117" i="10" s="1"/>
  <c r="R118" i="10"/>
  <c r="Q118" i="10"/>
  <c r="P118" i="10"/>
  <c r="O118" i="10"/>
  <c r="N118" i="10"/>
  <c r="M118" i="10"/>
  <c r="L118" i="10"/>
  <c r="K118" i="10"/>
  <c r="K117" i="10" s="1"/>
  <c r="J118" i="10"/>
  <c r="J117" i="10" s="1"/>
  <c r="I118" i="10"/>
  <c r="I117" i="10" s="1"/>
  <c r="H118" i="10"/>
  <c r="H117" i="10" s="1"/>
  <c r="G118" i="10"/>
  <c r="G117" i="10" s="1"/>
  <c r="F118" i="10"/>
  <c r="F117" i="10" s="1"/>
  <c r="E118" i="10"/>
  <c r="D118" i="10"/>
  <c r="D117" i="10" s="1"/>
  <c r="C118" i="10"/>
  <c r="C117" i="10" s="1"/>
  <c r="B118" i="10"/>
  <c r="B117" i="10" s="1"/>
  <c r="Q117" i="10"/>
  <c r="P117" i="10"/>
  <c r="N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1" i="10"/>
  <c r="X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W100" i="10" s="1"/>
  <c r="V102" i="10"/>
  <c r="U102" i="10"/>
  <c r="T102" i="10"/>
  <c r="S102" i="10"/>
  <c r="R102" i="10"/>
  <c r="Q102" i="10"/>
  <c r="P102" i="10"/>
  <c r="P100" i="10" s="1"/>
  <c r="O102" i="10"/>
  <c r="N102" i="10"/>
  <c r="M102" i="10"/>
  <c r="L102" i="10"/>
  <c r="K102" i="10"/>
  <c r="J102" i="10"/>
  <c r="I102" i="10"/>
  <c r="H102" i="10"/>
  <c r="G102" i="10"/>
  <c r="G100" i="10" s="1"/>
  <c r="F102" i="10"/>
  <c r="E102" i="10"/>
  <c r="D102" i="10"/>
  <c r="C102" i="10"/>
  <c r="B102" i="10"/>
  <c r="Y101" i="10"/>
  <c r="X101" i="10"/>
  <c r="W101" i="10"/>
  <c r="V101" i="10"/>
  <c r="V100" i="10" s="1"/>
  <c r="U101" i="10"/>
  <c r="U100" i="10" s="1"/>
  <c r="T101" i="10"/>
  <c r="T100" i="10" s="1"/>
  <c r="S101" i="10"/>
  <c r="S100" i="10" s="1"/>
  <c r="R101" i="10"/>
  <c r="R100" i="10" s="1"/>
  <c r="Q101" i="10"/>
  <c r="Q100" i="10" s="1"/>
  <c r="P101" i="10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J100" i="10" s="1"/>
  <c r="I101" i="10"/>
  <c r="I100" i="10" s="1"/>
  <c r="H101" i="10"/>
  <c r="H100" i="10" s="1"/>
  <c r="G101" i="10"/>
  <c r="F101" i="10"/>
  <c r="F100" i="10" s="1"/>
  <c r="E101" i="10"/>
  <c r="E100" i="10" s="1"/>
  <c r="D101" i="10"/>
  <c r="D100" i="10" s="1"/>
  <c r="C101" i="10"/>
  <c r="C100" i="10" s="1"/>
  <c r="B101" i="10"/>
  <c r="B100" i="10" s="1"/>
  <c r="Y100" i="10"/>
  <c r="X100" i="10"/>
  <c r="Y79" i="10"/>
  <c r="Y128" i="10" s="1"/>
  <c r="X79" i="10"/>
  <c r="X128" i="10" s="1"/>
  <c r="W79" i="10"/>
  <c r="W128" i="10" s="1"/>
  <c r="V79" i="10"/>
  <c r="U79" i="10"/>
  <c r="T79" i="10"/>
  <c r="S79" i="10"/>
  <c r="R79" i="10"/>
  <c r="R156" i="10" s="1"/>
  <c r="Q79" i="10"/>
  <c r="P79" i="10"/>
  <c r="O79" i="10"/>
  <c r="N79" i="10"/>
  <c r="M79" i="10"/>
  <c r="M128" i="10" s="1"/>
  <c r="L79" i="10"/>
  <c r="K79" i="10"/>
  <c r="J79" i="10"/>
  <c r="J156" i="10" s="1"/>
  <c r="I79" i="10"/>
  <c r="H79" i="10"/>
  <c r="G79" i="10"/>
  <c r="G128" i="10" s="1"/>
  <c r="F79" i="10"/>
  <c r="E79" i="10"/>
  <c r="E128" i="10" s="1"/>
  <c r="D79" i="10"/>
  <c r="C79" i="10"/>
  <c r="B79" i="10"/>
  <c r="B156" i="10" s="1"/>
  <c r="Y35" i="10"/>
  <c r="X35" i="10"/>
  <c r="W35" i="10"/>
  <c r="W111" i="10" s="1"/>
  <c r="V35" i="10"/>
  <c r="U35" i="10"/>
  <c r="U111" i="10" s="1"/>
  <c r="T35" i="10"/>
  <c r="S35" i="10"/>
  <c r="S145" i="10" s="1"/>
  <c r="R35" i="10"/>
  <c r="Q35" i="10"/>
  <c r="Q111" i="10" s="1"/>
  <c r="P35" i="10"/>
  <c r="P111" i="10" s="1"/>
  <c r="O35" i="10"/>
  <c r="O111" i="10" s="1"/>
  <c r="N35" i="10"/>
  <c r="M35" i="10"/>
  <c r="M111" i="10" s="1"/>
  <c r="L35" i="10"/>
  <c r="K35" i="10"/>
  <c r="J35" i="10"/>
  <c r="I35" i="10"/>
  <c r="I111" i="10" s="1"/>
  <c r="H35" i="10"/>
  <c r="H111" i="10" s="1"/>
  <c r="G35" i="10"/>
  <c r="G111" i="10" s="1"/>
  <c r="F35" i="10"/>
  <c r="E35" i="10"/>
  <c r="E111" i="10" s="1"/>
  <c r="D35" i="10"/>
  <c r="C35" i="10"/>
  <c r="B35" i="10"/>
  <c r="P156" i="9"/>
  <c r="M156" i="9"/>
  <c r="H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E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H117" i="9" s="1"/>
  <c r="G129" i="9"/>
  <c r="F129" i="9"/>
  <c r="E129" i="9"/>
  <c r="D129" i="9"/>
  <c r="C129" i="9"/>
  <c r="B129" i="9"/>
  <c r="Y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U117" i="9" s="1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Y117" i="9" s="1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V117" i="9" s="1"/>
  <c r="U119" i="9"/>
  <c r="T119" i="9"/>
  <c r="T117" i="9" s="1"/>
  <c r="S119" i="9"/>
  <c r="S117" i="9" s="1"/>
  <c r="R119" i="9"/>
  <c r="R117" i="9" s="1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B117" i="9" s="1"/>
  <c r="Y118" i="9"/>
  <c r="X118" i="9"/>
  <c r="W118" i="9"/>
  <c r="W117" i="9" s="1"/>
  <c r="V118" i="9"/>
  <c r="U118" i="9"/>
  <c r="T118" i="9"/>
  <c r="S118" i="9"/>
  <c r="R118" i="9"/>
  <c r="Q118" i="9"/>
  <c r="Q117" i="9" s="1"/>
  <c r="P118" i="9"/>
  <c r="O118" i="9"/>
  <c r="O117" i="9" s="1"/>
  <c r="N118" i="9"/>
  <c r="N117" i="9" s="1"/>
  <c r="M118" i="9"/>
  <c r="M117" i="9" s="1"/>
  <c r="L118" i="9"/>
  <c r="L117" i="9" s="1"/>
  <c r="K118" i="9"/>
  <c r="K117" i="9" s="1"/>
  <c r="J118" i="9"/>
  <c r="J117" i="9" s="1"/>
  <c r="I118" i="9"/>
  <c r="I117" i="9" s="1"/>
  <c r="H118" i="9"/>
  <c r="G118" i="9"/>
  <c r="G117" i="9" s="1"/>
  <c r="F118" i="9"/>
  <c r="F117" i="9" s="1"/>
  <c r="E118" i="9"/>
  <c r="E117" i="9" s="1"/>
  <c r="D118" i="9"/>
  <c r="C118" i="9"/>
  <c r="C117" i="9" s="1"/>
  <c r="B118" i="9"/>
  <c r="D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P111" i="9"/>
  <c r="I111" i="9"/>
  <c r="E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E100" i="9" s="1"/>
  <c r="D107" i="9"/>
  <c r="C107" i="9"/>
  <c r="C100" i="9" s="1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Y100" i="9" s="1"/>
  <c r="X102" i="9"/>
  <c r="X100" i="9" s="1"/>
  <c r="W102" i="9"/>
  <c r="V102" i="9"/>
  <c r="V100" i="9" s="1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F100" i="9" s="1"/>
  <c r="E102" i="9"/>
  <c r="D102" i="9"/>
  <c r="C102" i="9"/>
  <c r="B102" i="9"/>
  <c r="Y101" i="9"/>
  <c r="X101" i="9"/>
  <c r="W101" i="9"/>
  <c r="V101" i="9"/>
  <c r="U101" i="9"/>
  <c r="T101" i="9"/>
  <c r="T100" i="9" s="1"/>
  <c r="S101" i="9"/>
  <c r="S100" i="9" s="1"/>
  <c r="R101" i="9"/>
  <c r="R100" i="9" s="1"/>
  <c r="Q101" i="9"/>
  <c r="Q100" i="9" s="1"/>
  <c r="P101" i="9"/>
  <c r="P100" i="9" s="1"/>
  <c r="O101" i="9"/>
  <c r="N101" i="9"/>
  <c r="N100" i="9" s="1"/>
  <c r="M101" i="9"/>
  <c r="L101" i="9"/>
  <c r="L100" i="9" s="1"/>
  <c r="K101" i="9"/>
  <c r="K100" i="9" s="1"/>
  <c r="J101" i="9"/>
  <c r="J100" i="9" s="1"/>
  <c r="I101" i="9"/>
  <c r="I100" i="9" s="1"/>
  <c r="H101" i="9"/>
  <c r="H100" i="9" s="1"/>
  <c r="G101" i="9"/>
  <c r="F101" i="9"/>
  <c r="E101" i="9"/>
  <c r="D101" i="9"/>
  <c r="C101" i="9"/>
  <c r="B101" i="9"/>
  <c r="B100" i="9" s="1"/>
  <c r="D100" i="9"/>
  <c r="Y79" i="9"/>
  <c r="Y156" i="10" s="1"/>
  <c r="X79" i="9"/>
  <c r="X156" i="10" s="1"/>
  <c r="W79" i="9"/>
  <c r="W156" i="9" s="1"/>
  <c r="V79" i="9"/>
  <c r="U79" i="9"/>
  <c r="U156" i="9" s="1"/>
  <c r="T79" i="9"/>
  <c r="T156" i="9" s="1"/>
  <c r="S79" i="9"/>
  <c r="R79" i="9"/>
  <c r="R156" i="9" s="1"/>
  <c r="Q79" i="9"/>
  <c r="Q156" i="10" s="1"/>
  <c r="P79" i="9"/>
  <c r="P156" i="10" s="1"/>
  <c r="O79" i="9"/>
  <c r="O128" i="9" s="1"/>
  <c r="N79" i="9"/>
  <c r="M79" i="9"/>
  <c r="M128" i="9" s="1"/>
  <c r="L79" i="9"/>
  <c r="L156" i="9" s="1"/>
  <c r="K79" i="9"/>
  <c r="J79" i="9"/>
  <c r="J156" i="9" s="1"/>
  <c r="I79" i="9"/>
  <c r="I156" i="10" s="1"/>
  <c r="H79" i="9"/>
  <c r="H156" i="10" s="1"/>
  <c r="G79" i="9"/>
  <c r="G156" i="9" s="1"/>
  <c r="F79" i="9"/>
  <c r="E79" i="9"/>
  <c r="E156" i="9" s="1"/>
  <c r="D79" i="9"/>
  <c r="D156" i="9" s="1"/>
  <c r="C79" i="9"/>
  <c r="B79" i="9"/>
  <c r="B156" i="9" s="1"/>
  <c r="Y35" i="9"/>
  <c r="Y145" i="10" s="1"/>
  <c r="X35" i="9"/>
  <c r="X145" i="10" s="1"/>
  <c r="W35" i="9"/>
  <c r="W111" i="9" s="1"/>
  <c r="V35" i="9"/>
  <c r="U35" i="9"/>
  <c r="U111" i="9" s="1"/>
  <c r="T35" i="9"/>
  <c r="S35" i="9"/>
  <c r="S145" i="9" s="1"/>
  <c r="R35" i="9"/>
  <c r="R145" i="9" s="1"/>
  <c r="Q35" i="9"/>
  <c r="P35" i="9"/>
  <c r="O35" i="9"/>
  <c r="O145" i="9" s="1"/>
  <c r="N35" i="9"/>
  <c r="M35" i="9"/>
  <c r="M145" i="10" s="1"/>
  <c r="L35" i="9"/>
  <c r="K35" i="9"/>
  <c r="K145" i="9" s="1"/>
  <c r="J35" i="9"/>
  <c r="J145" i="9" s="1"/>
  <c r="I35" i="9"/>
  <c r="I145" i="10" s="1"/>
  <c r="H35" i="9"/>
  <c r="H145" i="10" s="1"/>
  <c r="G35" i="9"/>
  <c r="G145" i="9" s="1"/>
  <c r="F35" i="9"/>
  <c r="E35" i="9"/>
  <c r="E145" i="10" s="1"/>
  <c r="D35" i="9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V55" i="8"/>
  <c r="R55" i="8"/>
  <c r="R100" i="4" s="1"/>
  <c r="O55" i="8"/>
  <c r="O100" i="4" s="1"/>
  <c r="Y53" i="8"/>
  <c r="X53" i="8"/>
  <c r="W53" i="8"/>
  <c r="W39" i="7" s="1"/>
  <c r="V53" i="8"/>
  <c r="U53" i="8"/>
  <c r="U39" i="7" s="1"/>
  <c r="T53" i="8"/>
  <c r="S53" i="8"/>
  <c r="R53" i="8"/>
  <c r="Q53" i="8"/>
  <c r="P53" i="8"/>
  <c r="O53" i="8"/>
  <c r="N53" i="8"/>
  <c r="N39" i="7" s="1"/>
  <c r="M53" i="8"/>
  <c r="M39" i="7" s="1"/>
  <c r="L53" i="8"/>
  <c r="L39" i="7" s="1"/>
  <c r="K53" i="8"/>
  <c r="J53" i="8"/>
  <c r="I53" i="8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Y49" i="8"/>
  <c r="X49" i="8"/>
  <c r="W49" i="8"/>
  <c r="W61" i="8" s="1"/>
  <c r="V49" i="8"/>
  <c r="U49" i="8"/>
  <c r="U54" i="4" s="1"/>
  <c r="T49" i="8"/>
  <c r="T54" i="4" s="1"/>
  <c r="S49" i="8"/>
  <c r="R49" i="8"/>
  <c r="Q49" i="8"/>
  <c r="Q54" i="4" s="1"/>
  <c r="P49" i="8"/>
  <c r="O49" i="8"/>
  <c r="O54" i="4" s="1"/>
  <c r="N49" i="8"/>
  <c r="N47" i="8" s="1"/>
  <c r="N52" i="4" s="1"/>
  <c r="M49" i="8"/>
  <c r="L49" i="8"/>
  <c r="L54" i="4" s="1"/>
  <c r="K49" i="8"/>
  <c r="K54" i="4" s="1"/>
  <c r="J49" i="8"/>
  <c r="J54" i="4" s="1"/>
  <c r="I49" i="8"/>
  <c r="H49" i="8"/>
  <c r="H54" i="4" s="1"/>
  <c r="G49" i="8"/>
  <c r="G54" i="4" s="1"/>
  <c r="F49" i="8"/>
  <c r="F54" i="4" s="1"/>
  <c r="E49" i="8"/>
  <c r="D49" i="8"/>
  <c r="D54" i="4" s="1"/>
  <c r="C49" i="8"/>
  <c r="C54" i="4" s="1"/>
  <c r="B49" i="8"/>
  <c r="B54" i="4" s="1"/>
  <c r="Y48" i="8"/>
  <c r="Y53" i="4" s="1"/>
  <c r="X48" i="8"/>
  <c r="W48" i="8"/>
  <c r="V48" i="8"/>
  <c r="V66" i="8" s="1"/>
  <c r="V155" i="4" s="1"/>
  <c r="U48" i="8"/>
  <c r="T48" i="8"/>
  <c r="T47" i="8" s="1"/>
  <c r="T52" i="4" s="1"/>
  <c r="S48" i="8"/>
  <c r="R48" i="8"/>
  <c r="R53" i="4" s="1"/>
  <c r="Q48" i="8"/>
  <c r="P48" i="8"/>
  <c r="P47" i="8" s="1"/>
  <c r="P52" i="4" s="1"/>
  <c r="O48" i="8"/>
  <c r="O47" i="8" s="1"/>
  <c r="O52" i="4" s="1"/>
  <c r="N48" i="8"/>
  <c r="M48" i="8"/>
  <c r="L48" i="8"/>
  <c r="L53" i="4" s="1"/>
  <c r="K48" i="8"/>
  <c r="J48" i="8"/>
  <c r="J53" i="4" s="1"/>
  <c r="I48" i="8"/>
  <c r="H48" i="8"/>
  <c r="G48" i="8"/>
  <c r="F48" i="8"/>
  <c r="E48" i="8"/>
  <c r="D48" i="8"/>
  <c r="D53" i="4" s="1"/>
  <c r="C48" i="8"/>
  <c r="B48" i="8"/>
  <c r="D47" i="8"/>
  <c r="D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Q22" i="8"/>
  <c r="P22" i="8"/>
  <c r="O22" i="8"/>
  <c r="N22" i="8"/>
  <c r="N20" i="8" s="1"/>
  <c r="M22" i="8"/>
  <c r="L22" i="8"/>
  <c r="L20" i="8" s="1"/>
  <c r="K22" i="8"/>
  <c r="K20" i="8" s="1"/>
  <c r="J22" i="8"/>
  <c r="I22" i="8"/>
  <c r="I20" i="8" s="1"/>
  <c r="H22" i="8"/>
  <c r="G22" i="8"/>
  <c r="F22" i="8"/>
  <c r="E22" i="8"/>
  <c r="D22" i="8"/>
  <c r="C22" i="8"/>
  <c r="B22" i="8"/>
  <c r="B20" i="8" s="1"/>
  <c r="Y21" i="8"/>
  <c r="Y20" i="8" s="1"/>
  <c r="X21" i="8"/>
  <c r="X20" i="8" s="1"/>
  <c r="W21" i="8"/>
  <c r="W20" i="8" s="1"/>
  <c r="V21" i="8"/>
  <c r="U21" i="8"/>
  <c r="U20" i="8" s="1"/>
  <c r="T21" i="8"/>
  <c r="S21" i="8"/>
  <c r="R21" i="8"/>
  <c r="Q21" i="8"/>
  <c r="P21" i="8"/>
  <c r="O21" i="8"/>
  <c r="O20" i="8" s="1"/>
  <c r="N21" i="8"/>
  <c r="M21" i="8"/>
  <c r="L21" i="8"/>
  <c r="K21" i="8"/>
  <c r="J21" i="8"/>
  <c r="J20" i="8" s="1"/>
  <c r="I21" i="8"/>
  <c r="H21" i="8"/>
  <c r="H20" i="8" s="1"/>
  <c r="G21" i="8"/>
  <c r="G20" i="8" s="1"/>
  <c r="F21" i="8"/>
  <c r="F20" i="8" s="1"/>
  <c r="E21" i="8"/>
  <c r="E20" i="8" s="1"/>
  <c r="D21" i="8"/>
  <c r="C21" i="8"/>
  <c r="C20" i="8" s="1"/>
  <c r="B21" i="8"/>
  <c r="V20" i="8"/>
  <c r="T20" i="8"/>
  <c r="S20" i="8"/>
  <c r="R20" i="8"/>
  <c r="Q20" i="8"/>
  <c r="P20" i="8"/>
  <c r="M20" i="8"/>
  <c r="D20" i="8"/>
  <c r="Y19" i="8"/>
  <c r="Y17" i="8" s="1"/>
  <c r="X19" i="8"/>
  <c r="W19" i="8"/>
  <c r="V19" i="8"/>
  <c r="U19" i="8"/>
  <c r="T19" i="8"/>
  <c r="S19" i="8"/>
  <c r="R19" i="8"/>
  <c r="Q19" i="8"/>
  <c r="Q17" i="8" s="1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W18" i="8"/>
  <c r="W17" i="8" s="1"/>
  <c r="V18" i="8"/>
  <c r="V17" i="8" s="1"/>
  <c r="U18" i="8"/>
  <c r="U17" i="8" s="1"/>
  <c r="T18" i="8"/>
  <c r="T17" i="8" s="1"/>
  <c r="S18" i="8"/>
  <c r="S17" i="8" s="1"/>
  <c r="R18" i="8"/>
  <c r="Q18" i="8"/>
  <c r="P18" i="8"/>
  <c r="O18" i="8"/>
  <c r="O17" i="8" s="1"/>
  <c r="N18" i="8"/>
  <c r="M18" i="8"/>
  <c r="L18" i="8"/>
  <c r="L17" i="8" s="1"/>
  <c r="K18" i="8"/>
  <c r="K17" i="8" s="1"/>
  <c r="J18" i="8"/>
  <c r="J17" i="8" s="1"/>
  <c r="I18" i="8"/>
  <c r="H18" i="8"/>
  <c r="H17" i="8" s="1"/>
  <c r="G18" i="8"/>
  <c r="G17" i="8" s="1"/>
  <c r="F18" i="8"/>
  <c r="F17" i="8" s="1"/>
  <c r="E18" i="8"/>
  <c r="D18" i="8"/>
  <c r="D17" i="8" s="1"/>
  <c r="C18" i="8"/>
  <c r="C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U7" i="8"/>
  <c r="U62" i="8" s="1"/>
  <c r="T7" i="8"/>
  <c r="S7" i="8"/>
  <c r="R7" i="8"/>
  <c r="Q7" i="8"/>
  <c r="Q62" i="8" s="1"/>
  <c r="P7" i="8"/>
  <c r="P62" i="8" s="1"/>
  <c r="O7" i="8"/>
  <c r="N7" i="8"/>
  <c r="M7" i="8"/>
  <c r="M62" i="8" s="1"/>
  <c r="L7" i="8"/>
  <c r="K7" i="8"/>
  <c r="J7" i="8"/>
  <c r="I7" i="8"/>
  <c r="I62" i="8" s="1"/>
  <c r="H7" i="8"/>
  <c r="H62" i="8" s="1"/>
  <c r="G7" i="8"/>
  <c r="G62" i="8" s="1"/>
  <c r="F7" i="8"/>
  <c r="E7" i="8"/>
  <c r="E62" i="8" s="1"/>
  <c r="D7" i="8"/>
  <c r="C7" i="8"/>
  <c r="B7" i="8"/>
  <c r="Y3" i="8"/>
  <c r="Y4" i="4" s="1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A47" i="7"/>
  <c r="Y42" i="7"/>
  <c r="X42" i="7"/>
  <c r="W42" i="7"/>
  <c r="V42" i="7"/>
  <c r="U42" i="7"/>
  <c r="T42" i="7"/>
  <c r="S42" i="7"/>
  <c r="R42" i="7"/>
  <c r="Q42" i="7"/>
  <c r="P42" i="7"/>
  <c r="O42" i="7"/>
  <c r="N42" i="7"/>
  <c r="J42" i="7"/>
  <c r="I42" i="7"/>
  <c r="H42" i="7"/>
  <c r="G42" i="7"/>
  <c r="F42" i="7"/>
  <c r="C42" i="7"/>
  <c r="B42" i="7"/>
  <c r="Y41" i="7"/>
  <c r="X41" i="7"/>
  <c r="W41" i="7"/>
  <c r="V41" i="7"/>
  <c r="U41" i="7"/>
  <c r="T41" i="7"/>
  <c r="S41" i="7"/>
  <c r="R41" i="7"/>
  <c r="P41" i="7"/>
  <c r="O41" i="7"/>
  <c r="N41" i="7"/>
  <c r="M41" i="7"/>
  <c r="L41" i="7"/>
  <c r="K41" i="7"/>
  <c r="G41" i="7"/>
  <c r="F41" i="7"/>
  <c r="E41" i="7"/>
  <c r="D41" i="7"/>
  <c r="C41" i="7"/>
  <c r="X40" i="7"/>
  <c r="W40" i="7"/>
  <c r="V40" i="7"/>
  <c r="U40" i="7"/>
  <c r="S40" i="7"/>
  <c r="R40" i="7"/>
  <c r="J40" i="7"/>
  <c r="I40" i="7"/>
  <c r="H40" i="7"/>
  <c r="G40" i="7"/>
  <c r="F40" i="7"/>
  <c r="E40" i="7"/>
  <c r="D40" i="7"/>
  <c r="C40" i="7"/>
  <c r="B40" i="7"/>
  <c r="Y39" i="7"/>
  <c r="X39" i="7"/>
  <c r="V39" i="7"/>
  <c r="T39" i="7"/>
  <c r="S39" i="7"/>
  <c r="R39" i="7"/>
  <c r="Q39" i="7"/>
  <c r="P39" i="7"/>
  <c r="O39" i="7"/>
  <c r="K39" i="7"/>
  <c r="J39" i="7"/>
  <c r="I39" i="7"/>
  <c r="U27" i="7"/>
  <c r="S27" i="7"/>
  <c r="R27" i="7"/>
  <c r="T27" i="7"/>
  <c r="H27" i="7"/>
  <c r="G27" i="7"/>
  <c r="F27" i="7"/>
  <c r="E27" i="7"/>
  <c r="X27" i="7"/>
  <c r="W27" i="7"/>
  <c r="V27" i="7"/>
  <c r="Q27" i="7"/>
  <c r="P27" i="7"/>
  <c r="O27" i="7"/>
  <c r="N27" i="7"/>
  <c r="M27" i="7"/>
  <c r="K27" i="7"/>
  <c r="J27" i="7"/>
  <c r="I27" i="7"/>
  <c r="D27" i="7"/>
  <c r="C27" i="7"/>
  <c r="B27" i="7"/>
  <c r="Y27" i="7"/>
  <c r="L27" i="7"/>
  <c r="X16" i="7"/>
  <c r="G16" i="7"/>
  <c r="E16" i="7"/>
  <c r="C16" i="7"/>
  <c r="B16" i="7"/>
  <c r="L16" i="7"/>
  <c r="T16" i="7"/>
  <c r="S16" i="7"/>
  <c r="R16" i="7"/>
  <c r="Q16" i="7"/>
  <c r="D16" i="7"/>
  <c r="Y16" i="7"/>
  <c r="W16" i="7"/>
  <c r="V16" i="7"/>
  <c r="U16" i="7"/>
  <c r="P16" i="7"/>
  <c r="O16" i="7"/>
  <c r="N16" i="7"/>
  <c r="M16" i="7"/>
  <c r="H16" i="7"/>
  <c r="F16" i="7"/>
  <c r="K16" i="7"/>
  <c r="J16" i="7"/>
  <c r="I16" i="7"/>
  <c r="G10" i="7"/>
  <c r="F10" i="7"/>
  <c r="P10" i="7"/>
  <c r="E10" i="7"/>
  <c r="X10" i="7"/>
  <c r="W10" i="7"/>
  <c r="V10" i="7"/>
  <c r="U10" i="7"/>
  <c r="H10" i="7"/>
  <c r="C10" i="7"/>
  <c r="B10" i="7"/>
  <c r="Y10" i="7"/>
  <c r="T10" i="7"/>
  <c r="S10" i="7"/>
  <c r="R10" i="7"/>
  <c r="Q10" i="7"/>
  <c r="L10" i="7"/>
  <c r="J10" i="7"/>
  <c r="D10" i="7"/>
  <c r="O10" i="7"/>
  <c r="N10" i="7"/>
  <c r="M10" i="7"/>
  <c r="K10" i="7"/>
  <c r="I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F27" i="6"/>
  <c r="E27" i="6"/>
  <c r="D27" i="6"/>
  <c r="B27" i="6"/>
  <c r="K27" i="6"/>
  <c r="S27" i="6"/>
  <c r="R27" i="6"/>
  <c r="Q27" i="6"/>
  <c r="C27" i="6"/>
  <c r="Y27" i="6"/>
  <c r="X27" i="6"/>
  <c r="V27" i="6"/>
  <c r="U27" i="6"/>
  <c r="T27" i="6"/>
  <c r="P27" i="6"/>
  <c r="O27" i="6"/>
  <c r="N27" i="6"/>
  <c r="M27" i="6"/>
  <c r="L27" i="6"/>
  <c r="G27" i="6"/>
  <c r="W27" i="6"/>
  <c r="J27" i="6"/>
  <c r="I27" i="6"/>
  <c r="H27" i="6"/>
  <c r="R16" i="6"/>
  <c r="Q16" i="6"/>
  <c r="P16" i="6"/>
  <c r="N16" i="6"/>
  <c r="M16" i="6"/>
  <c r="W16" i="6"/>
  <c r="L16" i="6"/>
  <c r="O16" i="6"/>
  <c r="J16" i="6"/>
  <c r="I16" i="6"/>
  <c r="H16" i="6"/>
  <c r="C16" i="6"/>
  <c r="B16" i="6"/>
  <c r="Y16" i="6"/>
  <c r="X16" i="6"/>
  <c r="S16" i="6"/>
  <c r="K16" i="6"/>
  <c r="F16" i="6"/>
  <c r="E16" i="6"/>
  <c r="D16" i="6"/>
  <c r="V16" i="6"/>
  <c r="U16" i="6"/>
  <c r="T16" i="6"/>
  <c r="G16" i="6"/>
  <c r="R10" i="6"/>
  <c r="Q10" i="6"/>
  <c r="P10" i="6"/>
  <c r="S10" i="6"/>
  <c r="N10" i="6"/>
  <c r="M10" i="6"/>
  <c r="L10" i="6"/>
  <c r="G10" i="6"/>
  <c r="F10" i="6"/>
  <c r="E10" i="6"/>
  <c r="D10" i="6"/>
  <c r="W10" i="6"/>
  <c r="O10" i="6"/>
  <c r="J10" i="6"/>
  <c r="I10" i="6"/>
  <c r="H10" i="6"/>
  <c r="C10" i="6"/>
  <c r="B10" i="6"/>
  <c r="Y10" i="6"/>
  <c r="X10" i="6"/>
  <c r="V10" i="6"/>
  <c r="U10" i="6"/>
  <c r="T10" i="6"/>
  <c r="K10" i="6"/>
  <c r="O5" i="6"/>
  <c r="A48" i="5"/>
  <c r="A47" i="5"/>
  <c r="A41" i="5"/>
  <c r="Q16" i="5"/>
  <c r="P16" i="5"/>
  <c r="O16" i="5"/>
  <c r="M16" i="5"/>
  <c r="L16" i="5"/>
  <c r="V16" i="5"/>
  <c r="K16" i="5"/>
  <c r="I16" i="5"/>
  <c r="H16" i="5"/>
  <c r="G16" i="5"/>
  <c r="B16" i="5"/>
  <c r="Y16" i="5"/>
  <c r="X16" i="5"/>
  <c r="W16" i="5"/>
  <c r="R16" i="5"/>
  <c r="J16" i="5"/>
  <c r="E16" i="5"/>
  <c r="D16" i="5"/>
  <c r="C16" i="5"/>
  <c r="U16" i="5"/>
  <c r="T16" i="5"/>
  <c r="S16" i="5"/>
  <c r="F16" i="5"/>
  <c r="Q10" i="5"/>
  <c r="P10" i="5"/>
  <c r="O10" i="5"/>
  <c r="R10" i="5"/>
  <c r="M10" i="5"/>
  <c r="L10" i="5"/>
  <c r="K10" i="5"/>
  <c r="F10" i="5"/>
  <c r="E10" i="5"/>
  <c r="D10" i="5"/>
  <c r="C10" i="5"/>
  <c r="V10" i="5"/>
  <c r="N10" i="5"/>
  <c r="I10" i="5"/>
  <c r="H10" i="5"/>
  <c r="G10" i="5"/>
  <c r="B10" i="5"/>
  <c r="Y10" i="5"/>
  <c r="X10" i="5"/>
  <c r="W10" i="5"/>
  <c r="U10" i="5"/>
  <c r="T10" i="5"/>
  <c r="S10" i="5"/>
  <c r="J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U179" i="4"/>
  <c r="T179" i="4"/>
  <c r="S179" i="4"/>
  <c r="R179" i="4"/>
  <c r="O179" i="4"/>
  <c r="M179" i="4"/>
  <c r="L179" i="4"/>
  <c r="K179" i="4"/>
  <c r="J179" i="4"/>
  <c r="H179" i="4"/>
  <c r="G179" i="4"/>
  <c r="D179" i="4"/>
  <c r="C179" i="4"/>
  <c r="B179" i="4"/>
  <c r="Y178" i="4"/>
  <c r="X178" i="4"/>
  <c r="W178" i="4"/>
  <c r="V178" i="4"/>
  <c r="U178" i="4"/>
  <c r="T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M175" i="4"/>
  <c r="L175" i="4"/>
  <c r="K175" i="4"/>
  <c r="J175" i="4"/>
  <c r="I175" i="4"/>
  <c r="H175" i="4"/>
  <c r="G175" i="4"/>
  <c r="F175" i="4"/>
  <c r="E175" i="4"/>
  <c r="D175" i="4"/>
  <c r="C175" i="4"/>
  <c r="Y174" i="4"/>
  <c r="X174" i="4"/>
  <c r="W174" i="4"/>
  <c r="Q174" i="4"/>
  <c r="D174" i="4"/>
  <c r="B174" i="4"/>
  <c r="X173" i="4"/>
  <c r="W173" i="4"/>
  <c r="U173" i="4"/>
  <c r="T173" i="4"/>
  <c r="S173" i="4"/>
  <c r="M173" i="4"/>
  <c r="X172" i="4"/>
  <c r="V172" i="4"/>
  <c r="T172" i="4"/>
  <c r="S172" i="4"/>
  <c r="Q172" i="4"/>
  <c r="P172" i="4"/>
  <c r="O172" i="4"/>
  <c r="I172" i="4"/>
  <c r="B166" i="4"/>
  <c r="X165" i="4"/>
  <c r="W158" i="4"/>
  <c r="V158" i="4"/>
  <c r="K158" i="4"/>
  <c r="J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B119" i="4"/>
  <c r="X118" i="4"/>
  <c r="W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V117" i="4"/>
  <c r="T117" i="4"/>
  <c r="S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D116" i="4"/>
  <c r="B116" i="4"/>
  <c r="X115" i="4"/>
  <c r="U115" i="4"/>
  <c r="S115" i="4"/>
  <c r="M115" i="4"/>
  <c r="T114" i="4"/>
  <c r="S113" i="4"/>
  <c r="R113" i="4"/>
  <c r="Q113" i="4"/>
  <c r="E113" i="4"/>
  <c r="Y111" i="4"/>
  <c r="X111" i="4"/>
  <c r="W111" i="4"/>
  <c r="V111" i="4"/>
  <c r="U111" i="4"/>
  <c r="S111" i="4"/>
  <c r="R111" i="4"/>
  <c r="Q111" i="4"/>
  <c r="P111" i="4"/>
  <c r="O111" i="4"/>
  <c r="N111" i="4"/>
  <c r="M111" i="4"/>
  <c r="L111" i="4"/>
  <c r="K111" i="4"/>
  <c r="H111" i="4"/>
  <c r="G111" i="4"/>
  <c r="F111" i="4"/>
  <c r="E111" i="4"/>
  <c r="C111" i="4"/>
  <c r="B111" i="4"/>
  <c r="X110" i="4"/>
  <c r="S110" i="4"/>
  <c r="R110" i="4"/>
  <c r="J110" i="4"/>
  <c r="T109" i="4"/>
  <c r="S109" i="4"/>
  <c r="R109" i="4"/>
  <c r="N109" i="4"/>
  <c r="M109" i="4"/>
  <c r="L109" i="4"/>
  <c r="I109" i="4"/>
  <c r="D109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E105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V100" i="4"/>
  <c r="Y95" i="4"/>
  <c r="X95" i="4"/>
  <c r="W95" i="4"/>
  <c r="V95" i="4"/>
  <c r="U95" i="4"/>
  <c r="T95" i="4"/>
  <c r="S95" i="4"/>
  <c r="R95" i="4"/>
  <c r="Q95" i="4"/>
  <c r="P95" i="4"/>
  <c r="P94" i="4" s="1"/>
  <c r="O95" i="4"/>
  <c r="N95" i="4"/>
  <c r="N94" i="4" s="1"/>
  <c r="M95" i="4"/>
  <c r="L95" i="4"/>
  <c r="K95" i="4"/>
  <c r="J95" i="4"/>
  <c r="I95" i="4"/>
  <c r="I94" i="4" s="1"/>
  <c r="H95" i="4"/>
  <c r="G95" i="4"/>
  <c r="F95" i="4"/>
  <c r="E95" i="4"/>
  <c r="D95" i="4"/>
  <c r="C95" i="4"/>
  <c r="B95" i="4"/>
  <c r="R88" i="4"/>
  <c r="Q88" i="4"/>
  <c r="P88" i="4"/>
  <c r="M88" i="4"/>
  <c r="L88" i="4"/>
  <c r="C88" i="4"/>
  <c r="Y94" i="4"/>
  <c r="W94" i="4"/>
  <c r="V94" i="4"/>
  <c r="U94" i="4"/>
  <c r="T94" i="4"/>
  <c r="S94" i="4"/>
  <c r="R94" i="4"/>
  <c r="Q94" i="4"/>
  <c r="O94" i="4"/>
  <c r="M94" i="4"/>
  <c r="L94" i="4"/>
  <c r="K94" i="4"/>
  <c r="J94" i="4"/>
  <c r="G94" i="4"/>
  <c r="F94" i="4"/>
  <c r="E94" i="4"/>
  <c r="D94" i="4"/>
  <c r="C94" i="4"/>
  <c r="B94" i="4"/>
  <c r="Y78" i="4"/>
  <c r="Y151" i="4" s="1"/>
  <c r="X78" i="4"/>
  <c r="W78" i="4"/>
  <c r="V78" i="4"/>
  <c r="U78" i="4"/>
  <c r="T78" i="4"/>
  <c r="S78" i="4"/>
  <c r="R78" i="4"/>
  <c r="Q78" i="4"/>
  <c r="P78" i="4"/>
  <c r="P151" i="4" s="1"/>
  <c r="O78" i="4"/>
  <c r="O151" i="4" s="1"/>
  <c r="N78" i="4"/>
  <c r="N151" i="4" s="1"/>
  <c r="M78" i="4"/>
  <c r="M151" i="4" s="1"/>
  <c r="L78" i="4"/>
  <c r="L151" i="4" s="1"/>
  <c r="K78" i="4"/>
  <c r="J78" i="4"/>
  <c r="I78" i="4"/>
  <c r="H78" i="4"/>
  <c r="G78" i="4"/>
  <c r="F78" i="4"/>
  <c r="E78" i="4"/>
  <c r="D78" i="4"/>
  <c r="C78" i="4"/>
  <c r="B78" i="4"/>
  <c r="B151" i="4" s="1"/>
  <c r="Y77" i="4"/>
  <c r="X77" i="4"/>
  <c r="W77" i="4"/>
  <c r="V77" i="4"/>
  <c r="U77" i="4"/>
  <c r="T77" i="4"/>
  <c r="S77" i="4"/>
  <c r="R77" i="4"/>
  <c r="Q77" i="4"/>
  <c r="P77" i="4"/>
  <c r="O77" i="4"/>
  <c r="N77" i="4"/>
  <c r="N150" i="4" s="1"/>
  <c r="M77" i="4"/>
  <c r="M150" i="4" s="1"/>
  <c r="L77" i="4"/>
  <c r="L150" i="4" s="1"/>
  <c r="K77" i="4"/>
  <c r="K150" i="4" s="1"/>
  <c r="J77" i="4"/>
  <c r="J150" i="4" s="1"/>
  <c r="I77" i="4"/>
  <c r="I150" i="4" s="1"/>
  <c r="H77" i="4"/>
  <c r="G77" i="4"/>
  <c r="F77" i="4"/>
  <c r="E77" i="4"/>
  <c r="D77" i="4"/>
  <c r="C77" i="4"/>
  <c r="B77" i="4"/>
  <c r="Y76" i="4"/>
  <c r="Y149" i="4" s="1"/>
  <c r="X76" i="4"/>
  <c r="X149" i="4" s="1"/>
  <c r="W76" i="4"/>
  <c r="W149" i="4" s="1"/>
  <c r="V76" i="4"/>
  <c r="V149" i="4" s="1"/>
  <c r="U76" i="4"/>
  <c r="U149" i="4" s="1"/>
  <c r="T76" i="4"/>
  <c r="T149" i="4" s="1"/>
  <c r="S76" i="4"/>
  <c r="R76" i="4"/>
  <c r="Q76" i="4"/>
  <c r="P76" i="4"/>
  <c r="O76" i="4"/>
  <c r="N76" i="4"/>
  <c r="M76" i="4"/>
  <c r="L76" i="4"/>
  <c r="K76" i="4"/>
  <c r="K149" i="4" s="1"/>
  <c r="J76" i="4"/>
  <c r="I76" i="4"/>
  <c r="H76" i="4"/>
  <c r="G76" i="4"/>
  <c r="F76" i="4"/>
  <c r="E76" i="4"/>
  <c r="D76" i="4"/>
  <c r="C76" i="4"/>
  <c r="B76" i="4"/>
  <c r="Y75" i="4"/>
  <c r="Y148" i="4" s="1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N147" i="4" s="1"/>
  <c r="M74" i="4"/>
  <c r="M147" i="4" s="1"/>
  <c r="L74" i="4"/>
  <c r="L147" i="4" s="1"/>
  <c r="K74" i="4"/>
  <c r="K147" i="4" s="1"/>
  <c r="J74" i="4"/>
  <c r="J147" i="4" s="1"/>
  <c r="I74" i="4"/>
  <c r="I147" i="4" s="1"/>
  <c r="H74" i="4"/>
  <c r="H147" i="4" s="1"/>
  <c r="G74" i="4"/>
  <c r="G147" i="4" s="1"/>
  <c r="F74" i="4"/>
  <c r="F147" i="4" s="1"/>
  <c r="E74" i="4"/>
  <c r="D74" i="4"/>
  <c r="C74" i="4"/>
  <c r="B74" i="4"/>
  <c r="Y73" i="4"/>
  <c r="Y146" i="4" s="1"/>
  <c r="X73" i="4"/>
  <c r="X146" i="4" s="1"/>
  <c r="W73" i="4"/>
  <c r="W146" i="4" s="1"/>
  <c r="V73" i="4"/>
  <c r="U73" i="4"/>
  <c r="T73" i="4"/>
  <c r="S73" i="4"/>
  <c r="R73" i="4"/>
  <c r="R146" i="4" s="1"/>
  <c r="Q73" i="4"/>
  <c r="Q146" i="4" s="1"/>
  <c r="P73" i="4"/>
  <c r="O73" i="4"/>
  <c r="O146" i="4" s="1"/>
  <c r="N73" i="4"/>
  <c r="M73" i="4"/>
  <c r="L73" i="4"/>
  <c r="K73" i="4"/>
  <c r="J73" i="4"/>
  <c r="J146" i="4" s="1"/>
  <c r="I73" i="4"/>
  <c r="I146" i="4" s="1"/>
  <c r="H73" i="4"/>
  <c r="G73" i="4"/>
  <c r="F73" i="4"/>
  <c r="E73" i="4"/>
  <c r="D73" i="4"/>
  <c r="D146" i="4" s="1"/>
  <c r="C73" i="4"/>
  <c r="C146" i="4" s="1"/>
  <c r="B73" i="4"/>
  <c r="B146" i="4" s="1"/>
  <c r="Y72" i="4"/>
  <c r="X72" i="4"/>
  <c r="W72" i="4"/>
  <c r="V72" i="4"/>
  <c r="U72" i="4"/>
  <c r="T72" i="4"/>
  <c r="T145" i="4" s="1"/>
  <c r="S72" i="4"/>
  <c r="R72" i="4"/>
  <c r="Q72" i="4"/>
  <c r="P72" i="4"/>
  <c r="N72" i="4"/>
  <c r="N145" i="4" s="1"/>
  <c r="L72" i="4"/>
  <c r="K72" i="4"/>
  <c r="J72" i="4"/>
  <c r="I72" i="4"/>
  <c r="H72" i="4"/>
  <c r="G72" i="4"/>
  <c r="F72" i="4"/>
  <c r="D72" i="4"/>
  <c r="C72" i="4"/>
  <c r="B72" i="4"/>
  <c r="B145" i="4" s="1"/>
  <c r="Y71" i="4"/>
  <c r="X71" i="4"/>
  <c r="X144" i="4" s="1"/>
  <c r="W71" i="4"/>
  <c r="V71" i="4"/>
  <c r="U71" i="4"/>
  <c r="T71" i="4"/>
  <c r="S71" i="4"/>
  <c r="R71" i="4"/>
  <c r="Q71" i="4"/>
  <c r="P71" i="4"/>
  <c r="P144" i="4" s="1"/>
  <c r="O71" i="4"/>
  <c r="N71" i="4"/>
  <c r="M71" i="4"/>
  <c r="L71" i="4"/>
  <c r="J71" i="4"/>
  <c r="J144" i="4" s="1"/>
  <c r="H71" i="4"/>
  <c r="H144" i="4" s="1"/>
  <c r="G71" i="4"/>
  <c r="F71" i="4"/>
  <c r="E71" i="4"/>
  <c r="D71" i="4"/>
  <c r="C71" i="4"/>
  <c r="B71" i="4"/>
  <c r="X70" i="4"/>
  <c r="W70" i="4"/>
  <c r="V70" i="4"/>
  <c r="V143" i="4" s="1"/>
  <c r="U70" i="4"/>
  <c r="T70" i="4"/>
  <c r="T143" i="4" s="1"/>
  <c r="S70" i="4"/>
  <c r="R70" i="4"/>
  <c r="Q70" i="4"/>
  <c r="P70" i="4"/>
  <c r="O70" i="4"/>
  <c r="N70" i="4"/>
  <c r="M70" i="4"/>
  <c r="L70" i="4"/>
  <c r="L143" i="4" s="1"/>
  <c r="K70" i="4"/>
  <c r="J70" i="4"/>
  <c r="I70" i="4"/>
  <c r="H70" i="4"/>
  <c r="F70" i="4"/>
  <c r="F143" i="4" s="1"/>
  <c r="D70" i="4"/>
  <c r="D143" i="4" s="1"/>
  <c r="C70" i="4"/>
  <c r="B70" i="4"/>
  <c r="N69" i="4"/>
  <c r="J69" i="4"/>
  <c r="Y68" i="4"/>
  <c r="X68" i="4"/>
  <c r="W68" i="4"/>
  <c r="V68" i="4"/>
  <c r="V141" i="4" s="1"/>
  <c r="U68" i="4"/>
  <c r="T68" i="4"/>
  <c r="S68" i="4"/>
  <c r="R68" i="4"/>
  <c r="Q68" i="4"/>
  <c r="P68" i="4"/>
  <c r="N68" i="4"/>
  <c r="N141" i="4" s="1"/>
  <c r="M68" i="4"/>
  <c r="M141" i="4" s="1"/>
  <c r="L68" i="4"/>
  <c r="L141" i="4" s="1"/>
  <c r="K68" i="4"/>
  <c r="K141" i="4" s="1"/>
  <c r="J68" i="4"/>
  <c r="I68" i="4"/>
  <c r="H68" i="4"/>
  <c r="G68" i="4"/>
  <c r="F68" i="4"/>
  <c r="C68" i="4"/>
  <c r="C141" i="4" s="1"/>
  <c r="B68" i="4"/>
  <c r="B141" i="4" s="1"/>
  <c r="Y67" i="4"/>
  <c r="W67" i="4"/>
  <c r="U67" i="4"/>
  <c r="T67" i="4"/>
  <c r="S67" i="4"/>
  <c r="R67" i="4"/>
  <c r="R140" i="4" s="1"/>
  <c r="Q67" i="4"/>
  <c r="P67" i="4"/>
  <c r="O67" i="4"/>
  <c r="N67" i="4"/>
  <c r="M67" i="4"/>
  <c r="L67" i="4"/>
  <c r="J67" i="4"/>
  <c r="J140" i="4" s="1"/>
  <c r="I67" i="4"/>
  <c r="I140" i="4" s="1"/>
  <c r="H67" i="4"/>
  <c r="G67" i="4"/>
  <c r="G140" i="4" s="1"/>
  <c r="F67" i="4"/>
  <c r="E67" i="4"/>
  <c r="D67" i="4"/>
  <c r="C67" i="4"/>
  <c r="B67" i="4"/>
  <c r="W66" i="4"/>
  <c r="W139" i="4" s="1"/>
  <c r="V66" i="4"/>
  <c r="V139" i="4" s="1"/>
  <c r="U66" i="4"/>
  <c r="S66" i="4"/>
  <c r="Q66" i="4"/>
  <c r="P66" i="4"/>
  <c r="O66" i="4"/>
  <c r="N66" i="4"/>
  <c r="N139" i="4" s="1"/>
  <c r="M66" i="4"/>
  <c r="L66" i="4"/>
  <c r="K66" i="4"/>
  <c r="J66" i="4"/>
  <c r="I66" i="4"/>
  <c r="H66" i="4"/>
  <c r="F66" i="4"/>
  <c r="F139" i="4" s="1"/>
  <c r="E66" i="4"/>
  <c r="E139" i="4" s="1"/>
  <c r="D66" i="4"/>
  <c r="D139" i="4" s="1"/>
  <c r="C66" i="4"/>
  <c r="C139" i="4" s="1"/>
  <c r="B66" i="4"/>
  <c r="W65" i="4"/>
  <c r="X64" i="4"/>
  <c r="X137" i="4" s="1"/>
  <c r="W64" i="4"/>
  <c r="W137" i="4" s="1"/>
  <c r="V64" i="4"/>
  <c r="V137" i="4" s="1"/>
  <c r="U64" i="4"/>
  <c r="U137" i="4" s="1"/>
  <c r="T64" i="4"/>
  <c r="S64" i="4"/>
  <c r="S137" i="4" s="1"/>
  <c r="R64" i="4"/>
  <c r="R137" i="4" s="1"/>
  <c r="Q64" i="4"/>
  <c r="Q137" i="4" s="1"/>
  <c r="O64" i="4"/>
  <c r="O137" i="4" s="1"/>
  <c r="N64" i="4"/>
  <c r="N137" i="4" s="1"/>
  <c r="L64" i="4"/>
  <c r="J64" i="4"/>
  <c r="I64" i="4"/>
  <c r="H64" i="4"/>
  <c r="G64" i="4"/>
  <c r="F64" i="4"/>
  <c r="E64" i="4"/>
  <c r="D64" i="4"/>
  <c r="C64" i="4"/>
  <c r="B64" i="4"/>
  <c r="Y63" i="4"/>
  <c r="X63" i="4"/>
  <c r="W63" i="4"/>
  <c r="T63" i="4"/>
  <c r="T136" i="4" s="1"/>
  <c r="S63" i="4"/>
  <c r="S136" i="4" s="1"/>
  <c r="R63" i="4"/>
  <c r="R136" i="4" s="1"/>
  <c r="Q63" i="4"/>
  <c r="Q136" i="4" s="1"/>
  <c r="P63" i="4"/>
  <c r="O63" i="4"/>
  <c r="O136" i="4" s="1"/>
  <c r="N63" i="4"/>
  <c r="N136" i="4" s="1"/>
  <c r="M63" i="4"/>
  <c r="M136" i="4" s="1"/>
  <c r="K63" i="4"/>
  <c r="K136" i="4" s="1"/>
  <c r="J63" i="4"/>
  <c r="J136" i="4" s="1"/>
  <c r="I63" i="4"/>
  <c r="I136" i="4" s="1"/>
  <c r="H63" i="4"/>
  <c r="F63" i="4"/>
  <c r="E63" i="4"/>
  <c r="D63" i="4"/>
  <c r="C63" i="4"/>
  <c r="B63" i="4"/>
  <c r="N62" i="4"/>
  <c r="E62" i="4"/>
  <c r="R60" i="4"/>
  <c r="Q60" i="4"/>
  <c r="P60" i="4"/>
  <c r="O60" i="4"/>
  <c r="N60" i="4"/>
  <c r="M60" i="4"/>
  <c r="L60" i="4"/>
  <c r="F60" i="4"/>
  <c r="F133" i="4" s="1"/>
  <c r="Y59" i="4"/>
  <c r="X59" i="4"/>
  <c r="W59" i="4"/>
  <c r="V59" i="4"/>
  <c r="N59" i="4"/>
  <c r="M59" i="4"/>
  <c r="L59" i="4"/>
  <c r="K59" i="4"/>
  <c r="J59" i="4"/>
  <c r="I59" i="4"/>
  <c r="H59" i="4"/>
  <c r="G59" i="4"/>
  <c r="D59" i="4"/>
  <c r="C59" i="4"/>
  <c r="B59" i="4"/>
  <c r="S58" i="4"/>
  <c r="J58" i="4"/>
  <c r="I58" i="4"/>
  <c r="H58" i="4"/>
  <c r="G58" i="4"/>
  <c r="F58" i="4"/>
  <c r="E58" i="4"/>
  <c r="D58" i="4"/>
  <c r="C58" i="4"/>
  <c r="X57" i="4"/>
  <c r="X132" i="4" s="1"/>
  <c r="C57" i="4"/>
  <c r="C132" i="4" s="1"/>
  <c r="Y56" i="4"/>
  <c r="Y131" i="4" s="1"/>
  <c r="X56" i="4"/>
  <c r="X131" i="4" s="1"/>
  <c r="W56" i="4"/>
  <c r="W131" i="4" s="1"/>
  <c r="V56" i="4"/>
  <c r="V131" i="4" s="1"/>
  <c r="T56" i="4"/>
  <c r="T131" i="4" s="1"/>
  <c r="S56" i="4"/>
  <c r="S131" i="4" s="1"/>
  <c r="R56" i="4"/>
  <c r="R131" i="4" s="1"/>
  <c r="Q56" i="4"/>
  <c r="Q131" i="4" s="1"/>
  <c r="P56" i="4"/>
  <c r="P131" i="4" s="1"/>
  <c r="O56" i="4"/>
  <c r="O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B56" i="4"/>
  <c r="B131" i="4" s="1"/>
  <c r="X54" i="4"/>
  <c r="W54" i="4"/>
  <c r="V54" i="4"/>
  <c r="S54" i="4"/>
  <c r="R54" i="4"/>
  <c r="P54" i="4"/>
  <c r="M54" i="4"/>
  <c r="X53" i="4"/>
  <c r="T53" i="4"/>
  <c r="K53" i="4"/>
  <c r="I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X150" i="4" s="1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H148" i="4" s="1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P145" i="4" s="1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V17" i="4"/>
  <c r="U17" i="4"/>
  <c r="T17" i="4"/>
  <c r="S17" i="4"/>
  <c r="R17" i="4"/>
  <c r="M17" i="4"/>
  <c r="K17" i="4"/>
  <c r="I17" i="4"/>
  <c r="H17" i="4"/>
  <c r="G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V9" i="4"/>
  <c r="U9" i="4"/>
  <c r="K9" i="4"/>
  <c r="J9" i="4"/>
  <c r="I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T5" i="4"/>
  <c r="R5" i="4"/>
  <c r="P5" i="4"/>
  <c r="O5" i="4"/>
  <c r="L5" i="4"/>
  <c r="K5" i="4"/>
  <c r="J5" i="4"/>
  <c r="H5" i="4"/>
  <c r="G5" i="4"/>
  <c r="E5" i="4"/>
  <c r="D5" i="4"/>
  <c r="C5" i="4"/>
  <c r="B5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K3" i="4"/>
  <c r="B46" i="2"/>
  <c r="B54" i="2"/>
  <c r="B4" i="2"/>
  <c r="B36" i="2"/>
  <c r="B38" i="2"/>
  <c r="B29" i="2"/>
  <c r="B24" i="2"/>
  <c r="B51" i="2"/>
  <c r="B59" i="2"/>
  <c r="B41" i="2"/>
  <c r="B6" i="2"/>
  <c r="B60" i="2"/>
  <c r="B48" i="2"/>
  <c r="B34" i="2"/>
  <c r="B26" i="2"/>
  <c r="B49" i="2"/>
  <c r="B28" i="2"/>
  <c r="B53" i="2"/>
  <c r="B23" i="2"/>
  <c r="B5" i="2"/>
  <c r="B19" i="2"/>
  <c r="B56" i="2"/>
  <c r="B9" i="2"/>
  <c r="B43" i="2"/>
  <c r="B16" i="2"/>
  <c r="B40" i="2"/>
  <c r="B13" i="2"/>
  <c r="B45" i="2"/>
  <c r="B61" i="2"/>
  <c r="B33" i="2"/>
  <c r="B55" i="2"/>
  <c r="B44" i="2"/>
  <c r="B35" i="2"/>
  <c r="B14" i="2"/>
  <c r="B15" i="2"/>
  <c r="B20" i="2"/>
  <c r="B39" i="2"/>
  <c r="B8" i="2"/>
  <c r="B50" i="2"/>
  <c r="B25" i="2"/>
  <c r="B58" i="2"/>
  <c r="B18" i="2"/>
  <c r="B11" i="2"/>
  <c r="B31" i="2"/>
  <c r="B10" i="2"/>
  <c r="B21" i="2"/>
  <c r="B30" i="2"/>
  <c r="C73" i="50" l="1"/>
  <c r="K73" i="50"/>
  <c r="S73" i="50"/>
  <c r="B104" i="51"/>
  <c r="F105" i="51"/>
  <c r="C104" i="51"/>
  <c r="G105" i="51"/>
  <c r="D87" i="49"/>
  <c r="V103" i="50"/>
  <c r="B105" i="50"/>
  <c r="H105" i="51"/>
  <c r="W103" i="50"/>
  <c r="C105" i="50"/>
  <c r="E104" i="51"/>
  <c r="I105" i="51"/>
  <c r="X103" i="50"/>
  <c r="D105" i="50"/>
  <c r="B103" i="51"/>
  <c r="F104" i="51"/>
  <c r="J105" i="51"/>
  <c r="Y103" i="50"/>
  <c r="E105" i="50"/>
  <c r="C103" i="51"/>
  <c r="G104" i="51"/>
  <c r="K105" i="51"/>
  <c r="D73" i="49"/>
  <c r="B104" i="50"/>
  <c r="F105" i="50"/>
  <c r="H104" i="51"/>
  <c r="G105" i="50"/>
  <c r="E103" i="51"/>
  <c r="I104" i="51"/>
  <c r="M105" i="51"/>
  <c r="D104" i="50"/>
  <c r="H105" i="50"/>
  <c r="F103" i="51"/>
  <c r="J104" i="51"/>
  <c r="N105" i="51"/>
  <c r="E104" i="50"/>
  <c r="I105" i="50"/>
  <c r="G103" i="51"/>
  <c r="K104" i="51"/>
  <c r="O105" i="51"/>
  <c r="B103" i="50"/>
  <c r="F104" i="50"/>
  <c r="J105" i="50"/>
  <c r="H103" i="51"/>
  <c r="P105" i="51"/>
  <c r="C103" i="50"/>
  <c r="G104" i="50"/>
  <c r="K105" i="50"/>
  <c r="I103" i="51"/>
  <c r="M104" i="51"/>
  <c r="Q105" i="51"/>
  <c r="D103" i="50"/>
  <c r="H104" i="50"/>
  <c r="L105" i="50"/>
  <c r="N104" i="51"/>
  <c r="R105" i="51"/>
  <c r="D83" i="49"/>
  <c r="E103" i="50"/>
  <c r="I104" i="50"/>
  <c r="M105" i="50"/>
  <c r="K103" i="51"/>
  <c r="O104" i="51"/>
  <c r="S105" i="51"/>
  <c r="L73" i="49"/>
  <c r="F103" i="50"/>
  <c r="J104" i="50"/>
  <c r="N105" i="50"/>
  <c r="P104" i="51"/>
  <c r="G103" i="50"/>
  <c r="K104" i="50"/>
  <c r="O105" i="50"/>
  <c r="M103" i="51"/>
  <c r="Q104" i="51"/>
  <c r="U105" i="51"/>
  <c r="H103" i="50"/>
  <c r="L104" i="50"/>
  <c r="P105" i="50"/>
  <c r="N103" i="51"/>
  <c r="R104" i="51"/>
  <c r="V105" i="51"/>
  <c r="I103" i="50"/>
  <c r="M104" i="50"/>
  <c r="Q105" i="50"/>
  <c r="O103" i="51"/>
  <c r="S104" i="51"/>
  <c r="W105" i="51"/>
  <c r="J103" i="50"/>
  <c r="N104" i="50"/>
  <c r="R105" i="50"/>
  <c r="X105" i="51"/>
  <c r="K103" i="50"/>
  <c r="O104" i="50"/>
  <c r="S105" i="50"/>
  <c r="Y105" i="51"/>
  <c r="L103" i="50"/>
  <c r="P104" i="50"/>
  <c r="T105" i="50"/>
  <c r="R103" i="51"/>
  <c r="V104" i="51"/>
  <c r="M103" i="50"/>
  <c r="Q104" i="50"/>
  <c r="U105" i="50"/>
  <c r="S103" i="51"/>
  <c r="W104" i="51"/>
  <c r="T73" i="49"/>
  <c r="N103" i="50"/>
  <c r="R104" i="50"/>
  <c r="V105" i="50"/>
  <c r="X104" i="51"/>
  <c r="O103" i="50"/>
  <c r="S104" i="50"/>
  <c r="W105" i="50"/>
  <c r="U103" i="51"/>
  <c r="Y104" i="51"/>
  <c r="P103" i="50"/>
  <c r="T104" i="50"/>
  <c r="X105" i="50"/>
  <c r="V103" i="51"/>
  <c r="B105" i="51"/>
  <c r="Q103" i="50"/>
  <c r="U104" i="50"/>
  <c r="Y105" i="50"/>
  <c r="W103" i="51"/>
  <c r="C105" i="51"/>
  <c r="R103" i="50"/>
  <c r="V104" i="50"/>
  <c r="X103" i="51"/>
  <c r="S103" i="50"/>
  <c r="W104" i="50"/>
  <c r="Y103" i="51"/>
  <c r="E105" i="51"/>
  <c r="C151" i="4"/>
  <c r="D151" i="4"/>
  <c r="E151" i="4"/>
  <c r="F151" i="4"/>
  <c r="G151" i="4"/>
  <c r="H151" i="4"/>
  <c r="I151" i="4"/>
  <c r="J151" i="4"/>
  <c r="K151" i="4"/>
  <c r="B96" i="49"/>
  <c r="C96" i="49"/>
  <c r="E96" i="49"/>
  <c r="F96" i="49"/>
  <c r="G96" i="49"/>
  <c r="Q151" i="4"/>
  <c r="H96" i="49"/>
  <c r="R151" i="4"/>
  <c r="I96" i="49"/>
  <c r="S151" i="4"/>
  <c r="J96" i="49"/>
  <c r="T151" i="4"/>
  <c r="K96" i="49"/>
  <c r="U151" i="4"/>
  <c r="V151" i="4"/>
  <c r="M96" i="49"/>
  <c r="W151" i="4"/>
  <c r="N96" i="49"/>
  <c r="X151" i="4"/>
  <c r="O96" i="49"/>
  <c r="P96" i="49"/>
  <c r="Q96" i="49"/>
  <c r="R96" i="49"/>
  <c r="S96" i="49"/>
  <c r="U96" i="49"/>
  <c r="M77" i="47"/>
  <c r="U52" i="47"/>
  <c r="E52" i="47"/>
  <c r="M52" i="47"/>
  <c r="J77" i="47"/>
  <c r="I77" i="46"/>
  <c r="J77" i="46"/>
  <c r="N77" i="47"/>
  <c r="S52" i="45"/>
  <c r="O77" i="46"/>
  <c r="G60" i="45"/>
  <c r="O60" i="45"/>
  <c r="W60" i="45"/>
  <c r="Y77" i="46"/>
  <c r="C52" i="45"/>
  <c r="B77" i="47"/>
  <c r="B77" i="46"/>
  <c r="F77" i="47"/>
  <c r="B150" i="4"/>
  <c r="C150" i="4"/>
  <c r="D150" i="4"/>
  <c r="F69" i="45"/>
  <c r="E150" i="4"/>
  <c r="G69" i="45"/>
  <c r="F150" i="4"/>
  <c r="G150" i="4"/>
  <c r="H150" i="4"/>
  <c r="K69" i="45"/>
  <c r="N69" i="45"/>
  <c r="O69" i="45"/>
  <c r="O150" i="4"/>
  <c r="P150" i="4"/>
  <c r="Q150" i="4"/>
  <c r="R150" i="4"/>
  <c r="S150" i="4"/>
  <c r="T150" i="4"/>
  <c r="V69" i="45"/>
  <c r="U150" i="4"/>
  <c r="W69" i="45"/>
  <c r="V150" i="4"/>
  <c r="W150" i="4"/>
  <c r="Y150" i="4"/>
  <c r="D72" i="43"/>
  <c r="T72" i="43"/>
  <c r="U72" i="43"/>
  <c r="Y72" i="43"/>
  <c r="N72" i="42"/>
  <c r="V72" i="42"/>
  <c r="G81" i="41"/>
  <c r="J90" i="42"/>
  <c r="Q90" i="43"/>
  <c r="K90" i="42"/>
  <c r="R90" i="43"/>
  <c r="M90" i="42"/>
  <c r="O90" i="42"/>
  <c r="P90" i="42"/>
  <c r="W90" i="43"/>
  <c r="Q90" i="42"/>
  <c r="X90" i="43"/>
  <c r="R90" i="42"/>
  <c r="W90" i="42"/>
  <c r="K72" i="41"/>
  <c r="X90" i="42"/>
  <c r="N72" i="41"/>
  <c r="Y90" i="42"/>
  <c r="O72" i="41"/>
  <c r="V72" i="41"/>
  <c r="G90" i="43"/>
  <c r="W72" i="41"/>
  <c r="H90" i="43"/>
  <c r="I90" i="43"/>
  <c r="J90" i="43"/>
  <c r="D90" i="42"/>
  <c r="K90" i="43"/>
  <c r="E90" i="42"/>
  <c r="L90" i="43"/>
  <c r="F90" i="42"/>
  <c r="M90" i="43"/>
  <c r="G90" i="42"/>
  <c r="N90" i="43"/>
  <c r="H90" i="42"/>
  <c r="O90" i="43"/>
  <c r="I90" i="42"/>
  <c r="P90" i="43"/>
  <c r="L149" i="4"/>
  <c r="H81" i="41"/>
  <c r="M149" i="4"/>
  <c r="N149" i="4"/>
  <c r="J81" i="41"/>
  <c r="O149" i="4"/>
  <c r="P149" i="4"/>
  <c r="L81" i="41"/>
  <c r="Q149" i="4"/>
  <c r="M81" i="41"/>
  <c r="R149" i="4"/>
  <c r="N81" i="41"/>
  <c r="S149" i="4"/>
  <c r="O81" i="41"/>
  <c r="P81" i="41"/>
  <c r="Q81" i="41"/>
  <c r="R81" i="41"/>
  <c r="S81" i="41"/>
  <c r="T81" i="41"/>
  <c r="U81" i="41"/>
  <c r="V81" i="41"/>
  <c r="W81" i="41"/>
  <c r="P30" i="4"/>
  <c r="L39" i="4"/>
  <c r="X81" i="41"/>
  <c r="Y81" i="41"/>
  <c r="B149" i="4"/>
  <c r="C149" i="4"/>
  <c r="D149" i="4"/>
  <c r="E149" i="4"/>
  <c r="F149" i="4"/>
  <c r="B81" i="41"/>
  <c r="G149" i="4"/>
  <c r="C81" i="41"/>
  <c r="H149" i="4"/>
  <c r="D81" i="41"/>
  <c r="I149" i="4"/>
  <c r="E81" i="41"/>
  <c r="J149" i="4"/>
  <c r="F81" i="41"/>
  <c r="N122" i="4"/>
  <c r="F51" i="38"/>
  <c r="H51" i="38"/>
  <c r="K51" i="38"/>
  <c r="N51" i="38"/>
  <c r="P51" i="38"/>
  <c r="S51" i="38"/>
  <c r="V51" i="38"/>
  <c r="G60" i="38"/>
  <c r="X51" i="38"/>
  <c r="C51" i="38"/>
  <c r="V78" i="38"/>
  <c r="C80" i="38"/>
  <c r="Q72" i="37"/>
  <c r="Y63" i="37"/>
  <c r="T72" i="37"/>
  <c r="S60" i="37"/>
  <c r="N57" i="37"/>
  <c r="Q57" i="37"/>
  <c r="V57" i="37"/>
  <c r="Y57" i="37"/>
  <c r="N78" i="38"/>
  <c r="V80" i="38"/>
  <c r="O78" i="38"/>
  <c r="W80" i="38"/>
  <c r="S78" i="38"/>
  <c r="W79" i="38"/>
  <c r="M148" i="4"/>
  <c r="N148" i="4"/>
  <c r="O148" i="4"/>
  <c r="P148" i="4"/>
  <c r="Q148" i="4"/>
  <c r="R148" i="4"/>
  <c r="S148" i="4"/>
  <c r="T148" i="4"/>
  <c r="U148" i="4"/>
  <c r="V148" i="4"/>
  <c r="V72" i="37"/>
  <c r="W148" i="4"/>
  <c r="X148" i="4"/>
  <c r="Y72" i="37"/>
  <c r="B148" i="4"/>
  <c r="C148" i="4"/>
  <c r="C72" i="37"/>
  <c r="D148" i="4"/>
  <c r="D72" i="37"/>
  <c r="E148" i="4"/>
  <c r="F148" i="4"/>
  <c r="F72" i="37"/>
  <c r="G148" i="4"/>
  <c r="I148" i="4"/>
  <c r="I72" i="37"/>
  <c r="J148" i="4"/>
  <c r="K148" i="4"/>
  <c r="K72" i="37"/>
  <c r="L148" i="4"/>
  <c r="L72" i="37"/>
  <c r="O51" i="34"/>
  <c r="W51" i="34"/>
  <c r="T51" i="34"/>
  <c r="B51" i="34"/>
  <c r="J51" i="34"/>
  <c r="G51" i="34"/>
  <c r="D51" i="34"/>
  <c r="R51" i="34"/>
  <c r="D79" i="34"/>
  <c r="E79" i="34"/>
  <c r="I80" i="34"/>
  <c r="G79" i="34"/>
  <c r="D78" i="34"/>
  <c r="L80" i="34"/>
  <c r="M80" i="34"/>
  <c r="D72" i="33"/>
  <c r="F78" i="34"/>
  <c r="O80" i="34"/>
  <c r="Q80" i="34"/>
  <c r="N79" i="34"/>
  <c r="M78" i="34"/>
  <c r="Q79" i="34"/>
  <c r="N78" i="34"/>
  <c r="V80" i="34"/>
  <c r="O78" i="34"/>
  <c r="G63" i="33"/>
  <c r="U78" i="34"/>
  <c r="Y79" i="34"/>
  <c r="D60" i="33"/>
  <c r="J63" i="33"/>
  <c r="V78" i="34"/>
  <c r="G60" i="33"/>
  <c r="O63" i="33"/>
  <c r="W78" i="34"/>
  <c r="B57" i="33"/>
  <c r="L60" i="33"/>
  <c r="R63" i="33"/>
  <c r="D80" i="34"/>
  <c r="G57" i="33"/>
  <c r="O60" i="33"/>
  <c r="W63" i="33"/>
  <c r="Y78" i="34"/>
  <c r="E80" i="34"/>
  <c r="J57" i="33"/>
  <c r="T60" i="33"/>
  <c r="Y72" i="33"/>
  <c r="B147" i="4"/>
  <c r="C147" i="4"/>
  <c r="D147" i="4"/>
  <c r="E147" i="4"/>
  <c r="E72" i="33"/>
  <c r="H72" i="33"/>
  <c r="I72" i="33"/>
  <c r="L72" i="33"/>
  <c r="O147" i="4"/>
  <c r="M72" i="33"/>
  <c r="H30" i="4"/>
  <c r="P147" i="4"/>
  <c r="N72" i="33"/>
  <c r="Q147" i="4"/>
  <c r="R147" i="4"/>
  <c r="P72" i="33"/>
  <c r="O30" i="4"/>
  <c r="S147" i="4"/>
  <c r="Q72" i="33"/>
  <c r="T147" i="4"/>
  <c r="Q30" i="4"/>
  <c r="U147" i="4"/>
  <c r="V147" i="4"/>
  <c r="T72" i="33"/>
  <c r="W147" i="4"/>
  <c r="U72" i="33"/>
  <c r="X147" i="4"/>
  <c r="V72" i="33"/>
  <c r="Y147" i="4"/>
  <c r="X72" i="33"/>
  <c r="C84" i="31"/>
  <c r="F84" i="31"/>
  <c r="K84" i="31"/>
  <c r="N84" i="31"/>
  <c r="V119" i="31"/>
  <c r="S84" i="31"/>
  <c r="V84" i="31"/>
  <c r="F122" i="31"/>
  <c r="S119" i="30"/>
  <c r="W120" i="30"/>
  <c r="C123" i="30"/>
  <c r="T119" i="30"/>
  <c r="X120" i="30"/>
  <c r="D123" i="30"/>
  <c r="P113" i="29"/>
  <c r="U119" i="30"/>
  <c r="Y120" i="30"/>
  <c r="E123" i="30"/>
  <c r="V119" i="30"/>
  <c r="B122" i="30"/>
  <c r="F123" i="30"/>
  <c r="W119" i="30"/>
  <c r="C122" i="30"/>
  <c r="G123" i="30"/>
  <c r="X119" i="30"/>
  <c r="D122" i="30"/>
  <c r="H123" i="30"/>
  <c r="Y119" i="30"/>
  <c r="E122" i="30"/>
  <c r="I123" i="30"/>
  <c r="B120" i="30"/>
  <c r="F122" i="30"/>
  <c r="J123" i="30"/>
  <c r="C120" i="30"/>
  <c r="G122" i="30"/>
  <c r="K123" i="30"/>
  <c r="W90" i="29"/>
  <c r="B99" i="29"/>
  <c r="G99" i="29"/>
  <c r="R99" i="29"/>
  <c r="E119" i="30"/>
  <c r="I120" i="30"/>
  <c r="M122" i="30"/>
  <c r="Q123" i="30"/>
  <c r="W99" i="29"/>
  <c r="F119" i="30"/>
  <c r="J120" i="30"/>
  <c r="N122" i="30"/>
  <c r="R123" i="30"/>
  <c r="G119" i="30"/>
  <c r="K120" i="30"/>
  <c r="O122" i="30"/>
  <c r="S123" i="30"/>
  <c r="H119" i="30"/>
  <c r="L120" i="30"/>
  <c r="P122" i="30"/>
  <c r="T123" i="30"/>
  <c r="I119" i="30"/>
  <c r="M120" i="30"/>
  <c r="Q122" i="30"/>
  <c r="U123" i="30"/>
  <c r="J119" i="30"/>
  <c r="N120" i="30"/>
  <c r="R122" i="30"/>
  <c r="V123" i="30"/>
  <c r="K119" i="30"/>
  <c r="O120" i="30"/>
  <c r="S122" i="30"/>
  <c r="W123" i="30"/>
  <c r="L119" i="30"/>
  <c r="P120" i="30"/>
  <c r="T122" i="30"/>
  <c r="M119" i="30"/>
  <c r="Q120" i="30"/>
  <c r="U122" i="30"/>
  <c r="Y123" i="30"/>
  <c r="N119" i="30"/>
  <c r="R120" i="30"/>
  <c r="V122" i="30"/>
  <c r="E105" i="29"/>
  <c r="O119" i="30"/>
  <c r="S120" i="30"/>
  <c r="W122" i="30"/>
  <c r="P119" i="30"/>
  <c r="T120" i="30"/>
  <c r="X122" i="30"/>
  <c r="Q119" i="30"/>
  <c r="U120" i="30"/>
  <c r="Y122" i="30"/>
  <c r="R119" i="30"/>
  <c r="V120" i="30"/>
  <c r="B123" i="30"/>
  <c r="W30" i="4"/>
  <c r="T113" i="29"/>
  <c r="C113" i="29"/>
  <c r="T30" i="4"/>
  <c r="T146" i="4"/>
  <c r="U146" i="4"/>
  <c r="S146" i="4"/>
  <c r="V146" i="4"/>
  <c r="Q113" i="29"/>
  <c r="S113" i="29"/>
  <c r="X113" i="29"/>
  <c r="Y113" i="29"/>
  <c r="E146" i="4"/>
  <c r="G146" i="4"/>
  <c r="B30" i="4"/>
  <c r="F146" i="4"/>
  <c r="H39" i="4"/>
  <c r="H146" i="4"/>
  <c r="N120" i="4"/>
  <c r="K146" i="4"/>
  <c r="D113" i="29"/>
  <c r="L146" i="4"/>
  <c r="M146" i="4"/>
  <c r="N146" i="4"/>
  <c r="H113" i="29"/>
  <c r="P146" i="4"/>
  <c r="I113" i="29"/>
  <c r="K113" i="29"/>
  <c r="L113" i="29"/>
  <c r="N75" i="24"/>
  <c r="N172" i="4" s="1"/>
  <c r="R76" i="24"/>
  <c r="R173" i="4" s="1"/>
  <c r="V77" i="24"/>
  <c r="V174" i="4" s="1"/>
  <c r="V57" i="24"/>
  <c r="V116" i="4" s="1"/>
  <c r="O110" i="27"/>
  <c r="P110" i="27"/>
  <c r="R75" i="24"/>
  <c r="R172" i="4" s="1"/>
  <c r="V76" i="24"/>
  <c r="V173" i="4" s="1"/>
  <c r="X110" i="27"/>
  <c r="Y75" i="24"/>
  <c r="Y172" i="4" s="1"/>
  <c r="E77" i="24"/>
  <c r="E174" i="4" s="1"/>
  <c r="E57" i="24"/>
  <c r="E116" i="4" s="1"/>
  <c r="I57" i="24"/>
  <c r="I116" i="4" s="1"/>
  <c r="F57" i="24"/>
  <c r="F116" i="4" s="1"/>
  <c r="G57" i="24"/>
  <c r="G116" i="4" s="1"/>
  <c r="H57" i="24"/>
  <c r="H116" i="4" s="1"/>
  <c r="J57" i="24"/>
  <c r="J116" i="4" s="1"/>
  <c r="N57" i="24"/>
  <c r="N116" i="4" s="1"/>
  <c r="R57" i="24"/>
  <c r="R116" i="4" s="1"/>
  <c r="L57" i="24"/>
  <c r="L116" i="4" s="1"/>
  <c r="P57" i="24"/>
  <c r="P116" i="4" s="1"/>
  <c r="T57" i="24"/>
  <c r="T116" i="4" s="1"/>
  <c r="E75" i="24"/>
  <c r="E172" i="4" s="1"/>
  <c r="I76" i="24"/>
  <c r="I173" i="4" s="1"/>
  <c r="M77" i="24"/>
  <c r="M174" i="4" s="1"/>
  <c r="M57" i="24"/>
  <c r="M116" i="4" s="1"/>
  <c r="G110" i="27"/>
  <c r="H110" i="27"/>
  <c r="Y105" i="25"/>
  <c r="F156" i="25"/>
  <c r="Y70" i="4"/>
  <c r="S110" i="25"/>
  <c r="Y110" i="25"/>
  <c r="O136" i="25"/>
  <c r="E98" i="25"/>
  <c r="Y119" i="25"/>
  <c r="I98" i="25"/>
  <c r="D110" i="25"/>
  <c r="M98" i="25"/>
  <c r="C110" i="25"/>
  <c r="L156" i="25"/>
  <c r="M156" i="25"/>
  <c r="Y156" i="25"/>
  <c r="Q98" i="25"/>
  <c r="L110" i="25"/>
  <c r="G110" i="25"/>
  <c r="O156" i="25"/>
  <c r="P156" i="25"/>
  <c r="Q156" i="25"/>
  <c r="U98" i="25"/>
  <c r="R156" i="25"/>
  <c r="K110" i="25"/>
  <c r="Q110" i="25"/>
  <c r="S156" i="25"/>
  <c r="T156" i="25"/>
  <c r="U156" i="25"/>
  <c r="E72" i="4"/>
  <c r="Y98" i="25"/>
  <c r="T110" i="25"/>
  <c r="I105" i="25"/>
  <c r="O110" i="25"/>
  <c r="M105" i="25"/>
  <c r="Q105" i="25"/>
  <c r="D30" i="4"/>
  <c r="U143" i="4"/>
  <c r="Y144" i="4"/>
  <c r="B52" i="24"/>
  <c r="F75" i="24"/>
  <c r="F172" i="4" s="1"/>
  <c r="J76" i="24"/>
  <c r="J173" i="4" s="1"/>
  <c r="N77" i="24"/>
  <c r="N174" i="4" s="1"/>
  <c r="B136" i="25"/>
  <c r="M42" i="4"/>
  <c r="W143" i="4"/>
  <c r="C145" i="4"/>
  <c r="D52" i="24"/>
  <c r="H75" i="24"/>
  <c r="H172" i="4" s="1"/>
  <c r="L76" i="24"/>
  <c r="L173" i="4" s="1"/>
  <c r="P77" i="24"/>
  <c r="P174" i="4" s="1"/>
  <c r="D136" i="25"/>
  <c r="F39" i="4"/>
  <c r="X143" i="4"/>
  <c r="D145" i="4"/>
  <c r="E52" i="24"/>
  <c r="U57" i="24"/>
  <c r="U116" i="4" s="1"/>
  <c r="P33" i="4"/>
  <c r="K39" i="4"/>
  <c r="Y143" i="4"/>
  <c r="E145" i="4"/>
  <c r="F52" i="24"/>
  <c r="J75" i="24"/>
  <c r="J172" i="4" s="1"/>
  <c r="N76" i="24"/>
  <c r="N173" i="4" s="1"/>
  <c r="R77" i="24"/>
  <c r="R174" i="4" s="1"/>
  <c r="P142" i="4"/>
  <c r="I30" i="4"/>
  <c r="B144" i="4"/>
  <c r="F145" i="4"/>
  <c r="G52" i="24"/>
  <c r="K75" i="24"/>
  <c r="K172" i="4" s="1"/>
  <c r="O76" i="24"/>
  <c r="O173" i="4" s="1"/>
  <c r="S77" i="24"/>
  <c r="S174" i="4" s="1"/>
  <c r="W57" i="24"/>
  <c r="W116" i="4" s="1"/>
  <c r="G136" i="25"/>
  <c r="N30" i="4"/>
  <c r="C144" i="4"/>
  <c r="G145" i="4"/>
  <c r="H52" i="24"/>
  <c r="L75" i="24"/>
  <c r="L172" i="4" s="1"/>
  <c r="P76" i="24"/>
  <c r="P173" i="4" s="1"/>
  <c r="T77" i="24"/>
  <c r="T174" i="4" s="1"/>
  <c r="D144" i="4"/>
  <c r="H145" i="4"/>
  <c r="I52" i="24"/>
  <c r="Y57" i="24"/>
  <c r="Y116" i="4" s="1"/>
  <c r="E144" i="4"/>
  <c r="I145" i="4"/>
  <c r="K136" i="25"/>
  <c r="B143" i="4"/>
  <c r="F144" i="4"/>
  <c r="J145" i="4"/>
  <c r="K52" i="24"/>
  <c r="C143" i="4"/>
  <c r="G144" i="4"/>
  <c r="K145" i="4"/>
  <c r="L145" i="4"/>
  <c r="M52" i="24"/>
  <c r="I71" i="4"/>
  <c r="I144" i="4" s="1"/>
  <c r="O52" i="24"/>
  <c r="C57" i="24"/>
  <c r="C116" i="4" s="1"/>
  <c r="C69" i="4"/>
  <c r="C142" i="4" s="1"/>
  <c r="G70" i="4"/>
  <c r="G143" i="4" s="1"/>
  <c r="K71" i="4"/>
  <c r="K144" i="4" s="1"/>
  <c r="O72" i="4"/>
  <c r="O145" i="4" s="1"/>
  <c r="H143" i="4"/>
  <c r="L144" i="4"/>
  <c r="Q52" i="24"/>
  <c r="U75" i="24"/>
  <c r="U172" i="4" s="1"/>
  <c r="Y76" i="24"/>
  <c r="Y173" i="4" s="1"/>
  <c r="Q136" i="25"/>
  <c r="I143" i="4"/>
  <c r="M144" i="4"/>
  <c r="Q145" i="4"/>
  <c r="R52" i="24"/>
  <c r="S136" i="25"/>
  <c r="J3" i="4"/>
  <c r="J128" i="4" s="1"/>
  <c r="J143" i="4"/>
  <c r="N144" i="4"/>
  <c r="R145" i="4"/>
  <c r="S52" i="24"/>
  <c r="W75" i="24"/>
  <c r="W172" i="4" s="1"/>
  <c r="C77" i="24"/>
  <c r="C174" i="4" s="1"/>
  <c r="K143" i="4"/>
  <c r="O144" i="4"/>
  <c r="S145" i="4"/>
  <c r="T52" i="24"/>
  <c r="T136" i="25"/>
  <c r="U52" i="24"/>
  <c r="X30" i="4"/>
  <c r="M143" i="4"/>
  <c r="Q144" i="4"/>
  <c r="U145" i="4"/>
  <c r="V52" i="24"/>
  <c r="B76" i="24"/>
  <c r="B173" i="4" s="1"/>
  <c r="F77" i="24"/>
  <c r="F174" i="4" s="1"/>
  <c r="J142" i="4"/>
  <c r="N143" i="4"/>
  <c r="R144" i="4"/>
  <c r="V145" i="4"/>
  <c r="W52" i="24"/>
  <c r="C76" i="24"/>
  <c r="C173" i="4" s="1"/>
  <c r="G77" i="24"/>
  <c r="G174" i="4" s="1"/>
  <c r="O143" i="4"/>
  <c r="S144" i="4"/>
  <c r="W145" i="4"/>
  <c r="X52" i="24"/>
  <c r="D76" i="24"/>
  <c r="D173" i="4" s="1"/>
  <c r="H77" i="24"/>
  <c r="H174" i="4" s="1"/>
  <c r="M72" i="4"/>
  <c r="M145" i="4" s="1"/>
  <c r="L142" i="4"/>
  <c r="P143" i="4"/>
  <c r="T144" i="4"/>
  <c r="X145" i="4"/>
  <c r="Y52" i="24"/>
  <c r="E76" i="24"/>
  <c r="E173" i="4" s="1"/>
  <c r="I77" i="24"/>
  <c r="I174" i="4" s="1"/>
  <c r="Y136" i="25"/>
  <c r="Q143" i="4"/>
  <c r="U144" i="4"/>
  <c r="Y145" i="4"/>
  <c r="B75" i="24"/>
  <c r="B172" i="4" s="1"/>
  <c r="F76" i="24"/>
  <c r="F173" i="4" s="1"/>
  <c r="J77" i="24"/>
  <c r="J174" i="4" s="1"/>
  <c r="E70" i="4"/>
  <c r="E143" i="4" s="1"/>
  <c r="N142" i="4"/>
  <c r="R143" i="4"/>
  <c r="V144" i="4"/>
  <c r="C75" i="24"/>
  <c r="C172" i="4" s="1"/>
  <c r="G76" i="24"/>
  <c r="G173" i="4" s="1"/>
  <c r="K77" i="24"/>
  <c r="K174" i="4" s="1"/>
  <c r="S143" i="4"/>
  <c r="W144" i="4"/>
  <c r="D75" i="24"/>
  <c r="D172" i="4" s="1"/>
  <c r="H76" i="24"/>
  <c r="H173" i="4" s="1"/>
  <c r="L77" i="24"/>
  <c r="L174" i="4" s="1"/>
  <c r="X60" i="20"/>
  <c r="X113" i="4" s="1"/>
  <c r="X57" i="20"/>
  <c r="X56" i="20" s="1"/>
  <c r="X59" i="20"/>
  <c r="X112" i="4" s="1"/>
  <c r="H60" i="20"/>
  <c r="H57" i="20"/>
  <c r="H56" i="20" s="1"/>
  <c r="F99" i="23"/>
  <c r="F62" i="20" s="1"/>
  <c r="F115" i="4" s="1"/>
  <c r="K99" i="23"/>
  <c r="K62" i="20" s="1"/>
  <c r="K115" i="4" s="1"/>
  <c r="V77" i="20"/>
  <c r="V168" i="4" s="1"/>
  <c r="X77" i="20"/>
  <c r="X168" i="4" s="1"/>
  <c r="Y77" i="20"/>
  <c r="Y168" i="4" s="1"/>
  <c r="F79" i="20"/>
  <c r="F170" i="4" s="1"/>
  <c r="R48" i="23"/>
  <c r="R61" i="20" s="1"/>
  <c r="R114" i="4" s="1"/>
  <c r="D78" i="20"/>
  <c r="D169" i="4" s="1"/>
  <c r="H79" i="20"/>
  <c r="H170" i="4" s="1"/>
  <c r="B77" i="20"/>
  <c r="B168" i="4" s="1"/>
  <c r="B48" i="23"/>
  <c r="C77" i="20"/>
  <c r="C168" i="4" s="1"/>
  <c r="G78" i="20"/>
  <c r="G169" i="4" s="1"/>
  <c r="K79" i="20"/>
  <c r="K170" i="4" s="1"/>
  <c r="C48" i="23"/>
  <c r="C163" i="23" s="1"/>
  <c r="D77" i="20"/>
  <c r="D168" i="4" s="1"/>
  <c r="H78" i="20"/>
  <c r="H169" i="4" s="1"/>
  <c r="E77" i="20"/>
  <c r="E168" i="4" s="1"/>
  <c r="M79" i="20"/>
  <c r="M170" i="4" s="1"/>
  <c r="E48" i="23"/>
  <c r="E157" i="23" s="1"/>
  <c r="U60" i="20"/>
  <c r="U113" i="4" s="1"/>
  <c r="H77" i="20"/>
  <c r="H168" i="4" s="1"/>
  <c r="L78" i="20"/>
  <c r="L169" i="4" s="1"/>
  <c r="I77" i="20"/>
  <c r="I168" i="4" s="1"/>
  <c r="I48" i="23"/>
  <c r="J77" i="20"/>
  <c r="J168" i="4" s="1"/>
  <c r="J48" i="23"/>
  <c r="K77" i="20"/>
  <c r="K168" i="4" s="1"/>
  <c r="O78" i="20"/>
  <c r="O169" i="4" s="1"/>
  <c r="M5" i="23"/>
  <c r="K48" i="23"/>
  <c r="L77" i="20"/>
  <c r="L168" i="4" s="1"/>
  <c r="P78" i="20"/>
  <c r="P169" i="4" s="1"/>
  <c r="M48" i="23"/>
  <c r="Q48" i="23"/>
  <c r="Q160" i="23" s="1"/>
  <c r="Y99" i="23"/>
  <c r="Y57" i="20" s="1"/>
  <c r="Y56" i="20" s="1"/>
  <c r="P183" i="21"/>
  <c r="B51" i="20"/>
  <c r="B65" i="4" s="1"/>
  <c r="B138" i="4" s="1"/>
  <c r="D51" i="20"/>
  <c r="D65" i="4" s="1"/>
  <c r="D138" i="4" s="1"/>
  <c r="N192" i="22"/>
  <c r="R201" i="22"/>
  <c r="V202" i="22"/>
  <c r="B211" i="22"/>
  <c r="F213" i="22"/>
  <c r="O192" i="22"/>
  <c r="S201" i="22"/>
  <c r="W202" i="22"/>
  <c r="C211" i="22"/>
  <c r="G213" i="22"/>
  <c r="R66" i="4"/>
  <c r="P192" i="22"/>
  <c r="T201" i="22"/>
  <c r="X202" i="22"/>
  <c r="D211" i="22"/>
  <c r="H213" i="22"/>
  <c r="T51" i="20"/>
  <c r="T65" i="4" s="1"/>
  <c r="T138" i="4" s="1"/>
  <c r="Q192" i="22"/>
  <c r="U201" i="22"/>
  <c r="Y202" i="22"/>
  <c r="E211" i="22"/>
  <c r="I213" i="22"/>
  <c r="X183" i="21"/>
  <c r="L205" i="21"/>
  <c r="R192" i="22"/>
  <c r="V201" i="22"/>
  <c r="B203" i="22"/>
  <c r="F211" i="22"/>
  <c r="J213" i="22"/>
  <c r="M205" i="21"/>
  <c r="S192" i="22"/>
  <c r="W201" i="22"/>
  <c r="C203" i="22"/>
  <c r="G211" i="22"/>
  <c r="K213" i="22"/>
  <c r="T192" i="22"/>
  <c r="X201" i="22"/>
  <c r="D203" i="22"/>
  <c r="H211" i="22"/>
  <c r="L213" i="22"/>
  <c r="U192" i="22"/>
  <c r="Y201" i="22"/>
  <c r="E203" i="22"/>
  <c r="I211" i="22"/>
  <c r="M213" i="22"/>
  <c r="D194" i="21"/>
  <c r="V192" i="22"/>
  <c r="B202" i="22"/>
  <c r="F203" i="22"/>
  <c r="J211" i="22"/>
  <c r="N213" i="22"/>
  <c r="I51" i="20"/>
  <c r="I65" i="4" s="1"/>
  <c r="I138" i="4" s="1"/>
  <c r="W192" i="22"/>
  <c r="C202" i="22"/>
  <c r="G203" i="22"/>
  <c r="K211" i="22"/>
  <c r="O213" i="22"/>
  <c r="X192" i="22"/>
  <c r="D202" i="22"/>
  <c r="H203" i="22"/>
  <c r="L211" i="22"/>
  <c r="P213" i="22"/>
  <c r="Y192" i="22"/>
  <c r="E202" i="22"/>
  <c r="I203" i="22"/>
  <c r="M211" i="22"/>
  <c r="Q213" i="22"/>
  <c r="B201" i="22"/>
  <c r="F202" i="22"/>
  <c r="J203" i="22"/>
  <c r="N211" i="22"/>
  <c r="R213" i="22"/>
  <c r="E141" i="21"/>
  <c r="E132" i="21" s="1"/>
  <c r="C201" i="22"/>
  <c r="G202" i="22"/>
  <c r="K203" i="22"/>
  <c r="O211" i="22"/>
  <c r="S213" i="22"/>
  <c r="N51" i="20"/>
  <c r="N65" i="4" s="1"/>
  <c r="N138" i="4" s="1"/>
  <c r="M141" i="21"/>
  <c r="M132" i="21" s="1"/>
  <c r="D201" i="22"/>
  <c r="H202" i="22"/>
  <c r="L203" i="22"/>
  <c r="P211" i="22"/>
  <c r="T213" i="22"/>
  <c r="S51" i="20"/>
  <c r="S65" i="4" s="1"/>
  <c r="S138" i="4" s="1"/>
  <c r="U141" i="21"/>
  <c r="U132" i="21" s="1"/>
  <c r="E201" i="22"/>
  <c r="I202" i="22"/>
  <c r="M203" i="22"/>
  <c r="Q211" i="22"/>
  <c r="U213" i="22"/>
  <c r="B192" i="22"/>
  <c r="F201" i="22"/>
  <c r="J202" i="22"/>
  <c r="N203" i="22"/>
  <c r="R211" i="22"/>
  <c r="V213" i="22"/>
  <c r="Q51" i="20"/>
  <c r="Q65" i="4" s="1"/>
  <c r="Q138" i="4" s="1"/>
  <c r="C192" i="22"/>
  <c r="G201" i="22"/>
  <c r="K202" i="22"/>
  <c r="O203" i="22"/>
  <c r="S211" i="22"/>
  <c r="W213" i="22"/>
  <c r="D192" i="22"/>
  <c r="H201" i="22"/>
  <c r="L202" i="22"/>
  <c r="P203" i="22"/>
  <c r="T211" i="22"/>
  <c r="X213" i="22"/>
  <c r="E192" i="22"/>
  <c r="I201" i="22"/>
  <c r="M202" i="22"/>
  <c r="Q203" i="22"/>
  <c r="U211" i="22"/>
  <c r="Y213" i="22"/>
  <c r="F192" i="22"/>
  <c r="J201" i="22"/>
  <c r="N202" i="22"/>
  <c r="R203" i="22"/>
  <c r="V211" i="22"/>
  <c r="G192" i="22"/>
  <c r="K201" i="22"/>
  <c r="O202" i="22"/>
  <c r="S203" i="22"/>
  <c r="W211" i="22"/>
  <c r="N183" i="21"/>
  <c r="R194" i="21"/>
  <c r="B205" i="21"/>
  <c r="B139" i="4"/>
  <c r="Y39" i="4"/>
  <c r="U139" i="4"/>
  <c r="Y140" i="4"/>
  <c r="W77" i="20"/>
  <c r="W168" i="4" s="1"/>
  <c r="C79" i="20"/>
  <c r="C170" i="4" s="1"/>
  <c r="O183" i="21"/>
  <c r="S194" i="21"/>
  <c r="C205" i="21"/>
  <c r="V51" i="20"/>
  <c r="V65" i="4" s="1"/>
  <c r="V138" i="4" s="1"/>
  <c r="R183" i="21"/>
  <c r="V194" i="21"/>
  <c r="F205" i="21"/>
  <c r="H140" i="4"/>
  <c r="Y66" i="4"/>
  <c r="Y139" i="4" s="1"/>
  <c r="S183" i="21"/>
  <c r="W194" i="21"/>
  <c r="B39" i="4"/>
  <c r="B140" i="4"/>
  <c r="F141" i="4"/>
  <c r="X51" i="20"/>
  <c r="T183" i="21"/>
  <c r="X194" i="21"/>
  <c r="X194" i="23"/>
  <c r="C30" i="4"/>
  <c r="X66" i="4"/>
  <c r="X139" i="4" s="1"/>
  <c r="D68" i="4"/>
  <c r="D141" i="4" s="1"/>
  <c r="F30" i="4"/>
  <c r="C39" i="4"/>
  <c r="W138" i="4"/>
  <c r="C140" i="4"/>
  <c r="G141" i="4"/>
  <c r="Y51" i="20"/>
  <c r="Y65" i="4" s="1"/>
  <c r="Y138" i="4" s="1"/>
  <c r="U183" i="21"/>
  <c r="Y194" i="21"/>
  <c r="I205" i="21"/>
  <c r="G30" i="4"/>
  <c r="O33" i="4"/>
  <c r="D39" i="4"/>
  <c r="D140" i="4"/>
  <c r="H141" i="4"/>
  <c r="V183" i="21"/>
  <c r="J205" i="21"/>
  <c r="E140" i="4"/>
  <c r="I141" i="4"/>
  <c r="W183" i="21"/>
  <c r="K205" i="21"/>
  <c r="J141" i="4"/>
  <c r="F77" i="20"/>
  <c r="F168" i="4" s="1"/>
  <c r="B194" i="21"/>
  <c r="N205" i="21"/>
  <c r="G77" i="20"/>
  <c r="G168" i="4" s="1"/>
  <c r="C194" i="21"/>
  <c r="R42" i="4"/>
  <c r="W42" i="4"/>
  <c r="G66" i="4"/>
  <c r="G139" i="4" s="1"/>
  <c r="E51" i="20"/>
  <c r="E65" i="4" s="1"/>
  <c r="E138" i="4" s="1"/>
  <c r="E194" i="21"/>
  <c r="Q205" i="21"/>
  <c r="F51" i="20"/>
  <c r="F65" i="4" s="1"/>
  <c r="F138" i="4" s="1"/>
  <c r="B183" i="21"/>
  <c r="F194" i="21"/>
  <c r="R205" i="21"/>
  <c r="G51" i="20"/>
  <c r="G65" i="4" s="1"/>
  <c r="G138" i="4" s="1"/>
  <c r="S79" i="20"/>
  <c r="S170" i="4" s="1"/>
  <c r="C183" i="21"/>
  <c r="G194" i="21"/>
  <c r="S205" i="21"/>
  <c r="J139" i="4"/>
  <c r="H51" i="20"/>
  <c r="D183" i="21"/>
  <c r="H194" i="21"/>
  <c r="T205" i="21"/>
  <c r="H194" i="23"/>
  <c r="U79" i="20"/>
  <c r="U170" i="4" s="1"/>
  <c r="E183" i="21"/>
  <c r="I194" i="21"/>
  <c r="U205" i="21"/>
  <c r="N140" i="4"/>
  <c r="X114" i="4"/>
  <c r="L139" i="4"/>
  <c r="P140" i="4"/>
  <c r="T141" i="4"/>
  <c r="J51" i="20"/>
  <c r="J65" i="4" s="1"/>
  <c r="J138" i="4" s="1"/>
  <c r="N77" i="20"/>
  <c r="N168" i="4" s="1"/>
  <c r="F183" i="21"/>
  <c r="J194" i="21"/>
  <c r="V205" i="21"/>
  <c r="M139" i="4"/>
  <c r="Q140" i="4"/>
  <c r="U141" i="4"/>
  <c r="K51" i="20"/>
  <c r="K65" i="4" s="1"/>
  <c r="K138" i="4" s="1"/>
  <c r="O77" i="20"/>
  <c r="O168" i="4" s="1"/>
  <c r="G183" i="21"/>
  <c r="K194" i="21"/>
  <c r="S141" i="4"/>
  <c r="L51" i="20"/>
  <c r="L65" i="4" s="1"/>
  <c r="L138" i="4" s="1"/>
  <c r="P77" i="20"/>
  <c r="P168" i="4" s="1"/>
  <c r="T78" i="20"/>
  <c r="T169" i="4" s="1"/>
  <c r="X79" i="20"/>
  <c r="X170" i="4" s="1"/>
  <c r="H183" i="21"/>
  <c r="L194" i="21"/>
  <c r="L140" i="4"/>
  <c r="I139" i="4"/>
  <c r="R141" i="4"/>
  <c r="K139" i="4"/>
  <c r="V30" i="4"/>
  <c r="O139" i="4"/>
  <c r="S140" i="4"/>
  <c r="W141" i="4"/>
  <c r="M51" i="20"/>
  <c r="M65" i="4" s="1"/>
  <c r="M138" i="4" s="1"/>
  <c r="Q77" i="20"/>
  <c r="Q168" i="4" s="1"/>
  <c r="I183" i="21"/>
  <c r="M194" i="21"/>
  <c r="Y205" i="21"/>
  <c r="P139" i="4"/>
  <c r="T140" i="4"/>
  <c r="X141" i="4"/>
  <c r="R77" i="20"/>
  <c r="R168" i="4" s="1"/>
  <c r="J183" i="21"/>
  <c r="N194" i="21"/>
  <c r="P141" i="4"/>
  <c r="Q141" i="4"/>
  <c r="Q139" i="4"/>
  <c r="U140" i="4"/>
  <c r="Y141" i="4"/>
  <c r="O51" i="20"/>
  <c r="O65" i="4" s="1"/>
  <c r="O138" i="4" s="1"/>
  <c r="S77" i="20"/>
  <c r="S168" i="4" s="1"/>
  <c r="W78" i="20"/>
  <c r="W169" i="4" s="1"/>
  <c r="K183" i="21"/>
  <c r="O194" i="21"/>
  <c r="U183" i="23"/>
  <c r="X42" i="4"/>
  <c r="R139" i="4"/>
  <c r="V140" i="4"/>
  <c r="P51" i="20"/>
  <c r="P65" i="4" s="1"/>
  <c r="P138" i="4" s="1"/>
  <c r="T77" i="20"/>
  <c r="T168" i="4" s="1"/>
  <c r="X78" i="20"/>
  <c r="X169" i="4" s="1"/>
  <c r="L183" i="21"/>
  <c r="P194" i="21"/>
  <c r="P194" i="23"/>
  <c r="F140" i="4"/>
  <c r="H139" i="4"/>
  <c r="M140" i="4"/>
  <c r="O140" i="4"/>
  <c r="S139" i="4"/>
  <c r="W140" i="4"/>
  <c r="M183" i="21"/>
  <c r="Q194" i="21"/>
  <c r="C176" i="19"/>
  <c r="C80" i="16"/>
  <c r="C109" i="4" s="1"/>
  <c r="E176" i="19"/>
  <c r="E77" i="16"/>
  <c r="E80" i="16"/>
  <c r="E109" i="4" s="1"/>
  <c r="G176" i="19"/>
  <c r="G77" i="16"/>
  <c r="G76" i="16" s="1"/>
  <c r="G80" i="16"/>
  <c r="G109" i="4" s="1"/>
  <c r="M229" i="19"/>
  <c r="M81" i="16"/>
  <c r="M110" i="4" s="1"/>
  <c r="M77" i="16"/>
  <c r="M76" i="16" s="1"/>
  <c r="O229" i="19"/>
  <c r="O81" i="16"/>
  <c r="O110" i="4" s="1"/>
  <c r="P229" i="19"/>
  <c r="P81" i="16"/>
  <c r="P110" i="4" s="1"/>
  <c r="W192" i="19"/>
  <c r="W81" i="16"/>
  <c r="W110" i="4" s="1"/>
  <c r="E76" i="16"/>
  <c r="Q184" i="19"/>
  <c r="P102" i="16"/>
  <c r="P165" i="4" s="1"/>
  <c r="B171" i="19"/>
  <c r="R102" i="16"/>
  <c r="R165" i="4" s="1"/>
  <c r="V103" i="16"/>
  <c r="V166" i="4" s="1"/>
  <c r="W103" i="16"/>
  <c r="W166" i="4" s="1"/>
  <c r="Y103" i="16"/>
  <c r="Y166" i="4" s="1"/>
  <c r="W184" i="19"/>
  <c r="Q61" i="19"/>
  <c r="X184" i="19"/>
  <c r="O80" i="16"/>
  <c r="O109" i="4" s="1"/>
  <c r="T61" i="19"/>
  <c r="R79" i="16"/>
  <c r="R108" i="4" s="1"/>
  <c r="E79" i="16"/>
  <c r="E108" i="4" s="1"/>
  <c r="U61" i="19"/>
  <c r="S79" i="16"/>
  <c r="S108" i="4" s="1"/>
  <c r="G79" i="16"/>
  <c r="G108" i="4" s="1"/>
  <c r="E101" i="16"/>
  <c r="E164" i="4" s="1"/>
  <c r="U80" i="16"/>
  <c r="Y61" i="19"/>
  <c r="Q190" i="19"/>
  <c r="M171" i="19"/>
  <c r="B61" i="19"/>
  <c r="B81" i="16" s="1"/>
  <c r="B110" i="4" s="1"/>
  <c r="M184" i="19"/>
  <c r="W80" i="16"/>
  <c r="W109" i="4" s="1"/>
  <c r="B5" i="19"/>
  <c r="D184" i="19"/>
  <c r="L77" i="16"/>
  <c r="L76" i="16" s="1"/>
  <c r="D81" i="16"/>
  <c r="D110" i="4" s="1"/>
  <c r="E184" i="19"/>
  <c r="I190" i="19"/>
  <c r="E81" i="16"/>
  <c r="E110" i="4" s="1"/>
  <c r="O77" i="16"/>
  <c r="O76" i="16" s="1"/>
  <c r="G81" i="16"/>
  <c r="G110" i="4" s="1"/>
  <c r="R171" i="19"/>
  <c r="G184" i="19"/>
  <c r="R77" i="16"/>
  <c r="R76" i="16" s="1"/>
  <c r="H81" i="16"/>
  <c r="H110" i="4" s="1"/>
  <c r="H184" i="19"/>
  <c r="L190" i="19"/>
  <c r="I81" i="16"/>
  <c r="I110" i="4" s="1"/>
  <c r="J5" i="19"/>
  <c r="I184" i="19"/>
  <c r="K5" i="19"/>
  <c r="K80" i="16" s="1"/>
  <c r="K109" i="4" s="1"/>
  <c r="U171" i="19"/>
  <c r="L81" i="16"/>
  <c r="L110" i="4" s="1"/>
  <c r="O190" i="19"/>
  <c r="W77" i="16"/>
  <c r="W76" i="16" s="1"/>
  <c r="P190" i="19"/>
  <c r="S178" i="18"/>
  <c r="X178" i="18"/>
  <c r="Y5" i="18"/>
  <c r="Y97" i="16" s="1"/>
  <c r="I95" i="16"/>
  <c r="U5" i="18"/>
  <c r="U97" i="16" s="1"/>
  <c r="U95" i="16" s="1"/>
  <c r="C178" i="18"/>
  <c r="M96" i="16"/>
  <c r="N96" i="16"/>
  <c r="O96" i="16"/>
  <c r="Q96" i="16"/>
  <c r="R96" i="16"/>
  <c r="H178" i="18"/>
  <c r="Y96" i="16"/>
  <c r="C97" i="16"/>
  <c r="C95" i="16" s="1"/>
  <c r="K178" i="18"/>
  <c r="X91" i="16"/>
  <c r="X62" i="4"/>
  <c r="D52" i="16"/>
  <c r="D62" i="4"/>
  <c r="F101" i="16"/>
  <c r="F164" i="4" s="1"/>
  <c r="F62" i="4"/>
  <c r="T52" i="16"/>
  <c r="T62" i="4"/>
  <c r="H52" i="16"/>
  <c r="H61" i="4" s="1"/>
  <c r="H62" i="4"/>
  <c r="H135" i="4" s="1"/>
  <c r="M91" i="16"/>
  <c r="M62" i="4"/>
  <c r="M135" i="4" s="1"/>
  <c r="P91" i="16"/>
  <c r="P89" i="16" s="1"/>
  <c r="P62" i="4"/>
  <c r="U71" i="16"/>
  <c r="M95" i="16"/>
  <c r="P5" i="18"/>
  <c r="P161" i="18" s="1"/>
  <c r="P96" i="16"/>
  <c r="S5" i="18"/>
  <c r="Q95" i="16"/>
  <c r="X5" i="18"/>
  <c r="X162" i="18" s="1"/>
  <c r="S96" i="16"/>
  <c r="T96" i="16"/>
  <c r="K171" i="18"/>
  <c r="V96" i="16"/>
  <c r="W96" i="16"/>
  <c r="X96" i="16"/>
  <c r="E97" i="16"/>
  <c r="E95" i="16" s="1"/>
  <c r="H97" i="16"/>
  <c r="H95" i="16" s="1"/>
  <c r="P90" i="16"/>
  <c r="K97" i="16"/>
  <c r="K95" i="16" s="1"/>
  <c r="B5" i="17"/>
  <c r="B53" i="16" s="1"/>
  <c r="H3" i="4"/>
  <c r="H128" i="4" s="1"/>
  <c r="H9" i="4"/>
  <c r="L9" i="4"/>
  <c r="L3" i="4"/>
  <c r="L128" i="4" s="1"/>
  <c r="O3" i="4"/>
  <c r="O128" i="4" s="1"/>
  <c r="O9" i="4"/>
  <c r="P9" i="4"/>
  <c r="P3" i="4"/>
  <c r="P128" i="4" s="1"/>
  <c r="D61" i="4"/>
  <c r="R3" i="4"/>
  <c r="R128" i="4" s="1"/>
  <c r="R9" i="4"/>
  <c r="H134" i="4"/>
  <c r="T3" i="4"/>
  <c r="T128" i="4" s="1"/>
  <c r="T9" i="4"/>
  <c r="T61" i="4"/>
  <c r="T134" i="4" s="1"/>
  <c r="B9" i="4"/>
  <c r="B3" i="4"/>
  <c r="B128" i="4" s="1"/>
  <c r="C9" i="4"/>
  <c r="C3" i="4"/>
  <c r="C128" i="4" s="1"/>
  <c r="D9" i="4"/>
  <c r="D3" i="4"/>
  <c r="D128" i="4" s="1"/>
  <c r="E3" i="4"/>
  <c r="E128" i="4" s="1"/>
  <c r="E9" i="4"/>
  <c r="G9" i="4"/>
  <c r="G3" i="4"/>
  <c r="G128" i="4" s="1"/>
  <c r="X135" i="4"/>
  <c r="E137" i="4"/>
  <c r="B136" i="4"/>
  <c r="F137" i="4"/>
  <c r="C136" i="4"/>
  <c r="G137" i="4"/>
  <c r="D136" i="4"/>
  <c r="H137" i="4"/>
  <c r="D79" i="16"/>
  <c r="D108" i="4" s="1"/>
  <c r="J30" i="4"/>
  <c r="E136" i="4"/>
  <c r="I137" i="4"/>
  <c r="E240" i="17"/>
  <c r="F136" i="4"/>
  <c r="J137" i="4"/>
  <c r="V217" i="17"/>
  <c r="F240" i="17"/>
  <c r="G136" i="4"/>
  <c r="K137" i="4"/>
  <c r="Q38" i="7"/>
  <c r="Q5" i="7" s="1"/>
  <c r="Q53" i="7" s="1"/>
  <c r="W71" i="16"/>
  <c r="G240" i="17"/>
  <c r="H136" i="4"/>
  <c r="L137" i="4"/>
  <c r="X217" i="17"/>
  <c r="H240" i="17"/>
  <c r="M137" i="4"/>
  <c r="I240" i="17"/>
  <c r="R101" i="16"/>
  <c r="R164" i="4" s="1"/>
  <c r="O79" i="16"/>
  <c r="O108" i="4" s="1"/>
  <c r="K240" i="17"/>
  <c r="H90" i="16"/>
  <c r="L240" i="17"/>
  <c r="V101" i="16"/>
  <c r="V164" i="4" s="1"/>
  <c r="M240" i="17"/>
  <c r="B217" i="17"/>
  <c r="N240" i="17"/>
  <c r="Y38" i="7"/>
  <c r="Y5" i="7" s="1"/>
  <c r="Y52" i="7" s="1"/>
  <c r="B52" i="16"/>
  <c r="F103" i="16"/>
  <c r="F166" i="4" s="1"/>
  <c r="O240" i="17"/>
  <c r="P136" i="4"/>
  <c r="T137" i="4"/>
  <c r="X90" i="16"/>
  <c r="X89" i="16" s="1"/>
  <c r="P240" i="17"/>
  <c r="J39" i="4"/>
  <c r="D135" i="4"/>
  <c r="E52" i="16"/>
  <c r="H103" i="16"/>
  <c r="H166" i="4" s="1"/>
  <c r="R91" i="16"/>
  <c r="Q240" i="17"/>
  <c r="E135" i="4"/>
  <c r="F52" i="16"/>
  <c r="F61" i="4" s="1"/>
  <c r="F134" i="4" s="1"/>
  <c r="I103" i="16"/>
  <c r="I166" i="4" s="1"/>
  <c r="V92" i="16"/>
  <c r="F217" i="17"/>
  <c r="J103" i="16"/>
  <c r="J166" i="4" s="1"/>
  <c r="F93" i="16"/>
  <c r="S240" i="17"/>
  <c r="J52" i="16"/>
  <c r="G102" i="16"/>
  <c r="G165" i="4" s="1"/>
  <c r="K103" i="16"/>
  <c r="K166" i="4" s="1"/>
  <c r="H217" i="17"/>
  <c r="T240" i="17"/>
  <c r="J62" i="4"/>
  <c r="J135" i="4" s="1"/>
  <c r="U63" i="4"/>
  <c r="U136" i="4" s="1"/>
  <c r="Y64" i="4"/>
  <c r="Y137" i="4" s="1"/>
  <c r="L52" i="16"/>
  <c r="N89" i="16"/>
  <c r="U240" i="17"/>
  <c r="M52" i="16"/>
  <c r="M103" i="16"/>
  <c r="M166" i="4" s="1"/>
  <c r="J217" i="17"/>
  <c r="V240" i="17"/>
  <c r="Y42" i="4"/>
  <c r="O39" i="4"/>
  <c r="R39" i="4"/>
  <c r="U39" i="4"/>
  <c r="W136" i="4"/>
  <c r="S38" i="7"/>
  <c r="S5" i="7" s="1"/>
  <c r="S55" i="7" s="1"/>
  <c r="N52" i="16"/>
  <c r="N61" i="4" s="1"/>
  <c r="N134" i="4" s="1"/>
  <c r="J102" i="16"/>
  <c r="J165" i="4" s="1"/>
  <c r="N103" i="16"/>
  <c r="N166" i="4" s="1"/>
  <c r="W240" i="17"/>
  <c r="Q42" i="4"/>
  <c r="U30" i="4"/>
  <c r="E30" i="4"/>
  <c r="I33" i="4"/>
  <c r="V39" i="4"/>
  <c r="N135" i="4"/>
  <c r="X136" i="4"/>
  <c r="P52" i="16"/>
  <c r="P61" i="4" s="1"/>
  <c r="P134" i="4" s="1"/>
  <c r="P229" i="17"/>
  <c r="X240" i="17"/>
  <c r="P137" i="4"/>
  <c r="N39" i="4"/>
  <c r="J33" i="4"/>
  <c r="P135" i="4"/>
  <c r="Y136" i="4"/>
  <c r="R52" i="16"/>
  <c r="Y240" i="17"/>
  <c r="M39" i="4"/>
  <c r="K33" i="4"/>
  <c r="P42" i="4"/>
  <c r="T42" i="4"/>
  <c r="R135" i="4"/>
  <c r="B137" i="4"/>
  <c r="M102" i="16"/>
  <c r="M165" i="4" s="1"/>
  <c r="N217" i="17"/>
  <c r="P39" i="4"/>
  <c r="Y30" i="4"/>
  <c r="L33" i="4"/>
  <c r="T135" i="4"/>
  <c r="C137" i="4"/>
  <c r="V52" i="16"/>
  <c r="V61" i="4" s="1"/>
  <c r="V134" i="4" s="1"/>
  <c r="R103" i="16"/>
  <c r="R166" i="4" s="1"/>
  <c r="C71" i="16"/>
  <c r="R30" i="4"/>
  <c r="S30" i="4"/>
  <c r="F135" i="4"/>
  <c r="E33" i="4"/>
  <c r="M33" i="4"/>
  <c r="V135" i="4"/>
  <c r="D137" i="4"/>
  <c r="X52" i="16"/>
  <c r="X61" i="4" s="1"/>
  <c r="X134" i="4" s="1"/>
  <c r="S103" i="16"/>
  <c r="S166" i="4" s="1"/>
  <c r="E71" i="16"/>
  <c r="P217" i="17"/>
  <c r="T229" i="17"/>
  <c r="Q233" i="15"/>
  <c r="Q76" i="12"/>
  <c r="S233" i="15"/>
  <c r="S76" i="12"/>
  <c r="S71" i="12"/>
  <c r="S70" i="12" s="1"/>
  <c r="U233" i="15"/>
  <c r="U76" i="12"/>
  <c r="U71" i="12"/>
  <c r="U70" i="12" s="1"/>
  <c r="W233" i="15"/>
  <c r="W76" i="12"/>
  <c r="X233" i="15"/>
  <c r="X76" i="12"/>
  <c r="Y233" i="15"/>
  <c r="Y76" i="12"/>
  <c r="Y105" i="4" s="1"/>
  <c r="D253" i="15"/>
  <c r="D78" i="12"/>
  <c r="D107" i="4" s="1"/>
  <c r="E253" i="15"/>
  <c r="E78" i="12"/>
  <c r="E107" i="4" s="1"/>
  <c r="E71" i="12"/>
  <c r="E70" i="12" s="1"/>
  <c r="C233" i="15"/>
  <c r="C71" i="12"/>
  <c r="C70" i="12" s="1"/>
  <c r="C76" i="12"/>
  <c r="K253" i="15"/>
  <c r="K78" i="12"/>
  <c r="K107" i="4" s="1"/>
  <c r="L253" i="15"/>
  <c r="L78" i="12"/>
  <c r="L107" i="4" s="1"/>
  <c r="M253" i="15"/>
  <c r="M78" i="12"/>
  <c r="M107" i="4" s="1"/>
  <c r="H233" i="15"/>
  <c r="H76" i="12"/>
  <c r="I233" i="15"/>
  <c r="I76" i="12"/>
  <c r="K233" i="15"/>
  <c r="K76" i="12"/>
  <c r="K71" i="12"/>
  <c r="K70" i="12" s="1"/>
  <c r="R253" i="15"/>
  <c r="R78" i="12"/>
  <c r="R107" i="4" s="1"/>
  <c r="M233" i="15"/>
  <c r="M76" i="12"/>
  <c r="M71" i="12"/>
  <c r="S253" i="15"/>
  <c r="S78" i="12"/>
  <c r="S107" i="4" s="1"/>
  <c r="T253" i="15"/>
  <c r="T78" i="12"/>
  <c r="T107" i="4" s="1"/>
  <c r="U253" i="15"/>
  <c r="U78" i="12"/>
  <c r="U107" i="4" s="1"/>
  <c r="T38" i="7"/>
  <c r="T5" i="7" s="1"/>
  <c r="T55" i="7" s="1"/>
  <c r="G75" i="12"/>
  <c r="G104" i="4" s="1"/>
  <c r="W99" i="12"/>
  <c r="W160" i="4" s="1"/>
  <c r="E73" i="12"/>
  <c r="E102" i="4" s="1"/>
  <c r="K101" i="12"/>
  <c r="K162" i="4" s="1"/>
  <c r="G99" i="12"/>
  <c r="G160" i="4" s="1"/>
  <c r="M70" i="12"/>
  <c r="L100" i="12"/>
  <c r="L161" i="4" s="1"/>
  <c r="J115" i="15"/>
  <c r="N100" i="12"/>
  <c r="N161" i="4" s="1"/>
  <c r="O100" i="12"/>
  <c r="O161" i="4" s="1"/>
  <c r="O76" i="12"/>
  <c r="P76" i="12"/>
  <c r="B78" i="12"/>
  <c r="B107" i="4" s="1"/>
  <c r="P99" i="12"/>
  <c r="P160" i="4" s="1"/>
  <c r="C78" i="12"/>
  <c r="C107" i="4" s="1"/>
  <c r="K103" i="4"/>
  <c r="B261" i="14"/>
  <c r="I241" i="15"/>
  <c r="F59" i="4"/>
  <c r="R253" i="13"/>
  <c r="J171" i="13"/>
  <c r="Q187" i="13"/>
  <c r="X224" i="13"/>
  <c r="Y63" i="12"/>
  <c r="Y55" i="4" s="1"/>
  <c r="U65" i="12"/>
  <c r="U57" i="4" s="1"/>
  <c r="U132" i="4" s="1"/>
  <c r="K171" i="13"/>
  <c r="R204" i="13"/>
  <c r="Y224" i="13"/>
  <c r="L251" i="15"/>
  <c r="B65" i="12"/>
  <c r="W87" i="12"/>
  <c r="B224" i="13"/>
  <c r="R224" i="13"/>
  <c r="M241" i="15"/>
  <c r="C224" i="13"/>
  <c r="G89" i="12"/>
  <c r="D224" i="13"/>
  <c r="B58" i="4"/>
  <c r="V65" i="12"/>
  <c r="Q241" i="15"/>
  <c r="W65" i="12"/>
  <c r="B216" i="13"/>
  <c r="N261" i="15"/>
  <c r="R171" i="13"/>
  <c r="Y187" i="13"/>
  <c r="S171" i="13"/>
  <c r="E224" i="13"/>
  <c r="U241" i="15"/>
  <c r="R261" i="15"/>
  <c r="D65" i="12"/>
  <c r="V216" i="13"/>
  <c r="H224" i="13"/>
  <c r="L224" i="13"/>
  <c r="P224" i="13"/>
  <c r="L251" i="14"/>
  <c r="B60" i="4"/>
  <c r="B133" i="4" s="1"/>
  <c r="E65" i="12"/>
  <c r="E57" i="4" s="1"/>
  <c r="E132" i="4" s="1"/>
  <c r="I65" i="12"/>
  <c r="I57" i="4" s="1"/>
  <c r="E181" i="13"/>
  <c r="I224" i="13"/>
  <c r="M224" i="13"/>
  <c r="I241" i="14"/>
  <c r="C60" i="4"/>
  <c r="C133" i="4" s="1"/>
  <c r="F65" i="12"/>
  <c r="F86" i="12" s="1"/>
  <c r="I181" i="13"/>
  <c r="R261" i="14"/>
  <c r="Y241" i="15"/>
  <c r="Q58" i="4"/>
  <c r="D60" i="4"/>
  <c r="D133" i="4" s="1"/>
  <c r="K181" i="13"/>
  <c r="K224" i="13"/>
  <c r="O224" i="13"/>
  <c r="V261" i="15"/>
  <c r="R58" i="4"/>
  <c r="C243" i="13"/>
  <c r="M181" i="13"/>
  <c r="O99" i="12"/>
  <c r="O160" i="4" s="1"/>
  <c r="D243" i="13"/>
  <c r="Q181" i="13"/>
  <c r="M241" i="14"/>
  <c r="D251" i="15"/>
  <c r="T58" i="4"/>
  <c r="U181" i="13"/>
  <c r="V261" i="14"/>
  <c r="U58" i="4"/>
  <c r="H60" i="4"/>
  <c r="H133" i="4" s="1"/>
  <c r="B233" i="13"/>
  <c r="F243" i="13"/>
  <c r="J253" i="13"/>
  <c r="V58" i="4"/>
  <c r="J60" i="4"/>
  <c r="J133" i="4" s="1"/>
  <c r="C233" i="13"/>
  <c r="G243" i="13"/>
  <c r="K253" i="13"/>
  <c r="B171" i="13"/>
  <c r="I187" i="13"/>
  <c r="W58" i="4"/>
  <c r="K60" i="4"/>
  <c r="K133" i="4" s="1"/>
  <c r="H243" i="13"/>
  <c r="C171" i="13"/>
  <c r="J204" i="13"/>
  <c r="Q241" i="14"/>
  <c r="H251" i="15"/>
  <c r="X58" i="4"/>
  <c r="E241" i="15"/>
  <c r="J243" i="13"/>
  <c r="N253" i="13"/>
  <c r="B261" i="15"/>
  <c r="G233" i="13"/>
  <c r="K243" i="13"/>
  <c r="D86" i="12"/>
  <c r="D57" i="4"/>
  <c r="D132" i="4" s="1"/>
  <c r="D63" i="12"/>
  <c r="D55" i="4" s="1"/>
  <c r="D130" i="4" s="1"/>
  <c r="Q57" i="4"/>
  <c r="Q132" i="4" s="1"/>
  <c r="Q63" i="12"/>
  <c r="Q55" i="4" s="1"/>
  <c r="I7" i="4"/>
  <c r="I132" i="4" s="1"/>
  <c r="G85" i="12"/>
  <c r="G100" i="12"/>
  <c r="G161" i="4" s="1"/>
  <c r="S42" i="4"/>
  <c r="E243" i="13"/>
  <c r="I253" i="13"/>
  <c r="Q39" i="4"/>
  <c r="U42" i="4"/>
  <c r="T129" i="4"/>
  <c r="M82" i="12"/>
  <c r="G87" i="12"/>
  <c r="V42" i="4"/>
  <c r="V38" i="7"/>
  <c r="S39" i="4"/>
  <c r="W39" i="4"/>
  <c r="E233" i="13"/>
  <c r="I243" i="13"/>
  <c r="M253" i="13"/>
  <c r="Q33" i="4"/>
  <c r="T39" i="4"/>
  <c r="X39" i="4"/>
  <c r="C38" i="7"/>
  <c r="C5" i="7" s="1"/>
  <c r="C55" i="7" s="1"/>
  <c r="X63" i="12"/>
  <c r="X55" i="4" s="1"/>
  <c r="X130" i="4" s="1"/>
  <c r="F233" i="13"/>
  <c r="D38" i="7"/>
  <c r="D5" i="7" s="1"/>
  <c r="D55" i="7" s="1"/>
  <c r="G31" i="12"/>
  <c r="L31" i="12"/>
  <c r="O88" i="12"/>
  <c r="E38" i="7"/>
  <c r="E5" i="7" s="1"/>
  <c r="E53" i="7" s="1"/>
  <c r="L243" i="13"/>
  <c r="L133" i="4"/>
  <c r="F38" i="7"/>
  <c r="F5" i="7" s="1"/>
  <c r="I31" i="12"/>
  <c r="G65" i="12"/>
  <c r="I233" i="13"/>
  <c r="M243" i="13"/>
  <c r="Q253" i="13"/>
  <c r="M133" i="4"/>
  <c r="G38" i="7"/>
  <c r="G5" i="7" s="1"/>
  <c r="G55" i="7" s="1"/>
  <c r="H65" i="12"/>
  <c r="H86" i="12" s="1"/>
  <c r="J233" i="13"/>
  <c r="N243" i="13"/>
  <c r="N133" i="4"/>
  <c r="H38" i="7"/>
  <c r="H5" i="7" s="1"/>
  <c r="I3" i="12"/>
  <c r="W89" i="12"/>
  <c r="J65" i="12"/>
  <c r="Y75" i="12"/>
  <c r="Y104" i="4" s="1"/>
  <c r="P243" i="13"/>
  <c r="P133" i="4"/>
  <c r="M3" i="12"/>
  <c r="M233" i="13"/>
  <c r="Q243" i="13"/>
  <c r="U253" i="13"/>
  <c r="N233" i="13"/>
  <c r="R243" i="13"/>
  <c r="I42" i="4"/>
  <c r="R133" i="4"/>
  <c r="L38" i="7"/>
  <c r="L5" i="7" s="1"/>
  <c r="L55" i="7" s="1"/>
  <c r="Q3" i="12"/>
  <c r="Y82" i="12"/>
  <c r="O31" i="12"/>
  <c r="M65" i="12"/>
  <c r="M57" i="4" s="1"/>
  <c r="M132" i="4" s="1"/>
  <c r="O233" i="13"/>
  <c r="S243" i="13"/>
  <c r="M30" i="4"/>
  <c r="S33" i="4"/>
  <c r="G33" i="4"/>
  <c r="C56" i="4"/>
  <c r="C131" i="4" s="1"/>
  <c r="K58" i="4"/>
  <c r="O59" i="4"/>
  <c r="S60" i="4"/>
  <c r="S133" i="4" s="1"/>
  <c r="M38" i="7"/>
  <c r="M5" i="7" s="1"/>
  <c r="M53" i="7" s="1"/>
  <c r="S3" i="12"/>
  <c r="N65" i="12"/>
  <c r="T243" i="13"/>
  <c r="K42" i="4"/>
  <c r="T33" i="4"/>
  <c r="H33" i="4"/>
  <c r="D56" i="4"/>
  <c r="D131" i="4" s="1"/>
  <c r="L58" i="4"/>
  <c r="P59" i="4"/>
  <c r="T60" i="4"/>
  <c r="T133" i="4" s="1"/>
  <c r="U3" i="12"/>
  <c r="Q31" i="12"/>
  <c r="G63" i="12"/>
  <c r="G55" i="4" s="1"/>
  <c r="G130" i="4" s="1"/>
  <c r="O65" i="12"/>
  <c r="Q233" i="13"/>
  <c r="U243" i="13"/>
  <c r="J42" i="4"/>
  <c r="F33" i="4"/>
  <c r="U33" i="4"/>
  <c r="M40" i="7"/>
  <c r="W3" i="12"/>
  <c r="P65" i="12"/>
  <c r="R233" i="13"/>
  <c r="V243" i="13"/>
  <c r="V33" i="4"/>
  <c r="B33" i="4"/>
  <c r="E39" i="4"/>
  <c r="F56" i="4"/>
  <c r="F131" i="4" s="1"/>
  <c r="N58" i="4"/>
  <c r="R59" i="4"/>
  <c r="C103" i="4"/>
  <c r="Y3" i="12"/>
  <c r="S31" i="12"/>
  <c r="S233" i="13"/>
  <c r="W243" i="13"/>
  <c r="B42" i="4"/>
  <c r="C42" i="4"/>
  <c r="W33" i="4"/>
  <c r="C33" i="4"/>
  <c r="C55" i="4"/>
  <c r="C130" i="4" s="1"/>
  <c r="G56" i="4"/>
  <c r="G131" i="4" s="1"/>
  <c r="K57" i="4"/>
  <c r="K132" i="4" s="1"/>
  <c r="S59" i="4"/>
  <c r="X3" i="4"/>
  <c r="X128" i="4" s="1"/>
  <c r="R65" i="12"/>
  <c r="X243" i="13"/>
  <c r="H42" i="4"/>
  <c r="R33" i="4"/>
  <c r="E42" i="4"/>
  <c r="X33" i="4"/>
  <c r="D33" i="4"/>
  <c r="G39" i="4"/>
  <c r="H56" i="4"/>
  <c r="H131" i="4" s="1"/>
  <c r="L57" i="4"/>
  <c r="L132" i="4" s="1"/>
  <c r="P58" i="4"/>
  <c r="T59" i="4"/>
  <c r="X60" i="4"/>
  <c r="X133" i="4" s="1"/>
  <c r="E103" i="4"/>
  <c r="U31" i="12"/>
  <c r="K63" i="12"/>
  <c r="S65" i="12"/>
  <c r="S86" i="12" s="1"/>
  <c r="U233" i="13"/>
  <c r="Y243" i="13"/>
  <c r="O133" i="4"/>
  <c r="L42" i="4"/>
  <c r="Y33" i="4"/>
  <c r="Y133" i="4"/>
  <c r="L63" i="12"/>
  <c r="L55" i="4" s="1"/>
  <c r="L130" i="4" s="1"/>
  <c r="T65" i="12"/>
  <c r="V233" i="13"/>
  <c r="B253" i="13"/>
  <c r="K30" i="4"/>
  <c r="L30" i="4"/>
  <c r="O42" i="4"/>
  <c r="D42" i="4"/>
  <c r="Q133" i="4"/>
  <c r="I39" i="4"/>
  <c r="I38" i="7"/>
  <c r="I5" i="7" s="1"/>
  <c r="I52" i="7" s="1"/>
  <c r="E82" i="12"/>
  <c r="W233" i="13"/>
  <c r="C253" i="13"/>
  <c r="F42" i="4"/>
  <c r="J38" i="7"/>
  <c r="J5" i="7" s="1"/>
  <c r="J55" i="7" s="1"/>
  <c r="U38" i="7"/>
  <c r="U5" i="7" s="1"/>
  <c r="U54" i="7" s="1"/>
  <c r="B100" i="12"/>
  <c r="B161" i="4" s="1"/>
  <c r="G42" i="4"/>
  <c r="K38" i="7"/>
  <c r="K5" i="7" s="1"/>
  <c r="C100" i="12"/>
  <c r="C161" i="4" s="1"/>
  <c r="Y233" i="13"/>
  <c r="E253" i="13"/>
  <c r="N33" i="4"/>
  <c r="N42" i="4"/>
  <c r="O38" i="7"/>
  <c r="O5" i="7" s="1"/>
  <c r="O53" i="7" s="1"/>
  <c r="O129" i="4"/>
  <c r="W38" i="7"/>
  <c r="X86" i="12"/>
  <c r="B243" i="13"/>
  <c r="F253" i="13"/>
  <c r="Q136" i="11"/>
  <c r="Q107" i="11"/>
  <c r="Q52" i="8"/>
  <c r="Q51" i="8" s="1"/>
  <c r="Q106" i="11"/>
  <c r="Q55" i="8"/>
  <c r="Q100" i="4" s="1"/>
  <c r="Q105" i="11"/>
  <c r="U136" i="11"/>
  <c r="U107" i="11"/>
  <c r="U52" i="8"/>
  <c r="U106" i="11"/>
  <c r="U115" i="11"/>
  <c r="U109" i="11"/>
  <c r="U113" i="11"/>
  <c r="U108" i="11"/>
  <c r="U55" i="8"/>
  <c r="U100" i="4" s="1"/>
  <c r="U112" i="11"/>
  <c r="U105" i="11"/>
  <c r="U100" i="11" s="1"/>
  <c r="Y147" i="11"/>
  <c r="Y56" i="8"/>
  <c r="Y101" i="4" s="1"/>
  <c r="B136" i="11"/>
  <c r="B55" i="8"/>
  <c r="B100" i="4" s="1"/>
  <c r="C136" i="11"/>
  <c r="C55" i="8"/>
  <c r="C100" i="4" s="1"/>
  <c r="E147" i="11"/>
  <c r="E52" i="8"/>
  <c r="E51" i="8" s="1"/>
  <c r="E56" i="8"/>
  <c r="E101" i="4" s="1"/>
  <c r="K136" i="11"/>
  <c r="K55" i="8"/>
  <c r="K100" i="4" s="1"/>
  <c r="S136" i="11"/>
  <c r="S55" i="8"/>
  <c r="S100" i="4" s="1"/>
  <c r="G66" i="8"/>
  <c r="G155" i="4" s="1"/>
  <c r="V107" i="11"/>
  <c r="H112" i="11"/>
  <c r="X107" i="11"/>
  <c r="Y107" i="11"/>
  <c r="E106" i="11"/>
  <c r="E113" i="11"/>
  <c r="Y105" i="11"/>
  <c r="W55" i="8"/>
  <c r="W100" i="4" s="1"/>
  <c r="H106" i="11"/>
  <c r="H113" i="11"/>
  <c r="H100" i="11" s="1"/>
  <c r="Q66" i="8"/>
  <c r="Q155" i="4" s="1"/>
  <c r="X55" i="8"/>
  <c r="X100" i="4" s="1"/>
  <c r="I106" i="11"/>
  <c r="Y55" i="8"/>
  <c r="X108" i="11"/>
  <c r="F5" i="11"/>
  <c r="E109" i="11"/>
  <c r="E115" i="11"/>
  <c r="I56" i="8"/>
  <c r="I101" i="4" s="1"/>
  <c r="M56" i="8"/>
  <c r="M101" i="4" s="1"/>
  <c r="H109" i="11"/>
  <c r="H115" i="11"/>
  <c r="Q56" i="8"/>
  <c r="I52" i="8"/>
  <c r="I51" i="8" s="1"/>
  <c r="X106" i="11"/>
  <c r="E111" i="11"/>
  <c r="U56" i="8"/>
  <c r="U101" i="4" s="1"/>
  <c r="Y106" i="11"/>
  <c r="X112" i="11"/>
  <c r="X113" i="11"/>
  <c r="M5" i="11"/>
  <c r="E107" i="11"/>
  <c r="V109" i="11"/>
  <c r="V100" i="11" s="1"/>
  <c r="V115" i="11"/>
  <c r="W66" i="8"/>
  <c r="W155" i="4" s="1"/>
  <c r="N5" i="11"/>
  <c r="X109" i="11"/>
  <c r="X100" i="11" s="1"/>
  <c r="X115" i="11"/>
  <c r="Y52" i="8"/>
  <c r="Y51" i="8" s="1"/>
  <c r="E55" i="8"/>
  <c r="E100" i="4" s="1"/>
  <c r="H107" i="11"/>
  <c r="P5" i="11"/>
  <c r="I107" i="11"/>
  <c r="H136" i="11"/>
  <c r="G55" i="8"/>
  <c r="G100" i="4" s="1"/>
  <c r="E105" i="11"/>
  <c r="E100" i="11" s="1"/>
  <c r="U111" i="11"/>
  <c r="H55" i="8"/>
  <c r="H100" i="4" s="1"/>
  <c r="I55" i="8"/>
  <c r="I100" i="4" s="1"/>
  <c r="J55" i="8"/>
  <c r="J100" i="4" s="1"/>
  <c r="I105" i="11"/>
  <c r="E112" i="11"/>
  <c r="E117" i="10"/>
  <c r="M117" i="10"/>
  <c r="P145" i="10"/>
  <c r="Q145" i="10"/>
  <c r="U117" i="10"/>
  <c r="M100" i="9"/>
  <c r="O100" i="9"/>
  <c r="X156" i="11"/>
  <c r="B145" i="11"/>
  <c r="Y156" i="11"/>
  <c r="C145" i="11"/>
  <c r="B147" i="9"/>
  <c r="U100" i="9"/>
  <c r="M145" i="9"/>
  <c r="D156" i="10"/>
  <c r="B156" i="11"/>
  <c r="P117" i="9"/>
  <c r="U145" i="9"/>
  <c r="U136" i="9" s="1"/>
  <c r="X156" i="9"/>
  <c r="X147" i="9" s="1"/>
  <c r="O66" i="8"/>
  <c r="O155" i="4" s="1"/>
  <c r="W100" i="9"/>
  <c r="E136" i="9"/>
  <c r="B145" i="10"/>
  <c r="D156" i="11"/>
  <c r="C145" i="10"/>
  <c r="J145" i="11"/>
  <c r="M111" i="9"/>
  <c r="K145" i="11"/>
  <c r="U145" i="10"/>
  <c r="M145" i="11"/>
  <c r="H156" i="11"/>
  <c r="M53" i="4"/>
  <c r="M47" i="8"/>
  <c r="M52" i="4" s="1"/>
  <c r="O53" i="4"/>
  <c r="Q47" i="8"/>
  <c r="O60" i="8"/>
  <c r="Q111" i="9"/>
  <c r="P53" i="4"/>
  <c r="R47" i="8"/>
  <c r="R52" i="4" s="1"/>
  <c r="Q60" i="8"/>
  <c r="J147" i="9"/>
  <c r="H128" i="9"/>
  <c r="I156" i="11"/>
  <c r="Q53" i="4"/>
  <c r="S47" i="8"/>
  <c r="S52" i="4" s="1"/>
  <c r="O61" i="8"/>
  <c r="Y111" i="9"/>
  <c r="I128" i="9"/>
  <c r="L156" i="10"/>
  <c r="J156" i="11"/>
  <c r="N53" i="4"/>
  <c r="X117" i="9"/>
  <c r="E128" i="9"/>
  <c r="S53" i="4"/>
  <c r="V47" i="8"/>
  <c r="V52" i="4" s="1"/>
  <c r="V129" i="4" s="1"/>
  <c r="P128" i="9"/>
  <c r="J145" i="10"/>
  <c r="Q145" i="11"/>
  <c r="L156" i="11"/>
  <c r="Q128" i="9"/>
  <c r="K145" i="10"/>
  <c r="R145" i="11"/>
  <c r="V53" i="4"/>
  <c r="U128" i="9"/>
  <c r="S145" i="11"/>
  <c r="W53" i="4"/>
  <c r="X128" i="9"/>
  <c r="G100" i="9"/>
  <c r="U145" i="11"/>
  <c r="Q156" i="11"/>
  <c r="T156" i="10"/>
  <c r="R156" i="11"/>
  <c r="N54" i="4"/>
  <c r="U156" i="10"/>
  <c r="R145" i="10"/>
  <c r="Y145" i="11"/>
  <c r="T156" i="11"/>
  <c r="D129" i="4"/>
  <c r="N129" i="4"/>
  <c r="P38" i="7"/>
  <c r="P5" i="7" s="1"/>
  <c r="P54" i="7" s="1"/>
  <c r="U47" i="8"/>
  <c r="U59" i="8" s="1"/>
  <c r="M17" i="8"/>
  <c r="M129" i="4"/>
  <c r="N17" i="8"/>
  <c r="W47" i="8"/>
  <c r="W52" i="4" s="1"/>
  <c r="W129" i="4" s="1"/>
  <c r="X47" i="8"/>
  <c r="X52" i="4" s="1"/>
  <c r="U51" i="8"/>
  <c r="G60" i="8"/>
  <c r="D147" i="9"/>
  <c r="P17" i="8"/>
  <c r="Y47" i="8"/>
  <c r="E67" i="8"/>
  <c r="E156" i="4" s="1"/>
  <c r="P129" i="4"/>
  <c r="X38" i="7"/>
  <c r="X5" i="7" s="1"/>
  <c r="X54" i="7" s="1"/>
  <c r="B136" i="9"/>
  <c r="Q52" i="4"/>
  <c r="Q129" i="4" s="1"/>
  <c r="U53" i="4"/>
  <c r="Y54" i="4"/>
  <c r="R17" i="8"/>
  <c r="E54" i="8"/>
  <c r="E99" i="4" s="1"/>
  <c r="W60" i="8"/>
  <c r="C136" i="9"/>
  <c r="R129" i="4"/>
  <c r="B38" i="7"/>
  <c r="B5" i="7" s="1"/>
  <c r="B55" i="7" s="1"/>
  <c r="G61" i="8"/>
  <c r="S129" i="4"/>
  <c r="E66" i="8"/>
  <c r="E155" i="4" s="1"/>
  <c r="I67" i="8"/>
  <c r="I156" i="4" s="1"/>
  <c r="I61" i="8"/>
  <c r="B47" i="8"/>
  <c r="B52" i="4" s="1"/>
  <c r="C47" i="8"/>
  <c r="C52" i="4" s="1"/>
  <c r="C129" i="4" s="1"/>
  <c r="I54" i="8"/>
  <c r="I99" i="4" s="1"/>
  <c r="O59" i="8"/>
  <c r="H66" i="8"/>
  <c r="H155" i="4" s="1"/>
  <c r="Y61" i="8"/>
  <c r="L147" i="9"/>
  <c r="X17" i="8"/>
  <c r="E47" i="8"/>
  <c r="E59" i="8" s="1"/>
  <c r="F47" i="8"/>
  <c r="F52" i="4" s="1"/>
  <c r="J136" i="9"/>
  <c r="H147" i="9"/>
  <c r="X4" i="4"/>
  <c r="E54" i="4"/>
  <c r="G47" i="8"/>
  <c r="G52" i="4" s="1"/>
  <c r="G129" i="4" s="1"/>
  <c r="K66" i="8"/>
  <c r="K155" i="4" s="1"/>
  <c r="K136" i="9"/>
  <c r="B53" i="4"/>
  <c r="H47" i="8"/>
  <c r="H52" i="4" s="1"/>
  <c r="C53" i="4"/>
  <c r="I47" i="8"/>
  <c r="Q67" i="8"/>
  <c r="Q156" i="4" s="1"/>
  <c r="J47" i="8"/>
  <c r="J52" i="4" s="1"/>
  <c r="R147" i="9"/>
  <c r="K128" i="4"/>
  <c r="E53" i="4"/>
  <c r="I54" i="4"/>
  <c r="K47" i="8"/>
  <c r="K52" i="4" s="1"/>
  <c r="K129" i="4" s="1"/>
  <c r="M136" i="9"/>
  <c r="M147" i="9"/>
  <c r="F53" i="4"/>
  <c r="L47" i="8"/>
  <c r="L52" i="4" s="1"/>
  <c r="T147" i="9"/>
  <c r="G53" i="4"/>
  <c r="I17" i="8"/>
  <c r="U67" i="8"/>
  <c r="U156" i="4" s="1"/>
  <c r="U54" i="8"/>
  <c r="U99" i="4" s="1"/>
  <c r="H53" i="4"/>
  <c r="E17" i="8"/>
  <c r="R66" i="8"/>
  <c r="R155" i="4" s="1"/>
  <c r="R136" i="9"/>
  <c r="P147" i="9"/>
  <c r="S136" i="9"/>
  <c r="N38" i="7"/>
  <c r="N5" i="7" s="1"/>
  <c r="R38" i="7"/>
  <c r="R5" i="7" s="1"/>
  <c r="R55" i="7" s="1"/>
  <c r="J46" i="6"/>
  <c r="N46" i="6"/>
  <c r="B47" i="6"/>
  <c r="N47" i="6"/>
  <c r="R47" i="6"/>
  <c r="O46" i="6"/>
  <c r="S5" i="6"/>
  <c r="L47" i="6"/>
  <c r="L48" i="6"/>
  <c r="E47" i="6"/>
  <c r="E48" i="6"/>
  <c r="N48" i="6"/>
  <c r="B48" i="6"/>
  <c r="F48" i="6"/>
  <c r="O48" i="6"/>
  <c r="S48" i="6"/>
  <c r="P48" i="6"/>
  <c r="W46" i="6"/>
  <c r="O47" i="6"/>
  <c r="P5" i="6"/>
  <c r="T5" i="6"/>
  <c r="X5" i="6"/>
  <c r="Q5" i="6"/>
  <c r="U5" i="6"/>
  <c r="R5" i="6"/>
  <c r="V5" i="6"/>
  <c r="D5" i="6"/>
  <c r="X48" i="6"/>
  <c r="Y5" i="6"/>
  <c r="Y48" i="6" s="1"/>
  <c r="E5" i="6"/>
  <c r="B5" i="6"/>
  <c r="F5" i="6"/>
  <c r="G46" i="6"/>
  <c r="S47" i="6"/>
  <c r="K48" i="6"/>
  <c r="G5" i="6"/>
  <c r="S42" i="6"/>
  <c r="W43" i="6"/>
  <c r="T42" i="6"/>
  <c r="E45" i="6"/>
  <c r="B88" i="4"/>
  <c r="V42" i="6"/>
  <c r="B44" i="6"/>
  <c r="F45" i="6"/>
  <c r="D88" i="4"/>
  <c r="X42" i="6"/>
  <c r="E88" i="4"/>
  <c r="E44" i="6"/>
  <c r="F88" i="4"/>
  <c r="G88" i="4"/>
  <c r="W5" i="6"/>
  <c r="G44" i="6"/>
  <c r="Y27" i="5"/>
  <c r="Y5" i="5" s="1"/>
  <c r="H88" i="4"/>
  <c r="I88" i="4"/>
  <c r="E43" i="6"/>
  <c r="D27" i="5"/>
  <c r="D5" i="5" s="1"/>
  <c r="J88" i="4"/>
  <c r="B42" i="6"/>
  <c r="F43" i="6"/>
  <c r="J44" i="6"/>
  <c r="N45" i="6"/>
  <c r="E27" i="5"/>
  <c r="K88" i="4"/>
  <c r="N16" i="5"/>
  <c r="O45" i="6"/>
  <c r="F27" i="5"/>
  <c r="D42" i="6"/>
  <c r="H43" i="6"/>
  <c r="L44" i="6"/>
  <c r="P45" i="6"/>
  <c r="T46" i="6"/>
  <c r="E42" i="6"/>
  <c r="H27" i="5"/>
  <c r="N88" i="4"/>
  <c r="F42" i="6"/>
  <c r="J43" i="6"/>
  <c r="N44" i="6"/>
  <c r="R45" i="6"/>
  <c r="V46" i="6"/>
  <c r="I27" i="5"/>
  <c r="I5" i="5" s="1"/>
  <c r="O88" i="4"/>
  <c r="C5" i="6"/>
  <c r="G42" i="6"/>
  <c r="O44" i="6"/>
  <c r="L43" i="6"/>
  <c r="P44" i="6"/>
  <c r="T45" i="6"/>
  <c r="X46" i="6"/>
  <c r="T47" i="6"/>
  <c r="K27" i="5"/>
  <c r="K5" i="5" s="1"/>
  <c r="L27" i="5"/>
  <c r="J42" i="6"/>
  <c r="N43" i="6"/>
  <c r="R44" i="6"/>
  <c r="V45" i="6"/>
  <c r="V47" i="6"/>
  <c r="J48" i="6"/>
  <c r="M27" i="5"/>
  <c r="S88" i="4"/>
  <c r="K42" i="6"/>
  <c r="O43" i="6"/>
  <c r="T88" i="4"/>
  <c r="H5" i="6"/>
  <c r="H42" i="6" s="1"/>
  <c r="L42" i="6"/>
  <c r="P43" i="6"/>
  <c r="T44" i="6"/>
  <c r="X45" i="6"/>
  <c r="G47" i="6"/>
  <c r="O27" i="5"/>
  <c r="U88" i="4"/>
  <c r="I5" i="6"/>
  <c r="M42" i="6"/>
  <c r="Q43" i="6"/>
  <c r="U44" i="6"/>
  <c r="V88" i="4"/>
  <c r="J5" i="6"/>
  <c r="J47" i="6" s="1"/>
  <c r="N42" i="6"/>
  <c r="Q27" i="5"/>
  <c r="Q5" i="5" s="1"/>
  <c r="W88" i="4"/>
  <c r="K5" i="6"/>
  <c r="K47" i="6" s="1"/>
  <c r="O42" i="6"/>
  <c r="S43" i="6"/>
  <c r="W44" i="6"/>
  <c r="G45" i="6"/>
  <c r="R27" i="5"/>
  <c r="R5" i="5" s="1"/>
  <c r="X88" i="4"/>
  <c r="L5" i="6"/>
  <c r="Y88" i="4"/>
  <c r="M5" i="6"/>
  <c r="Q42" i="6"/>
  <c r="U43" i="6"/>
  <c r="T27" i="5"/>
  <c r="N5" i="6"/>
  <c r="H94" i="4"/>
  <c r="X94" i="4"/>
  <c r="H5" i="5"/>
  <c r="H44" i="5" s="1"/>
  <c r="A1" i="51"/>
  <c r="A1" i="46"/>
  <c r="A1" i="50"/>
  <c r="A1" i="47"/>
  <c r="A1" i="49"/>
  <c r="A1" i="48"/>
  <c r="A1" i="45"/>
  <c r="A1" i="40"/>
  <c r="A1" i="44"/>
  <c r="A1" i="43"/>
  <c r="A1" i="42"/>
  <c r="A1" i="39"/>
  <c r="A1" i="41"/>
  <c r="A1" i="37"/>
  <c r="A1" i="36"/>
  <c r="A1" i="38"/>
  <c r="A1" i="35"/>
  <c r="A1" i="33"/>
  <c r="A1" i="32"/>
  <c r="A1" i="34"/>
  <c r="A1" i="29"/>
  <c r="A1" i="31"/>
  <c r="A1" i="30"/>
  <c r="A1" i="28"/>
  <c r="A1" i="26"/>
  <c r="A1" i="27"/>
  <c r="A1" i="25"/>
  <c r="A1" i="24"/>
  <c r="A1" i="23"/>
  <c r="A1" i="22"/>
  <c r="A1" i="21"/>
  <c r="A1" i="20"/>
  <c r="A1" i="19"/>
  <c r="A1" i="17"/>
  <c r="A1" i="18"/>
  <c r="A1" i="16"/>
  <c r="A1" i="15"/>
  <c r="A1" i="14"/>
  <c r="A1" i="12"/>
  <c r="A1" i="11"/>
  <c r="A1" i="10"/>
  <c r="A1" i="9"/>
  <c r="A1" i="13"/>
  <c r="A1" i="7"/>
  <c r="A1" i="5"/>
  <c r="A1" i="8"/>
  <c r="A1" i="6"/>
  <c r="A1" i="4"/>
  <c r="H42" i="5"/>
  <c r="H43" i="5"/>
  <c r="G136" i="9"/>
  <c r="O136" i="9"/>
  <c r="L5" i="5"/>
  <c r="L42" i="5" s="1"/>
  <c r="T5" i="5"/>
  <c r="T45" i="5" s="1"/>
  <c r="E5" i="5"/>
  <c r="E45" i="5" s="1"/>
  <c r="E147" i="9"/>
  <c r="U147" i="9"/>
  <c r="T42" i="5"/>
  <c r="L44" i="5"/>
  <c r="L45" i="5"/>
  <c r="L46" i="5"/>
  <c r="T46" i="5"/>
  <c r="L47" i="5"/>
  <c r="T47" i="5"/>
  <c r="O5" i="5"/>
  <c r="O42" i="5" s="1"/>
  <c r="E42" i="5"/>
  <c r="E47" i="5"/>
  <c r="G147" i="9"/>
  <c r="W147" i="9"/>
  <c r="D62" i="8"/>
  <c r="D58" i="8"/>
  <c r="L62" i="8"/>
  <c r="L58" i="8"/>
  <c r="T62" i="8"/>
  <c r="T58" i="8"/>
  <c r="M58" i="8"/>
  <c r="M60" i="8"/>
  <c r="E61" i="8"/>
  <c r="U61" i="8"/>
  <c r="F145" i="11"/>
  <c r="F145" i="9"/>
  <c r="F136" i="9" s="1"/>
  <c r="F111" i="9"/>
  <c r="N145" i="11"/>
  <c r="N145" i="9"/>
  <c r="N136" i="9" s="1"/>
  <c r="N111" i="9"/>
  <c r="V145" i="11"/>
  <c r="V145" i="9"/>
  <c r="V136" i="9" s="1"/>
  <c r="V111" i="9"/>
  <c r="O111" i="9"/>
  <c r="G128" i="9"/>
  <c r="W128" i="9"/>
  <c r="O58" i="8"/>
  <c r="W59" i="8"/>
  <c r="O62" i="8"/>
  <c r="F156" i="9"/>
  <c r="F147" i="9" s="1"/>
  <c r="F128" i="9"/>
  <c r="N156" i="9"/>
  <c r="N147" i="9" s="1"/>
  <c r="N128" i="9"/>
  <c r="V156" i="9"/>
  <c r="V147" i="9" s="1"/>
  <c r="V128" i="9"/>
  <c r="P145" i="9"/>
  <c r="P136" i="9" s="1"/>
  <c r="D145" i="10"/>
  <c r="D111" i="10"/>
  <c r="L145" i="10"/>
  <c r="L111" i="10"/>
  <c r="T145" i="10"/>
  <c r="T111" i="10"/>
  <c r="C156" i="10"/>
  <c r="C128" i="10"/>
  <c r="K156" i="10"/>
  <c r="K128" i="10"/>
  <c r="S156" i="10"/>
  <c r="S128" i="10"/>
  <c r="E156" i="10"/>
  <c r="G145" i="11"/>
  <c r="O145" i="11"/>
  <c r="W145" i="11"/>
  <c r="V147" i="11"/>
  <c r="V132" i="11"/>
  <c r="V130" i="11"/>
  <c r="V129" i="11"/>
  <c r="V126" i="11"/>
  <c r="V125" i="11"/>
  <c r="V123" i="11"/>
  <c r="V122" i="11"/>
  <c r="V56" i="8"/>
  <c r="V67" i="8" s="1"/>
  <c r="V156" i="4" s="1"/>
  <c r="V52" i="8"/>
  <c r="V51" i="8" s="1"/>
  <c r="E156" i="11"/>
  <c r="M156" i="11"/>
  <c r="U156" i="11"/>
  <c r="F62" i="8"/>
  <c r="F58" i="8"/>
  <c r="N62" i="8"/>
  <c r="N58" i="8"/>
  <c r="V62" i="8"/>
  <c r="V58" i="8"/>
  <c r="P58" i="8"/>
  <c r="P60" i="8"/>
  <c r="H61" i="8"/>
  <c r="X61" i="8"/>
  <c r="O156" i="9"/>
  <c r="O147" i="9" s="1"/>
  <c r="U128" i="10"/>
  <c r="M156" i="10"/>
  <c r="H145" i="11"/>
  <c r="P145" i="11"/>
  <c r="X145" i="11"/>
  <c r="F156" i="11"/>
  <c r="N156" i="11"/>
  <c r="V156" i="11"/>
  <c r="Q58" i="8"/>
  <c r="I59" i="8"/>
  <c r="Y59" i="8"/>
  <c r="W145" i="9"/>
  <c r="W136" i="9" s="1"/>
  <c r="F145" i="10"/>
  <c r="F111" i="10"/>
  <c r="N145" i="10"/>
  <c r="N111" i="10"/>
  <c r="V145" i="10"/>
  <c r="V111" i="10"/>
  <c r="F147" i="11"/>
  <c r="F132" i="11"/>
  <c r="F130" i="11"/>
  <c r="F129" i="11"/>
  <c r="F126" i="11"/>
  <c r="F125" i="11"/>
  <c r="F123" i="11"/>
  <c r="F122" i="11"/>
  <c r="F117" i="11" s="1"/>
  <c r="F56" i="8"/>
  <c r="F52" i="8"/>
  <c r="F51" i="8" s="1"/>
  <c r="G156" i="11"/>
  <c r="O156" i="11"/>
  <c r="W156" i="11"/>
  <c r="E58" i="8"/>
  <c r="U58" i="8"/>
  <c r="M59" i="8"/>
  <c r="E60" i="8"/>
  <c r="U60" i="8"/>
  <c r="M61" i="8"/>
  <c r="G111" i="9"/>
  <c r="X145" i="9"/>
  <c r="X136" i="9" s="1"/>
  <c r="G145" i="10"/>
  <c r="O145" i="10"/>
  <c r="W145" i="10"/>
  <c r="F156" i="10"/>
  <c r="N156" i="10"/>
  <c r="V156" i="10"/>
  <c r="G58" i="8"/>
  <c r="W58" i="8"/>
  <c r="H111" i="9"/>
  <c r="X111" i="9"/>
  <c r="G156" i="10"/>
  <c r="O156" i="10"/>
  <c r="W156" i="10"/>
  <c r="B62" i="8"/>
  <c r="B58" i="8"/>
  <c r="J62" i="8"/>
  <c r="J58" i="8"/>
  <c r="R62" i="8"/>
  <c r="R58" i="8"/>
  <c r="H58" i="8"/>
  <c r="X58" i="8"/>
  <c r="P59" i="8"/>
  <c r="H60" i="8"/>
  <c r="X60" i="8"/>
  <c r="P61" i="8"/>
  <c r="D145" i="9"/>
  <c r="D136" i="9" s="1"/>
  <c r="D111" i="9"/>
  <c r="L145" i="9"/>
  <c r="L136" i="9" s="1"/>
  <c r="L111" i="9"/>
  <c r="T145" i="9"/>
  <c r="T136" i="9" s="1"/>
  <c r="T111" i="9"/>
  <c r="C156" i="9"/>
  <c r="C147" i="9" s="1"/>
  <c r="C128" i="9"/>
  <c r="K156" i="9"/>
  <c r="K147" i="9" s="1"/>
  <c r="K128" i="9"/>
  <c r="S156" i="9"/>
  <c r="S147" i="9" s="1"/>
  <c r="S128" i="9"/>
  <c r="H145" i="9"/>
  <c r="H136" i="9" s="1"/>
  <c r="D136" i="11"/>
  <c r="D115" i="11"/>
  <c r="D113" i="11"/>
  <c r="D112" i="11"/>
  <c r="D109" i="11"/>
  <c r="D108" i="11"/>
  <c r="D107" i="11"/>
  <c r="D106" i="11"/>
  <c r="D105" i="11"/>
  <c r="D55" i="8"/>
  <c r="L136" i="11"/>
  <c r="L115" i="11"/>
  <c r="L113" i="11"/>
  <c r="L112" i="11"/>
  <c r="L109" i="11"/>
  <c r="L108" i="11"/>
  <c r="L107" i="11"/>
  <c r="L106" i="11"/>
  <c r="L105" i="11"/>
  <c r="L55" i="8"/>
  <c r="L66" i="8" s="1"/>
  <c r="L155" i="4" s="1"/>
  <c r="T136" i="11"/>
  <c r="T115" i="11"/>
  <c r="T113" i="11"/>
  <c r="T112" i="11"/>
  <c r="T109" i="11"/>
  <c r="T108" i="11"/>
  <c r="T107" i="11"/>
  <c r="T106" i="11"/>
  <c r="T105" i="11"/>
  <c r="T55" i="8"/>
  <c r="T66" i="8" s="1"/>
  <c r="T155" i="4" s="1"/>
  <c r="D145" i="11"/>
  <c r="D111" i="11"/>
  <c r="L145" i="11"/>
  <c r="L111" i="11"/>
  <c r="T145" i="11"/>
  <c r="T111" i="11"/>
  <c r="N147" i="11"/>
  <c r="N132" i="11"/>
  <c r="N130" i="11"/>
  <c r="N129" i="11"/>
  <c r="N126" i="11"/>
  <c r="N125" i="11"/>
  <c r="N123" i="11"/>
  <c r="N122" i="11"/>
  <c r="N56" i="8"/>
  <c r="C62" i="8"/>
  <c r="C58" i="8"/>
  <c r="K62" i="8"/>
  <c r="K58" i="8"/>
  <c r="S62" i="8"/>
  <c r="S58" i="8"/>
  <c r="I58" i="8"/>
  <c r="Y58" i="8"/>
  <c r="Q59" i="8"/>
  <c r="I60" i="8"/>
  <c r="Y60" i="8"/>
  <c r="Q61" i="8"/>
  <c r="C156" i="11"/>
  <c r="C54" i="11"/>
  <c r="K156" i="11"/>
  <c r="K128" i="11"/>
  <c r="K54" i="11"/>
  <c r="S156" i="11"/>
  <c r="S54" i="11"/>
  <c r="S128" i="11" s="1"/>
  <c r="N59" i="8"/>
  <c r="F60" i="8"/>
  <c r="N60" i="8"/>
  <c r="V60" i="8"/>
  <c r="F61" i="8"/>
  <c r="N61" i="8"/>
  <c r="V61" i="8"/>
  <c r="F128" i="10"/>
  <c r="N128" i="10"/>
  <c r="V128" i="10"/>
  <c r="G54" i="11"/>
  <c r="G128" i="11" s="1"/>
  <c r="O54" i="11"/>
  <c r="O128" i="11" s="1"/>
  <c r="W54" i="11"/>
  <c r="W128" i="11" s="1"/>
  <c r="F128" i="11"/>
  <c r="N128" i="11"/>
  <c r="V128" i="11"/>
  <c r="H82" i="12"/>
  <c r="P82" i="12"/>
  <c r="X82" i="12"/>
  <c r="J85" i="12"/>
  <c r="T85" i="12"/>
  <c r="G86" i="12"/>
  <c r="R86" i="12"/>
  <c r="D87" i="12"/>
  <c r="B88" i="12"/>
  <c r="L88" i="12"/>
  <c r="J89" i="12"/>
  <c r="T89" i="12"/>
  <c r="B97" i="12"/>
  <c r="B158" i="4" s="1"/>
  <c r="L97" i="12"/>
  <c r="L158" i="4" s="1"/>
  <c r="D100" i="12"/>
  <c r="D161" i="4" s="1"/>
  <c r="B101" i="12"/>
  <c r="B162" i="4" s="1"/>
  <c r="H241" i="13"/>
  <c r="H233" i="13" s="1"/>
  <c r="H181" i="13"/>
  <c r="P241" i="13"/>
  <c r="P233" i="13" s="1"/>
  <c r="P181" i="13"/>
  <c r="X241" i="13"/>
  <c r="X233" i="13" s="1"/>
  <c r="X181" i="13"/>
  <c r="S181" i="13"/>
  <c r="F199" i="13"/>
  <c r="Q199" i="13"/>
  <c r="C216" i="13"/>
  <c r="Q216" i="13"/>
  <c r="F241" i="14"/>
  <c r="N241" i="14"/>
  <c r="V241" i="14"/>
  <c r="E251" i="14"/>
  <c r="M251" i="14"/>
  <c r="C261" i="14"/>
  <c r="K261" i="14"/>
  <c r="S261" i="14"/>
  <c r="H54" i="11"/>
  <c r="P54" i="11"/>
  <c r="X54" i="11"/>
  <c r="G105" i="11"/>
  <c r="O105" i="11"/>
  <c r="W105" i="11"/>
  <c r="G106" i="11"/>
  <c r="O106" i="11"/>
  <c r="W106" i="11"/>
  <c r="G107" i="11"/>
  <c r="O107" i="11"/>
  <c r="W107" i="11"/>
  <c r="G108" i="11"/>
  <c r="O108" i="11"/>
  <c r="W108" i="11"/>
  <c r="G109" i="11"/>
  <c r="O109" i="11"/>
  <c r="W109" i="11"/>
  <c r="G111" i="11"/>
  <c r="O111" i="11"/>
  <c r="W111" i="11"/>
  <c r="G112" i="11"/>
  <c r="O112" i="11"/>
  <c r="W112" i="11"/>
  <c r="G113" i="11"/>
  <c r="O113" i="11"/>
  <c r="W113" i="11"/>
  <c r="G115" i="11"/>
  <c r="O115" i="11"/>
  <c r="W115" i="11"/>
  <c r="F3" i="12"/>
  <c r="N3" i="12"/>
  <c r="V3" i="12"/>
  <c r="I97" i="12"/>
  <c r="I158" i="4" s="1"/>
  <c r="I85" i="12"/>
  <c r="Q97" i="12"/>
  <c r="Q158" i="4" s="1"/>
  <c r="Q85" i="12"/>
  <c r="Y97" i="12"/>
  <c r="Y158" i="4" s="1"/>
  <c r="Y85" i="12"/>
  <c r="I86" i="12"/>
  <c r="Q86" i="12"/>
  <c r="Y86" i="12"/>
  <c r="I99" i="12"/>
  <c r="I160" i="4" s="1"/>
  <c r="I87" i="12"/>
  <c r="Q99" i="12"/>
  <c r="Q160" i="4" s="1"/>
  <c r="Q87" i="12"/>
  <c r="Y99" i="12"/>
  <c r="Y160" i="4" s="1"/>
  <c r="Y87" i="12"/>
  <c r="I100" i="12"/>
  <c r="I161" i="4" s="1"/>
  <c r="I88" i="12"/>
  <c r="Q100" i="12"/>
  <c r="Q161" i="4" s="1"/>
  <c r="Q88" i="12"/>
  <c r="Y100" i="12"/>
  <c r="Y161" i="4" s="1"/>
  <c r="Y88" i="12"/>
  <c r="I89" i="12"/>
  <c r="Q89" i="12"/>
  <c r="Y89" i="12"/>
  <c r="K85" i="12"/>
  <c r="V85" i="12"/>
  <c r="F87" i="12"/>
  <c r="P87" i="12"/>
  <c r="C88" i="12"/>
  <c r="N88" i="12"/>
  <c r="X88" i="12"/>
  <c r="K89" i="12"/>
  <c r="V89" i="12"/>
  <c r="C97" i="12"/>
  <c r="C158" i="4" s="1"/>
  <c r="N97" i="12"/>
  <c r="N158" i="4" s="1"/>
  <c r="X97" i="12"/>
  <c r="X158" i="4" s="1"/>
  <c r="H99" i="12"/>
  <c r="H160" i="4" s="1"/>
  <c r="S99" i="12"/>
  <c r="S160" i="4" s="1"/>
  <c r="F100" i="12"/>
  <c r="F161" i="4" s="1"/>
  <c r="P100" i="12"/>
  <c r="P161" i="4" s="1"/>
  <c r="C101" i="12"/>
  <c r="C162" i="4" s="1"/>
  <c r="J181" i="13"/>
  <c r="G199" i="13"/>
  <c r="R199" i="13"/>
  <c r="E216" i="13"/>
  <c r="G241" i="14"/>
  <c r="O241" i="14"/>
  <c r="W241" i="14"/>
  <c r="F251" i="14"/>
  <c r="N251" i="14"/>
  <c r="D261" i="14"/>
  <c r="L261" i="14"/>
  <c r="T261" i="14"/>
  <c r="B241" i="15"/>
  <c r="J241" i="15"/>
  <c r="R241" i="15"/>
  <c r="I251" i="15"/>
  <c r="C261" i="15"/>
  <c r="K261" i="15"/>
  <c r="S261" i="15"/>
  <c r="B82" i="12"/>
  <c r="J82" i="12"/>
  <c r="R82" i="12"/>
  <c r="D97" i="12"/>
  <c r="D158" i="4" s="1"/>
  <c r="R100" i="12"/>
  <c r="R161" i="4" s="1"/>
  <c r="D101" i="12"/>
  <c r="D162" i="4" s="1"/>
  <c r="G261" i="13"/>
  <c r="G253" i="13" s="1"/>
  <c r="G216" i="13"/>
  <c r="O261" i="13"/>
  <c r="O253" i="13" s="1"/>
  <c r="O216" i="13"/>
  <c r="W261" i="13"/>
  <c r="W253" i="13" s="1"/>
  <c r="W216" i="13"/>
  <c r="V181" i="13"/>
  <c r="I199" i="13"/>
  <c r="S199" i="13"/>
  <c r="S216" i="13"/>
  <c r="H241" i="14"/>
  <c r="P241" i="14"/>
  <c r="X241" i="14"/>
  <c r="G251" i="14"/>
  <c r="O251" i="14"/>
  <c r="E261" i="14"/>
  <c r="M261" i="14"/>
  <c r="U261" i="14"/>
  <c r="C241" i="15"/>
  <c r="K241" i="15"/>
  <c r="S241" i="15"/>
  <c r="B251" i="15"/>
  <c r="J251" i="15"/>
  <c r="D261" i="15"/>
  <c r="L261" i="15"/>
  <c r="T261" i="15"/>
  <c r="I145" i="9"/>
  <c r="I136" i="9" s="1"/>
  <c r="Q145" i="9"/>
  <c r="Q136" i="9" s="1"/>
  <c r="Y145" i="9"/>
  <c r="Y136" i="9" s="1"/>
  <c r="I156" i="9"/>
  <c r="I147" i="9" s="1"/>
  <c r="Q156" i="9"/>
  <c r="Q147" i="9" s="1"/>
  <c r="Y156" i="9"/>
  <c r="Y147" i="9" s="1"/>
  <c r="B54" i="11"/>
  <c r="J54" i="11"/>
  <c r="R54" i="11"/>
  <c r="R128" i="11" s="1"/>
  <c r="I108" i="11"/>
  <c r="Q108" i="11"/>
  <c r="Y108" i="11"/>
  <c r="I109" i="11"/>
  <c r="Q109" i="11"/>
  <c r="Y109" i="11"/>
  <c r="I111" i="11"/>
  <c r="Q111" i="11"/>
  <c r="Y111" i="11"/>
  <c r="I112" i="11"/>
  <c r="Q112" i="11"/>
  <c r="Y112" i="11"/>
  <c r="I113" i="11"/>
  <c r="Q113" i="11"/>
  <c r="Y113" i="11"/>
  <c r="I115" i="11"/>
  <c r="Q115" i="11"/>
  <c r="Y115" i="11"/>
  <c r="I122" i="11"/>
  <c r="Q122" i="11"/>
  <c r="Y122" i="11"/>
  <c r="I123" i="11"/>
  <c r="Q123" i="11"/>
  <c r="Y123" i="11"/>
  <c r="I125" i="11"/>
  <c r="Q125" i="11"/>
  <c r="Y125" i="11"/>
  <c r="I126" i="11"/>
  <c r="Q126" i="11"/>
  <c r="Y126" i="11"/>
  <c r="I128" i="11"/>
  <c r="Q128" i="11"/>
  <c r="Y128" i="11"/>
  <c r="I129" i="11"/>
  <c r="Q129" i="11"/>
  <c r="Y129" i="11"/>
  <c r="I130" i="11"/>
  <c r="Q130" i="11"/>
  <c r="Y130" i="11"/>
  <c r="I132" i="11"/>
  <c r="Q132" i="11"/>
  <c r="Y132" i="11"/>
  <c r="F97" i="12"/>
  <c r="F158" i="4" s="1"/>
  <c r="P97" i="12"/>
  <c r="P158" i="4" s="1"/>
  <c r="K99" i="12"/>
  <c r="K160" i="4" s="1"/>
  <c r="H100" i="12"/>
  <c r="H161" i="4" s="1"/>
  <c r="S100" i="12"/>
  <c r="S161" i="4" s="1"/>
  <c r="H261" i="13"/>
  <c r="H253" i="13" s="1"/>
  <c r="H216" i="13"/>
  <c r="P261" i="13"/>
  <c r="P253" i="13" s="1"/>
  <c r="P216" i="13"/>
  <c r="X261" i="13"/>
  <c r="X253" i="13" s="1"/>
  <c r="X216" i="13"/>
  <c r="B181" i="13"/>
  <c r="W181" i="13"/>
  <c r="J199" i="13"/>
  <c r="U199" i="13"/>
  <c r="I216" i="13"/>
  <c r="U216" i="13"/>
  <c r="D241" i="15"/>
  <c r="L241" i="15"/>
  <c r="T241" i="15"/>
  <c r="C251" i="15"/>
  <c r="K251" i="15"/>
  <c r="E261" i="15"/>
  <c r="M261" i="15"/>
  <c r="U261" i="15"/>
  <c r="R59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B105" i="11"/>
  <c r="J105" i="11"/>
  <c r="R105" i="11"/>
  <c r="B106" i="11"/>
  <c r="J106" i="11"/>
  <c r="R106" i="11"/>
  <c r="B107" i="11"/>
  <c r="J107" i="11"/>
  <c r="R107" i="11"/>
  <c r="B108" i="11"/>
  <c r="J108" i="11"/>
  <c r="R108" i="11"/>
  <c r="B109" i="11"/>
  <c r="J109" i="11"/>
  <c r="R109" i="11"/>
  <c r="B111" i="11"/>
  <c r="J111" i="11"/>
  <c r="R111" i="11"/>
  <c r="B112" i="11"/>
  <c r="J112" i="11"/>
  <c r="R112" i="11"/>
  <c r="B113" i="11"/>
  <c r="J113" i="11"/>
  <c r="R113" i="11"/>
  <c r="B115" i="11"/>
  <c r="J115" i="11"/>
  <c r="R115" i="11"/>
  <c r="B128" i="11"/>
  <c r="J128" i="11"/>
  <c r="D82" i="12"/>
  <c r="L82" i="12"/>
  <c r="T82" i="12"/>
  <c r="R97" i="12"/>
  <c r="R158" i="4" s="1"/>
  <c r="J100" i="12"/>
  <c r="J161" i="4" s="1"/>
  <c r="T100" i="12"/>
  <c r="T161" i="4" s="1"/>
  <c r="R101" i="12"/>
  <c r="R162" i="4" s="1"/>
  <c r="D241" i="13"/>
  <c r="D233" i="13" s="1"/>
  <c r="D181" i="13"/>
  <c r="L241" i="13"/>
  <c r="L233" i="13" s="1"/>
  <c r="L181" i="13"/>
  <c r="T241" i="13"/>
  <c r="T233" i="13" s="1"/>
  <c r="T181" i="13"/>
  <c r="Y261" i="13"/>
  <c r="Y253" i="13" s="1"/>
  <c r="Y216" i="13"/>
  <c r="C181" i="13"/>
  <c r="N181" i="13"/>
  <c r="K199" i="13"/>
  <c r="V199" i="13"/>
  <c r="B241" i="14"/>
  <c r="J241" i="14"/>
  <c r="R241" i="14"/>
  <c r="I251" i="14"/>
  <c r="G261" i="14"/>
  <c r="O261" i="14"/>
  <c r="W261" i="14"/>
  <c r="M89" i="16"/>
  <c r="C60" i="8"/>
  <c r="K60" i="8"/>
  <c r="S60" i="8"/>
  <c r="C61" i="8"/>
  <c r="K61" i="8"/>
  <c r="S61" i="8"/>
  <c r="C111" i="9"/>
  <c r="K111" i="9"/>
  <c r="S111" i="9"/>
  <c r="C111" i="10"/>
  <c r="K111" i="10"/>
  <c r="S111" i="10"/>
  <c r="D54" i="11"/>
  <c r="D52" i="8" s="1"/>
  <c r="D51" i="8" s="1"/>
  <c r="L54" i="11"/>
  <c r="L128" i="11" s="1"/>
  <c r="T54" i="11"/>
  <c r="T52" i="8" s="1"/>
  <c r="T51" i="8" s="1"/>
  <c r="C105" i="11"/>
  <c r="K105" i="11"/>
  <c r="S105" i="11"/>
  <c r="C106" i="11"/>
  <c r="K106" i="11"/>
  <c r="S106" i="11"/>
  <c r="C107" i="11"/>
  <c r="K107" i="11"/>
  <c r="S107" i="11"/>
  <c r="C108" i="11"/>
  <c r="K108" i="11"/>
  <c r="S108" i="11"/>
  <c r="C109" i="11"/>
  <c r="K109" i="11"/>
  <c r="S109" i="11"/>
  <c r="C111" i="11"/>
  <c r="K111" i="11"/>
  <c r="S111" i="11"/>
  <c r="C112" i="11"/>
  <c r="K112" i="11"/>
  <c r="S112" i="11"/>
  <c r="C113" i="11"/>
  <c r="K113" i="11"/>
  <c r="S113" i="11"/>
  <c r="C115" i="11"/>
  <c r="K115" i="11"/>
  <c r="S115" i="11"/>
  <c r="E97" i="12"/>
  <c r="E158" i="4" s="1"/>
  <c r="E85" i="12"/>
  <c r="M97" i="12"/>
  <c r="M158" i="4" s="1"/>
  <c r="M85" i="12"/>
  <c r="U97" i="12"/>
  <c r="U158" i="4" s="1"/>
  <c r="U85" i="12"/>
  <c r="E98" i="12"/>
  <c r="E159" i="4" s="1"/>
  <c r="E86" i="12"/>
  <c r="M86" i="12"/>
  <c r="E99" i="12"/>
  <c r="E160" i="4" s="1"/>
  <c r="E87" i="12"/>
  <c r="M99" i="12"/>
  <c r="M160" i="4" s="1"/>
  <c r="M87" i="12"/>
  <c r="U99" i="12"/>
  <c r="U160" i="4" s="1"/>
  <c r="U87" i="12"/>
  <c r="E100" i="12"/>
  <c r="E161" i="4" s="1"/>
  <c r="E88" i="12"/>
  <c r="M100" i="12"/>
  <c r="M161" i="4" s="1"/>
  <c r="M88" i="12"/>
  <c r="U100" i="12"/>
  <c r="U161" i="4" s="1"/>
  <c r="U88" i="12"/>
  <c r="E101" i="12"/>
  <c r="E162" i="4" s="1"/>
  <c r="E89" i="12"/>
  <c r="M89" i="12"/>
  <c r="U101" i="12"/>
  <c r="U162" i="4" s="1"/>
  <c r="U89" i="12"/>
  <c r="H97" i="12"/>
  <c r="H158" i="4" s="1"/>
  <c r="S97" i="12"/>
  <c r="S158" i="4" s="1"/>
  <c r="C99" i="12"/>
  <c r="C160" i="4" s="1"/>
  <c r="X99" i="12"/>
  <c r="X160" i="4" s="1"/>
  <c r="K100" i="12"/>
  <c r="K161" i="4" s="1"/>
  <c r="V100" i="12"/>
  <c r="V161" i="4" s="1"/>
  <c r="S101" i="12"/>
  <c r="S162" i="4" s="1"/>
  <c r="O181" i="13"/>
  <c r="B199" i="13"/>
  <c r="M199" i="13"/>
  <c r="W199" i="13"/>
  <c r="K216" i="13"/>
  <c r="C241" i="14"/>
  <c r="K241" i="14"/>
  <c r="S241" i="14"/>
  <c r="B251" i="14"/>
  <c r="J251" i="14"/>
  <c r="H261" i="14"/>
  <c r="P261" i="14"/>
  <c r="X261" i="14"/>
  <c r="F241" i="15"/>
  <c r="N241" i="15"/>
  <c r="V241" i="15"/>
  <c r="E251" i="15"/>
  <c r="M251" i="15"/>
  <c r="G261" i="15"/>
  <c r="O261" i="15"/>
  <c r="W261" i="15"/>
  <c r="D59" i="8"/>
  <c r="L59" i="8"/>
  <c r="T59" i="8"/>
  <c r="D60" i="8"/>
  <c r="L60" i="8"/>
  <c r="T60" i="8"/>
  <c r="D61" i="8"/>
  <c r="L61" i="8"/>
  <c r="T61" i="8"/>
  <c r="D128" i="9"/>
  <c r="L128" i="9"/>
  <c r="T128" i="9"/>
  <c r="D128" i="10"/>
  <c r="L128" i="10"/>
  <c r="T128" i="10"/>
  <c r="F181" i="13"/>
  <c r="C199" i="13"/>
  <c r="N199" i="13"/>
  <c r="Y199" i="13"/>
  <c r="M216" i="13"/>
  <c r="D241" i="14"/>
  <c r="L241" i="14"/>
  <c r="T241" i="14"/>
  <c r="C251" i="14"/>
  <c r="K251" i="14"/>
  <c r="I261" i="14"/>
  <c r="Q261" i="14"/>
  <c r="Y261" i="14"/>
  <c r="G241" i="15"/>
  <c r="O241" i="15"/>
  <c r="W241" i="15"/>
  <c r="F251" i="15"/>
  <c r="N251" i="15"/>
  <c r="H261" i="15"/>
  <c r="P261" i="15"/>
  <c r="X261" i="15"/>
  <c r="E122" i="11"/>
  <c r="M122" i="11"/>
  <c r="U122" i="11"/>
  <c r="E123" i="11"/>
  <c r="M123" i="11"/>
  <c r="U123" i="11"/>
  <c r="E125" i="11"/>
  <c r="M125" i="11"/>
  <c r="U125" i="11"/>
  <c r="E126" i="11"/>
  <c r="M126" i="11"/>
  <c r="U126" i="11"/>
  <c r="E128" i="11"/>
  <c r="M128" i="11"/>
  <c r="U128" i="11"/>
  <c r="E129" i="11"/>
  <c r="M129" i="11"/>
  <c r="U129" i="11"/>
  <c r="E130" i="11"/>
  <c r="M130" i="11"/>
  <c r="U130" i="11"/>
  <c r="E132" i="11"/>
  <c r="M132" i="11"/>
  <c r="U132" i="11"/>
  <c r="D261" i="13"/>
  <c r="D253" i="13" s="1"/>
  <c r="D216" i="13"/>
  <c r="L261" i="13"/>
  <c r="L253" i="13" s="1"/>
  <c r="L216" i="13"/>
  <c r="T261" i="13"/>
  <c r="T253" i="13" s="1"/>
  <c r="T216" i="13"/>
  <c r="G181" i="13"/>
  <c r="R181" i="13"/>
  <c r="E199" i="13"/>
  <c r="O199" i="13"/>
  <c r="H241" i="15"/>
  <c r="P241" i="15"/>
  <c r="X241" i="15"/>
  <c r="G251" i="15"/>
  <c r="O251" i="15"/>
  <c r="I261" i="15"/>
  <c r="Q261" i="15"/>
  <c r="Y261" i="15"/>
  <c r="D199" i="14"/>
  <c r="L199" i="14"/>
  <c r="T199" i="14"/>
  <c r="D216" i="14"/>
  <c r="L216" i="14"/>
  <c r="T216" i="14"/>
  <c r="C176" i="15"/>
  <c r="K176" i="15"/>
  <c r="S176" i="15"/>
  <c r="C178" i="15"/>
  <c r="K178" i="15"/>
  <c r="S178" i="15"/>
  <c r="C179" i="15"/>
  <c r="K179" i="15"/>
  <c r="S179" i="15"/>
  <c r="C181" i="15"/>
  <c r="K181" i="15"/>
  <c r="S181" i="15"/>
  <c r="C182" i="15"/>
  <c r="K182" i="15"/>
  <c r="S182" i="15"/>
  <c r="C183" i="15"/>
  <c r="K183" i="15"/>
  <c r="S183" i="15"/>
  <c r="C185" i="15"/>
  <c r="K185" i="15"/>
  <c r="S185" i="15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6" i="15"/>
  <c r="K216" i="15"/>
  <c r="S216" i="15"/>
  <c r="C217" i="15"/>
  <c r="K217" i="15"/>
  <c r="S217" i="15"/>
  <c r="C218" i="15"/>
  <c r="K218" i="15"/>
  <c r="S218" i="15"/>
  <c r="C220" i="15"/>
  <c r="K220" i="15"/>
  <c r="S220" i="15"/>
  <c r="B90" i="16"/>
  <c r="J90" i="16"/>
  <c r="R90" i="16"/>
  <c r="B91" i="16"/>
  <c r="F92" i="16"/>
  <c r="O92" i="16"/>
  <c r="X92" i="16"/>
  <c r="I93" i="16"/>
  <c r="S93" i="16"/>
  <c r="M101" i="16"/>
  <c r="M164" i="4" s="1"/>
  <c r="C103" i="16"/>
  <c r="C166" i="4" s="1"/>
  <c r="O103" i="16"/>
  <c r="O166" i="4" s="1"/>
  <c r="D175" i="17"/>
  <c r="D174" i="17"/>
  <c r="D173" i="17"/>
  <c r="D172" i="17"/>
  <c r="D170" i="17"/>
  <c r="D169" i="17"/>
  <c r="D168" i="17"/>
  <c r="D167" i="17"/>
  <c r="D166" i="17"/>
  <c r="D165" i="17"/>
  <c r="D164" i="17"/>
  <c r="D163" i="17"/>
  <c r="D162" i="17"/>
  <c r="D161" i="17"/>
  <c r="P175" i="17"/>
  <c r="P174" i="17"/>
  <c r="P173" i="17"/>
  <c r="P172" i="17"/>
  <c r="P170" i="17"/>
  <c r="P169" i="17"/>
  <c r="P168" i="17"/>
  <c r="P167" i="17"/>
  <c r="P166" i="17"/>
  <c r="P165" i="17"/>
  <c r="P164" i="17"/>
  <c r="P163" i="17"/>
  <c r="P162" i="17"/>
  <c r="P161" i="17"/>
  <c r="C5" i="17"/>
  <c r="C226" i="17"/>
  <c r="C217" i="17" s="1"/>
  <c r="C171" i="17"/>
  <c r="K5" i="17"/>
  <c r="K226" i="17"/>
  <c r="K217" i="17" s="1"/>
  <c r="K171" i="17"/>
  <c r="S5" i="17"/>
  <c r="S171" i="17" s="1"/>
  <c r="S226" i="17"/>
  <c r="S217" i="17" s="1"/>
  <c r="E235" i="17"/>
  <c r="E184" i="17"/>
  <c r="M235" i="17"/>
  <c r="M184" i="17"/>
  <c r="U235" i="17"/>
  <c r="U184" i="17"/>
  <c r="D237" i="17"/>
  <c r="D190" i="17"/>
  <c r="L237" i="17"/>
  <c r="L190" i="17"/>
  <c r="E181" i="14"/>
  <c r="M181" i="14"/>
  <c r="U181" i="14"/>
  <c r="E199" i="14"/>
  <c r="M199" i="14"/>
  <c r="U199" i="14"/>
  <c r="E216" i="14"/>
  <c r="M216" i="14"/>
  <c r="U216" i="14"/>
  <c r="D34" i="15"/>
  <c r="L34" i="15"/>
  <c r="T34" i="15"/>
  <c r="T181" i="15" s="1"/>
  <c r="F115" i="15"/>
  <c r="F216" i="15" s="1"/>
  <c r="N115" i="15"/>
  <c r="N216" i="15" s="1"/>
  <c r="V115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L213" i="15"/>
  <c r="T213" i="15"/>
  <c r="D214" i="15"/>
  <c r="L214" i="15"/>
  <c r="T214" i="15"/>
  <c r="D216" i="15"/>
  <c r="L216" i="15"/>
  <c r="T216" i="15"/>
  <c r="D217" i="15"/>
  <c r="L217" i="15"/>
  <c r="T217" i="15"/>
  <c r="D218" i="15"/>
  <c r="L218" i="15"/>
  <c r="T218" i="15"/>
  <c r="D220" i="15"/>
  <c r="L220" i="15"/>
  <c r="T220" i="15"/>
  <c r="D101" i="16"/>
  <c r="D164" i="4" s="1"/>
  <c r="D91" i="16"/>
  <c r="L101" i="16"/>
  <c r="L164" i="4" s="1"/>
  <c r="L91" i="16"/>
  <c r="T101" i="16"/>
  <c r="T164" i="4" s="1"/>
  <c r="T91" i="16"/>
  <c r="D102" i="16"/>
  <c r="D165" i="4" s="1"/>
  <c r="D92" i="16"/>
  <c r="L92" i="16"/>
  <c r="T92" i="16"/>
  <c r="D103" i="16"/>
  <c r="D166" i="4" s="1"/>
  <c r="D93" i="16"/>
  <c r="L103" i="16"/>
  <c r="L166" i="4" s="1"/>
  <c r="L93" i="16"/>
  <c r="T103" i="16"/>
  <c r="T166" i="4" s="1"/>
  <c r="T93" i="16"/>
  <c r="F71" i="16"/>
  <c r="N71" i="16"/>
  <c r="V71" i="16"/>
  <c r="V91" i="16"/>
  <c r="G92" i="16"/>
  <c r="P92" i="16"/>
  <c r="Y92" i="16"/>
  <c r="J93" i="16"/>
  <c r="U93" i="16"/>
  <c r="N101" i="16"/>
  <c r="N164" i="4" s="1"/>
  <c r="E103" i="16"/>
  <c r="E166" i="4" s="1"/>
  <c r="Q103" i="16"/>
  <c r="Q166" i="4" s="1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R175" i="17"/>
  <c r="R174" i="17"/>
  <c r="R173" i="17"/>
  <c r="R172" i="17"/>
  <c r="R170" i="17"/>
  <c r="R169" i="17"/>
  <c r="R168" i="17"/>
  <c r="R167" i="17"/>
  <c r="R166" i="17"/>
  <c r="R165" i="17"/>
  <c r="R164" i="17"/>
  <c r="R163" i="17"/>
  <c r="R162" i="17"/>
  <c r="R161" i="17"/>
  <c r="D226" i="17"/>
  <c r="D217" i="17" s="1"/>
  <c r="D171" i="17"/>
  <c r="L226" i="17"/>
  <c r="L217" i="17" s="1"/>
  <c r="L171" i="17"/>
  <c r="T226" i="17"/>
  <c r="T217" i="17" s="1"/>
  <c r="T171" i="17"/>
  <c r="F235" i="17"/>
  <c r="F184" i="17"/>
  <c r="N235" i="17"/>
  <c r="N184" i="17"/>
  <c r="V235" i="17"/>
  <c r="V184" i="17"/>
  <c r="E237" i="17"/>
  <c r="E190" i="17"/>
  <c r="M237" i="17"/>
  <c r="M190" i="17"/>
  <c r="U237" i="17"/>
  <c r="U190" i="17"/>
  <c r="F181" i="14"/>
  <c r="N181" i="14"/>
  <c r="V181" i="14"/>
  <c r="F199" i="14"/>
  <c r="N199" i="14"/>
  <c r="V199" i="14"/>
  <c r="F216" i="14"/>
  <c r="N216" i="14"/>
  <c r="V216" i="14"/>
  <c r="G115" i="15"/>
  <c r="G216" i="15" s="1"/>
  <c r="O115" i="15"/>
  <c r="W115" i="15"/>
  <c r="W216" i="15" s="1"/>
  <c r="E176" i="15"/>
  <c r="M176" i="15"/>
  <c r="U176" i="15"/>
  <c r="E178" i="15"/>
  <c r="M178" i="15"/>
  <c r="U178" i="15"/>
  <c r="E179" i="15"/>
  <c r="M179" i="15"/>
  <c r="U179" i="15"/>
  <c r="E181" i="15"/>
  <c r="M181" i="15"/>
  <c r="U181" i="15"/>
  <c r="E182" i="15"/>
  <c r="M182" i="15"/>
  <c r="U182" i="15"/>
  <c r="E183" i="15"/>
  <c r="M183" i="15"/>
  <c r="U183" i="15"/>
  <c r="E185" i="15"/>
  <c r="M185" i="15"/>
  <c r="U185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6" i="15"/>
  <c r="M216" i="15"/>
  <c r="U216" i="15"/>
  <c r="E217" i="15"/>
  <c r="M217" i="15"/>
  <c r="U217" i="15"/>
  <c r="E218" i="15"/>
  <c r="M218" i="15"/>
  <c r="U218" i="15"/>
  <c r="E220" i="15"/>
  <c r="M220" i="15"/>
  <c r="U220" i="15"/>
  <c r="D90" i="16"/>
  <c r="L90" i="16"/>
  <c r="T90" i="16"/>
  <c r="E91" i="16"/>
  <c r="E89" i="16" s="1"/>
  <c r="H92" i="16"/>
  <c r="Q92" i="16"/>
  <c r="B93" i="16"/>
  <c r="K93" i="16"/>
  <c r="V93" i="16"/>
  <c r="E102" i="16"/>
  <c r="E165" i="4" s="1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T175" i="17"/>
  <c r="T174" i="17"/>
  <c r="T173" i="17"/>
  <c r="T172" i="17"/>
  <c r="T170" i="17"/>
  <c r="T169" i="17"/>
  <c r="T168" i="17"/>
  <c r="T167" i="17"/>
  <c r="T166" i="17"/>
  <c r="T165" i="17"/>
  <c r="T164" i="17"/>
  <c r="T163" i="17"/>
  <c r="T162" i="17"/>
  <c r="T161" i="17"/>
  <c r="E226" i="17"/>
  <c r="E217" i="17" s="1"/>
  <c r="E171" i="17"/>
  <c r="M226" i="17"/>
  <c r="M217" i="17" s="1"/>
  <c r="M171" i="17"/>
  <c r="U226" i="17"/>
  <c r="U217" i="17" s="1"/>
  <c r="G235" i="17"/>
  <c r="G229" i="17" s="1"/>
  <c r="G184" i="17"/>
  <c r="O235" i="17"/>
  <c r="O229" i="17" s="1"/>
  <c r="O184" i="17"/>
  <c r="W235" i="17"/>
  <c r="W229" i="17" s="1"/>
  <c r="W184" i="17"/>
  <c r="F237" i="17"/>
  <c r="F190" i="17"/>
  <c r="N237" i="17"/>
  <c r="N190" i="17"/>
  <c r="V237" i="17"/>
  <c r="V190" i="17"/>
  <c r="H199" i="13"/>
  <c r="P199" i="13"/>
  <c r="X199" i="13"/>
  <c r="G181" i="14"/>
  <c r="O181" i="14"/>
  <c r="W181" i="14"/>
  <c r="G199" i="14"/>
  <c r="O199" i="14"/>
  <c r="W199" i="14"/>
  <c r="G216" i="14"/>
  <c r="O216" i="14"/>
  <c r="W216" i="14"/>
  <c r="F34" i="15"/>
  <c r="N34" i="15"/>
  <c r="V34" i="15"/>
  <c r="H115" i="15"/>
  <c r="H216" i="15" s="1"/>
  <c r="P115" i="15"/>
  <c r="P216" i="15" s="1"/>
  <c r="X115" i="15"/>
  <c r="X216" i="15" s="1"/>
  <c r="N181" i="15"/>
  <c r="V181" i="15"/>
  <c r="F199" i="15"/>
  <c r="N199" i="15"/>
  <c r="V199" i="15"/>
  <c r="V216" i="15"/>
  <c r="F91" i="16"/>
  <c r="I92" i="16"/>
  <c r="R92" i="16"/>
  <c r="M93" i="16"/>
  <c r="W93" i="16"/>
  <c r="S102" i="16"/>
  <c r="S165" i="4" s="1"/>
  <c r="G103" i="16"/>
  <c r="G166" i="4" s="1"/>
  <c r="H175" i="17"/>
  <c r="H174" i="17"/>
  <c r="H173" i="17"/>
  <c r="H172" i="17"/>
  <c r="H170" i="17"/>
  <c r="H169" i="17"/>
  <c r="H168" i="17"/>
  <c r="H167" i="17"/>
  <c r="H166" i="17"/>
  <c r="H165" i="17"/>
  <c r="H164" i="17"/>
  <c r="H163" i="17"/>
  <c r="H162" i="17"/>
  <c r="H161" i="17"/>
  <c r="U5" i="17"/>
  <c r="U217" i="19" s="1"/>
  <c r="H199" i="14"/>
  <c r="P199" i="14"/>
  <c r="X199" i="14"/>
  <c r="H216" i="14"/>
  <c r="P216" i="14"/>
  <c r="X216" i="14"/>
  <c r="I115" i="15"/>
  <c r="I216" i="15" s="1"/>
  <c r="Q115" i="15"/>
  <c r="Y115" i="15"/>
  <c r="G176" i="15"/>
  <c r="O176" i="15"/>
  <c r="W176" i="15"/>
  <c r="G178" i="15"/>
  <c r="O178" i="15"/>
  <c r="W178" i="15"/>
  <c r="G179" i="15"/>
  <c r="O179" i="15"/>
  <c r="W179" i="15"/>
  <c r="G181" i="15"/>
  <c r="O181" i="15"/>
  <c r="W181" i="15"/>
  <c r="G182" i="15"/>
  <c r="O182" i="15"/>
  <c r="W182" i="15"/>
  <c r="G183" i="15"/>
  <c r="O183" i="15"/>
  <c r="W183" i="15"/>
  <c r="G185" i="15"/>
  <c r="O185" i="15"/>
  <c r="W185" i="15"/>
  <c r="G199" i="15"/>
  <c r="O199" i="15"/>
  <c r="W199" i="15"/>
  <c r="I71" i="16"/>
  <c r="Q71" i="16"/>
  <c r="Y71" i="16"/>
  <c r="J92" i="16"/>
  <c r="N93" i="16"/>
  <c r="Y93" i="16"/>
  <c r="J175" i="17"/>
  <c r="J174" i="17"/>
  <c r="J173" i="17"/>
  <c r="J172" i="17"/>
  <c r="J170" i="17"/>
  <c r="J169" i="17"/>
  <c r="J168" i="17"/>
  <c r="J167" i="17"/>
  <c r="J166" i="17"/>
  <c r="J165" i="17"/>
  <c r="J164" i="17"/>
  <c r="J163" i="17"/>
  <c r="J162" i="17"/>
  <c r="J161" i="17"/>
  <c r="V175" i="17"/>
  <c r="V174" i="17"/>
  <c r="V173" i="17"/>
  <c r="V172" i="17"/>
  <c r="V170" i="17"/>
  <c r="V169" i="17"/>
  <c r="V168" i="17"/>
  <c r="V167" i="17"/>
  <c r="V166" i="17"/>
  <c r="V165" i="17"/>
  <c r="V164" i="17"/>
  <c r="V163" i="17"/>
  <c r="V162" i="17"/>
  <c r="V161" i="17"/>
  <c r="G226" i="17"/>
  <c r="G217" i="17" s="1"/>
  <c r="G5" i="17"/>
  <c r="G171" i="17" s="1"/>
  <c r="O226" i="17"/>
  <c r="O217" i="17" s="1"/>
  <c r="O5" i="17"/>
  <c r="O171" i="17" s="1"/>
  <c r="W226" i="17"/>
  <c r="W217" i="17" s="1"/>
  <c r="W5" i="17"/>
  <c r="W171" i="17" s="1"/>
  <c r="I235" i="17"/>
  <c r="I229" i="17" s="1"/>
  <c r="I184" i="17"/>
  <c r="Q235" i="17"/>
  <c r="Q229" i="17" s="1"/>
  <c r="Q184" i="17"/>
  <c r="Y235" i="17"/>
  <c r="Y229" i="17" s="1"/>
  <c r="Y184" i="17"/>
  <c r="H237" i="17"/>
  <c r="H229" i="17" s="1"/>
  <c r="H190" i="17"/>
  <c r="B240" i="17"/>
  <c r="J240" i="17"/>
  <c r="R240" i="17"/>
  <c r="I181" i="14"/>
  <c r="Q181" i="14"/>
  <c r="Y181" i="14"/>
  <c r="I199" i="14"/>
  <c r="Q199" i="14"/>
  <c r="Y199" i="14"/>
  <c r="I216" i="14"/>
  <c r="Q216" i="14"/>
  <c r="Y216" i="14"/>
  <c r="H176" i="15"/>
  <c r="P176" i="15"/>
  <c r="X176" i="15"/>
  <c r="H178" i="15"/>
  <c r="P178" i="15"/>
  <c r="X178" i="15"/>
  <c r="H179" i="15"/>
  <c r="P179" i="15"/>
  <c r="X179" i="15"/>
  <c r="H181" i="15"/>
  <c r="P181" i="15"/>
  <c r="X181" i="15"/>
  <c r="H182" i="15"/>
  <c r="P182" i="15"/>
  <c r="X182" i="15"/>
  <c r="H183" i="15"/>
  <c r="P183" i="15"/>
  <c r="X183" i="15"/>
  <c r="H185" i="15"/>
  <c r="P185" i="15"/>
  <c r="X185" i="15"/>
  <c r="H199" i="15"/>
  <c r="P199" i="15"/>
  <c r="X199" i="15"/>
  <c r="P103" i="16"/>
  <c r="P166" i="4" s="1"/>
  <c r="P93" i="16"/>
  <c r="X103" i="16"/>
  <c r="X166" i="4" s="1"/>
  <c r="X93" i="16"/>
  <c r="H91" i="16"/>
  <c r="B92" i="16"/>
  <c r="K92" i="16"/>
  <c r="L175" i="17"/>
  <c r="L174" i="17"/>
  <c r="L173" i="17"/>
  <c r="L172" i="17"/>
  <c r="L170" i="17"/>
  <c r="L169" i="17"/>
  <c r="L168" i="17"/>
  <c r="L167" i="17"/>
  <c r="L166" i="17"/>
  <c r="L165" i="17"/>
  <c r="L164" i="17"/>
  <c r="L163" i="17"/>
  <c r="L162" i="17"/>
  <c r="L161" i="17"/>
  <c r="X175" i="17"/>
  <c r="X174" i="17"/>
  <c r="X173" i="17"/>
  <c r="X172" i="17"/>
  <c r="X170" i="17"/>
  <c r="X169" i="17"/>
  <c r="X168" i="17"/>
  <c r="X167" i="17"/>
  <c r="X166" i="17"/>
  <c r="X165" i="17"/>
  <c r="X164" i="17"/>
  <c r="X163" i="17"/>
  <c r="X162" i="17"/>
  <c r="X161" i="17"/>
  <c r="B181" i="14"/>
  <c r="J181" i="14"/>
  <c r="R181" i="14"/>
  <c r="B199" i="14"/>
  <c r="J199" i="14"/>
  <c r="R199" i="14"/>
  <c r="B216" i="14"/>
  <c r="J216" i="14"/>
  <c r="R216" i="14"/>
  <c r="I176" i="15"/>
  <c r="Q176" i="15"/>
  <c r="Y176" i="15"/>
  <c r="I178" i="15"/>
  <c r="Q178" i="15"/>
  <c r="Y178" i="15"/>
  <c r="I179" i="15"/>
  <c r="Q179" i="15"/>
  <c r="Y179" i="15"/>
  <c r="I181" i="15"/>
  <c r="Q181" i="15"/>
  <c r="Y181" i="15"/>
  <c r="I182" i="15"/>
  <c r="Q182" i="15"/>
  <c r="Y182" i="15"/>
  <c r="I183" i="15"/>
  <c r="Q183" i="15"/>
  <c r="Y183" i="15"/>
  <c r="I185" i="15"/>
  <c r="Q185" i="15"/>
  <c r="Y185" i="15"/>
  <c r="I199" i="15"/>
  <c r="Q199" i="15"/>
  <c r="Y199" i="15"/>
  <c r="Q216" i="15"/>
  <c r="Y216" i="15"/>
  <c r="M92" i="16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I226" i="17"/>
  <c r="I217" i="17" s="1"/>
  <c r="I5" i="17"/>
  <c r="I217" i="18" s="1"/>
  <c r="Q226" i="17"/>
  <c r="Q217" i="17" s="1"/>
  <c r="Q171" i="17"/>
  <c r="Q5" i="17"/>
  <c r="Q217" i="18" s="1"/>
  <c r="Y226" i="17"/>
  <c r="Y217" i="17" s="1"/>
  <c r="Y171" i="17"/>
  <c r="Y5" i="17"/>
  <c r="C235" i="17"/>
  <c r="C229" i="17" s="1"/>
  <c r="C184" i="17"/>
  <c r="K235" i="17"/>
  <c r="K229" i="17" s="1"/>
  <c r="K184" i="17"/>
  <c r="S235" i="17"/>
  <c r="S229" i="17" s="1"/>
  <c r="S184" i="17"/>
  <c r="B237" i="17"/>
  <c r="B229" i="17" s="1"/>
  <c r="B190" i="17"/>
  <c r="J237" i="17"/>
  <c r="J229" i="17" s="1"/>
  <c r="J190" i="17"/>
  <c r="R237" i="17"/>
  <c r="R229" i="17" s="1"/>
  <c r="R190" i="17"/>
  <c r="D199" i="13"/>
  <c r="L199" i="13"/>
  <c r="T199" i="13"/>
  <c r="C181" i="14"/>
  <c r="K181" i="14"/>
  <c r="S181" i="14"/>
  <c r="C199" i="14"/>
  <c r="K199" i="14"/>
  <c r="S199" i="14"/>
  <c r="C216" i="14"/>
  <c r="K216" i="14"/>
  <c r="S216" i="14"/>
  <c r="B34" i="15"/>
  <c r="B181" i="15" s="1"/>
  <c r="J34" i="15"/>
  <c r="J181" i="15" s="1"/>
  <c r="R34" i="15"/>
  <c r="R181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J91" i="16"/>
  <c r="H93" i="16"/>
  <c r="R93" i="16"/>
  <c r="B175" i="17"/>
  <c r="B174" i="17"/>
  <c r="B173" i="17"/>
  <c r="B172" i="17"/>
  <c r="B170" i="17"/>
  <c r="B169" i="17"/>
  <c r="B168" i="17"/>
  <c r="B167" i="17"/>
  <c r="B166" i="17"/>
  <c r="B165" i="17"/>
  <c r="B164" i="17"/>
  <c r="B163" i="17"/>
  <c r="B162" i="17"/>
  <c r="B161" i="17"/>
  <c r="N175" i="17"/>
  <c r="N174" i="17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D229" i="17"/>
  <c r="L229" i="17"/>
  <c r="B171" i="17"/>
  <c r="J171" i="17"/>
  <c r="R171" i="17"/>
  <c r="B184" i="17"/>
  <c r="J184" i="17"/>
  <c r="R184" i="17"/>
  <c r="B203" i="17"/>
  <c r="J203" i="17"/>
  <c r="R203" i="17"/>
  <c r="B209" i="17"/>
  <c r="J209" i="17"/>
  <c r="R209" i="17"/>
  <c r="I175" i="18"/>
  <c r="I174" i="18"/>
  <c r="I173" i="18"/>
  <c r="I172" i="18"/>
  <c r="I170" i="18"/>
  <c r="I169" i="18"/>
  <c r="I168" i="18"/>
  <c r="I167" i="18"/>
  <c r="I165" i="18"/>
  <c r="I164" i="18"/>
  <c r="I163" i="18"/>
  <c r="I162" i="18"/>
  <c r="I161" i="18"/>
  <c r="Q175" i="18"/>
  <c r="Q174" i="18"/>
  <c r="Q173" i="18"/>
  <c r="Q172" i="18"/>
  <c r="Q170" i="18"/>
  <c r="Q169" i="18"/>
  <c r="Q168" i="18"/>
  <c r="Q167" i="18"/>
  <c r="Q165" i="18"/>
  <c r="Q164" i="18"/>
  <c r="Q163" i="18"/>
  <c r="Q162" i="18"/>
  <c r="Q161" i="18"/>
  <c r="Y217" i="18"/>
  <c r="Y175" i="18"/>
  <c r="Y174" i="18"/>
  <c r="Y173" i="18"/>
  <c r="Y172" i="18"/>
  <c r="Y170" i="18"/>
  <c r="Y169" i="18"/>
  <c r="Y168" i="18"/>
  <c r="Y167" i="18"/>
  <c r="Y165" i="18"/>
  <c r="Y164" i="18"/>
  <c r="Y163" i="18"/>
  <c r="Y162" i="18"/>
  <c r="Y161" i="18"/>
  <c r="H226" i="18"/>
  <c r="P226" i="18"/>
  <c r="X226" i="18"/>
  <c r="B235" i="18"/>
  <c r="J235" i="18"/>
  <c r="R235" i="18"/>
  <c r="I237" i="18"/>
  <c r="I190" i="18"/>
  <c r="Q237" i="18"/>
  <c r="Q190" i="18"/>
  <c r="Y237" i="18"/>
  <c r="Y190" i="18"/>
  <c r="C246" i="18"/>
  <c r="C203" i="18"/>
  <c r="K246" i="18"/>
  <c r="K203" i="18"/>
  <c r="S246" i="18"/>
  <c r="S203" i="18"/>
  <c r="B248" i="18"/>
  <c r="B209" i="18"/>
  <c r="J248" i="18"/>
  <c r="J209" i="18"/>
  <c r="R248" i="18"/>
  <c r="R209" i="18"/>
  <c r="R184" i="18"/>
  <c r="H237" i="19"/>
  <c r="X237" i="19"/>
  <c r="C190" i="17"/>
  <c r="K190" i="17"/>
  <c r="S190" i="17"/>
  <c r="C203" i="17"/>
  <c r="K203" i="17"/>
  <c r="S203" i="17"/>
  <c r="C209" i="17"/>
  <c r="K209" i="17"/>
  <c r="S209" i="17"/>
  <c r="B5" i="18"/>
  <c r="B171" i="18" s="1"/>
  <c r="J5" i="18"/>
  <c r="J166" i="18" s="1"/>
  <c r="R5" i="18"/>
  <c r="R171" i="18" s="1"/>
  <c r="I223" i="18"/>
  <c r="I166" i="18"/>
  <c r="Q223" i="18"/>
  <c r="Q166" i="18"/>
  <c r="Y223" i="18"/>
  <c r="Y166" i="18"/>
  <c r="I226" i="18"/>
  <c r="I171" i="18"/>
  <c r="Q226" i="18"/>
  <c r="Q171" i="18"/>
  <c r="Y226" i="18"/>
  <c r="Y171" i="18"/>
  <c r="C235" i="18"/>
  <c r="K235" i="18"/>
  <c r="S235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C162" i="18"/>
  <c r="K163" i="18"/>
  <c r="H164" i="18"/>
  <c r="S164" i="18"/>
  <c r="C166" i="18"/>
  <c r="K167" i="18"/>
  <c r="H168" i="18"/>
  <c r="C170" i="18"/>
  <c r="H172" i="18"/>
  <c r="P173" i="18"/>
  <c r="X174" i="18"/>
  <c r="S184" i="18"/>
  <c r="G226" i="19"/>
  <c r="O226" i="19"/>
  <c r="W226" i="19"/>
  <c r="B187" i="19"/>
  <c r="B185" i="19"/>
  <c r="B183" i="19"/>
  <c r="J229" i="19"/>
  <c r="J192" i="19"/>
  <c r="J191" i="19"/>
  <c r="J188" i="19"/>
  <c r="J187" i="19"/>
  <c r="J185" i="19"/>
  <c r="J183" i="19"/>
  <c r="R229" i="19"/>
  <c r="R192" i="19"/>
  <c r="R191" i="19"/>
  <c r="R188" i="19"/>
  <c r="R187" i="19"/>
  <c r="R185" i="19"/>
  <c r="R183" i="19"/>
  <c r="D184" i="17"/>
  <c r="L184" i="17"/>
  <c r="T184" i="17"/>
  <c r="T190" i="17"/>
  <c r="D203" i="17"/>
  <c r="L203" i="17"/>
  <c r="T203" i="17"/>
  <c r="D209" i="17"/>
  <c r="L209" i="17"/>
  <c r="T209" i="17"/>
  <c r="C217" i="18"/>
  <c r="K217" i="18"/>
  <c r="S217" i="18"/>
  <c r="B226" i="18"/>
  <c r="J226" i="18"/>
  <c r="R226" i="18"/>
  <c r="D235" i="18"/>
  <c r="L235" i="18"/>
  <c r="T235" i="18"/>
  <c r="C237" i="18"/>
  <c r="K237" i="18"/>
  <c r="S237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J184" i="18"/>
  <c r="T184" i="18"/>
  <c r="S190" i="18"/>
  <c r="H226" i="19"/>
  <c r="C235" i="19"/>
  <c r="K235" i="19"/>
  <c r="S192" i="19"/>
  <c r="S191" i="19"/>
  <c r="S188" i="19"/>
  <c r="S187" i="19"/>
  <c r="S185" i="19"/>
  <c r="S183" i="19"/>
  <c r="S229" i="19"/>
  <c r="B190" i="19"/>
  <c r="J190" i="19"/>
  <c r="R190" i="19"/>
  <c r="T246" i="19"/>
  <c r="E203" i="17"/>
  <c r="M203" i="17"/>
  <c r="U203" i="17"/>
  <c r="E209" i="17"/>
  <c r="M209" i="17"/>
  <c r="U209" i="17"/>
  <c r="D5" i="18"/>
  <c r="D166" i="18" s="1"/>
  <c r="L5" i="18"/>
  <c r="L166" i="18" s="1"/>
  <c r="T5" i="18"/>
  <c r="T166" i="18" s="1"/>
  <c r="C226" i="18"/>
  <c r="K226" i="18"/>
  <c r="S226" i="18"/>
  <c r="E235" i="18"/>
  <c r="E184" i="18"/>
  <c r="M235" i="18"/>
  <c r="M184" i="18"/>
  <c r="U235" i="18"/>
  <c r="U184" i="18"/>
  <c r="D237" i="18"/>
  <c r="L237" i="18"/>
  <c r="T237" i="18"/>
  <c r="F246" i="18"/>
  <c r="F203" i="18"/>
  <c r="N246" i="18"/>
  <c r="N203" i="18"/>
  <c r="V246" i="18"/>
  <c r="V203" i="18"/>
  <c r="E248" i="18"/>
  <c r="E209" i="18"/>
  <c r="M248" i="18"/>
  <c r="M209" i="18"/>
  <c r="U248" i="18"/>
  <c r="U209" i="18"/>
  <c r="H161" i="18"/>
  <c r="S161" i="18"/>
  <c r="P162" i="18"/>
  <c r="C163" i="18"/>
  <c r="X163" i="18"/>
  <c r="K164" i="18"/>
  <c r="H165" i="18"/>
  <c r="S165" i="18"/>
  <c r="P166" i="18"/>
  <c r="C167" i="18"/>
  <c r="X167" i="18"/>
  <c r="K168" i="18"/>
  <c r="H169" i="18"/>
  <c r="S169" i="18"/>
  <c r="P170" i="18"/>
  <c r="C171" i="18"/>
  <c r="K172" i="18"/>
  <c r="H173" i="18"/>
  <c r="C175" i="18"/>
  <c r="K184" i="18"/>
  <c r="T190" i="18"/>
  <c r="I176" i="19"/>
  <c r="I173" i="19"/>
  <c r="I172" i="19"/>
  <c r="I169" i="19"/>
  <c r="I168" i="19"/>
  <c r="I167" i="19"/>
  <c r="I165" i="19"/>
  <c r="Q226" i="19"/>
  <c r="Y226" i="19"/>
  <c r="L235" i="19"/>
  <c r="C237" i="19"/>
  <c r="S237" i="19"/>
  <c r="F171" i="17"/>
  <c r="N171" i="17"/>
  <c r="V171" i="17"/>
  <c r="F203" i="17"/>
  <c r="N203" i="17"/>
  <c r="V203" i="17"/>
  <c r="F209" i="17"/>
  <c r="N209" i="17"/>
  <c r="V209" i="17"/>
  <c r="E217" i="18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M21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U175" i="18"/>
  <c r="U174" i="18"/>
  <c r="U173" i="18"/>
  <c r="U172" i="18"/>
  <c r="U170" i="18"/>
  <c r="U169" i="18"/>
  <c r="U168" i="18"/>
  <c r="U167" i="18"/>
  <c r="U165" i="18"/>
  <c r="U164" i="18"/>
  <c r="U163" i="18"/>
  <c r="U162" i="18"/>
  <c r="U161" i="18"/>
  <c r="D226" i="18"/>
  <c r="L226" i="18"/>
  <c r="T226" i="18"/>
  <c r="F235" i="18"/>
  <c r="N235" i="18"/>
  <c r="V235" i="18"/>
  <c r="E237" i="18"/>
  <c r="E190" i="18"/>
  <c r="M237" i="18"/>
  <c r="M190" i="18"/>
  <c r="U237" i="18"/>
  <c r="U190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B184" i="18"/>
  <c r="L184" i="18"/>
  <c r="D237" i="19"/>
  <c r="T237" i="19"/>
  <c r="G190" i="17"/>
  <c r="O190" i="17"/>
  <c r="W190" i="17"/>
  <c r="G203" i="17"/>
  <c r="O203" i="17"/>
  <c r="W203" i="17"/>
  <c r="G209" i="17"/>
  <c r="O209" i="17"/>
  <c r="W209" i="17"/>
  <c r="F5" i="18"/>
  <c r="F171" i="18" s="1"/>
  <c r="N5" i="18"/>
  <c r="N171" i="18" s="1"/>
  <c r="V5" i="18"/>
  <c r="V171" i="18" s="1"/>
  <c r="E223" i="18"/>
  <c r="E166" i="18"/>
  <c r="M223" i="18"/>
  <c r="M166" i="18"/>
  <c r="U223" i="18"/>
  <c r="U166" i="18"/>
  <c r="E226" i="18"/>
  <c r="E171" i="18"/>
  <c r="M226" i="18"/>
  <c r="M171" i="18"/>
  <c r="U226" i="18"/>
  <c r="U171" i="18"/>
  <c r="G235" i="18"/>
  <c r="O235" i="18"/>
  <c r="W235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K161" i="18"/>
  <c r="H162" i="18"/>
  <c r="S162" i="18"/>
  <c r="P163" i="18"/>
  <c r="C164" i="18"/>
  <c r="X164" i="18"/>
  <c r="K165" i="18"/>
  <c r="H166" i="18"/>
  <c r="S166" i="18"/>
  <c r="P167" i="18"/>
  <c r="C168" i="18"/>
  <c r="X168" i="18"/>
  <c r="K169" i="18"/>
  <c r="H170" i="18"/>
  <c r="S170" i="18"/>
  <c r="P171" i="18"/>
  <c r="C172" i="18"/>
  <c r="K173" i="18"/>
  <c r="S174" i="18"/>
  <c r="C184" i="18"/>
  <c r="N184" i="18"/>
  <c r="C226" i="19"/>
  <c r="S226" i="19"/>
  <c r="H171" i="17"/>
  <c r="P171" i="17"/>
  <c r="X171" i="17"/>
  <c r="H184" i="17"/>
  <c r="P184" i="17"/>
  <c r="X184" i="17"/>
  <c r="P190" i="17"/>
  <c r="X190" i="17"/>
  <c r="H203" i="17"/>
  <c r="P203" i="17"/>
  <c r="X203" i="17"/>
  <c r="H209" i="17"/>
  <c r="P209" i="17"/>
  <c r="X209" i="17"/>
  <c r="G5" i="18"/>
  <c r="G166" i="18" s="1"/>
  <c r="O5" i="18"/>
  <c r="W5" i="18"/>
  <c r="F226" i="18"/>
  <c r="N226" i="18"/>
  <c r="V226" i="18"/>
  <c r="H235" i="18"/>
  <c r="P235" i="18"/>
  <c r="X235" i="18"/>
  <c r="G237" i="18"/>
  <c r="G190" i="18"/>
  <c r="O237" i="18"/>
  <c r="O190" i="18"/>
  <c r="W237" i="18"/>
  <c r="W190" i="18"/>
  <c r="I246" i="18"/>
  <c r="I203" i="18"/>
  <c r="Q246" i="18"/>
  <c r="Q203" i="18"/>
  <c r="Y246" i="18"/>
  <c r="Y203" i="18"/>
  <c r="H248" i="18"/>
  <c r="H209" i="18"/>
  <c r="P248" i="18"/>
  <c r="P209" i="18"/>
  <c r="X248" i="18"/>
  <c r="X209" i="18"/>
  <c r="C161" i="18"/>
  <c r="D184" i="18"/>
  <c r="O184" i="18"/>
  <c r="C190" i="18"/>
  <c r="D176" i="19"/>
  <c r="D173" i="19"/>
  <c r="D172" i="19"/>
  <c r="D169" i="19"/>
  <c r="D168" i="19"/>
  <c r="D167" i="19"/>
  <c r="D165" i="19"/>
  <c r="D217" i="19"/>
  <c r="L176" i="19"/>
  <c r="L173" i="19"/>
  <c r="L172" i="19"/>
  <c r="L169" i="19"/>
  <c r="L168" i="19"/>
  <c r="L167" i="19"/>
  <c r="L165" i="19"/>
  <c r="L217" i="19"/>
  <c r="T217" i="19"/>
  <c r="T176" i="19"/>
  <c r="T173" i="19"/>
  <c r="T172" i="19"/>
  <c r="T169" i="19"/>
  <c r="T168" i="19"/>
  <c r="T167" i="19"/>
  <c r="T165" i="19"/>
  <c r="O235" i="19"/>
  <c r="I190" i="17"/>
  <c r="Q190" i="17"/>
  <c r="Y190" i="17"/>
  <c r="I203" i="17"/>
  <c r="Q203" i="17"/>
  <c r="Y203" i="17"/>
  <c r="I209" i="17"/>
  <c r="Q209" i="17"/>
  <c r="Y209" i="17"/>
  <c r="H217" i="18"/>
  <c r="G226" i="18"/>
  <c r="O226" i="18"/>
  <c r="W226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K162" i="18"/>
  <c r="H163" i="18"/>
  <c r="C165" i="18"/>
  <c r="X165" i="18"/>
  <c r="K166" i="18"/>
  <c r="V166" i="18"/>
  <c r="H167" i="18"/>
  <c r="S167" i="18"/>
  <c r="P168" i="18"/>
  <c r="C169" i="18"/>
  <c r="K170" i="18"/>
  <c r="H171" i="18"/>
  <c r="S171" i="18"/>
  <c r="P172" i="18"/>
  <c r="C173" i="18"/>
  <c r="X173" i="18"/>
  <c r="K174" i="18"/>
  <c r="H175" i="18"/>
  <c r="S175" i="18"/>
  <c r="F184" i="18"/>
  <c r="P184" i="18"/>
  <c r="D190" i="18"/>
  <c r="E226" i="19"/>
  <c r="P235" i="19"/>
  <c r="G237" i="19"/>
  <c r="W237" i="19"/>
  <c r="F235" i="19"/>
  <c r="N235" i="19"/>
  <c r="V235" i="19"/>
  <c r="E237" i="19"/>
  <c r="M237" i="19"/>
  <c r="U237" i="19"/>
  <c r="F248" i="19"/>
  <c r="N248" i="19"/>
  <c r="V248" i="19"/>
  <c r="I171" i="19"/>
  <c r="I183" i="19"/>
  <c r="Q183" i="19"/>
  <c r="Y183" i="19"/>
  <c r="I185" i="19"/>
  <c r="Q185" i="19"/>
  <c r="Y185" i="19"/>
  <c r="I187" i="19"/>
  <c r="Q187" i="19"/>
  <c r="Y187" i="19"/>
  <c r="I188" i="19"/>
  <c r="Q188" i="19"/>
  <c r="Y188" i="19"/>
  <c r="I191" i="19"/>
  <c r="Q191" i="19"/>
  <c r="I192" i="19"/>
  <c r="Q192" i="19"/>
  <c r="W217" i="19"/>
  <c r="I226" i="19"/>
  <c r="T226" i="19"/>
  <c r="G229" i="19"/>
  <c r="D235" i="19"/>
  <c r="S235" i="19"/>
  <c r="K237" i="19"/>
  <c r="D246" i="19"/>
  <c r="H205" i="21"/>
  <c r="P205" i="21"/>
  <c r="X205" i="21"/>
  <c r="E158" i="23"/>
  <c r="E154" i="23"/>
  <c r="E151" i="23"/>
  <c r="E61" i="20"/>
  <c r="E57" i="20"/>
  <c r="E56" i="20" s="1"/>
  <c r="M163" i="23"/>
  <c r="M161" i="23"/>
  <c r="M158" i="23"/>
  <c r="M155" i="23"/>
  <c r="M154" i="23"/>
  <c r="M151" i="23"/>
  <c r="M61" i="20"/>
  <c r="M78" i="20" s="1"/>
  <c r="M169" i="4" s="1"/>
  <c r="M57" i="20"/>
  <c r="M56" i="20" s="1"/>
  <c r="U163" i="23"/>
  <c r="U161" i="23"/>
  <c r="U158" i="23"/>
  <c r="U155" i="23"/>
  <c r="U154" i="23"/>
  <c r="U151" i="23"/>
  <c r="U61" i="20"/>
  <c r="U57" i="20"/>
  <c r="U56" i="20" s="1"/>
  <c r="F217" i="19"/>
  <c r="N217" i="19"/>
  <c r="V217" i="19"/>
  <c r="F237" i="19"/>
  <c r="N237" i="19"/>
  <c r="V237" i="19"/>
  <c r="H246" i="19"/>
  <c r="P246" i="19"/>
  <c r="X246" i="19"/>
  <c r="G248" i="19"/>
  <c r="O248" i="19"/>
  <c r="W248" i="19"/>
  <c r="B165" i="19"/>
  <c r="J165" i="19"/>
  <c r="R165" i="19"/>
  <c r="B167" i="19"/>
  <c r="R167" i="19"/>
  <c r="B168" i="19"/>
  <c r="R168" i="19"/>
  <c r="B169" i="19"/>
  <c r="R169" i="19"/>
  <c r="B172" i="19"/>
  <c r="J172" i="19"/>
  <c r="R172" i="19"/>
  <c r="B173" i="19"/>
  <c r="J173" i="19"/>
  <c r="R173" i="19"/>
  <c r="B184" i="19"/>
  <c r="J184" i="19"/>
  <c r="R184" i="19"/>
  <c r="C217" i="19"/>
  <c r="M217" i="19"/>
  <c r="K226" i="19"/>
  <c r="U226" i="19"/>
  <c r="H229" i="19"/>
  <c r="E235" i="19"/>
  <c r="T235" i="19"/>
  <c r="L237" i="19"/>
  <c r="G246" i="19"/>
  <c r="E78" i="20"/>
  <c r="E169" i="4" s="1"/>
  <c r="U78" i="20"/>
  <c r="U169" i="4" s="1"/>
  <c r="I179" i="23"/>
  <c r="I176" i="23"/>
  <c r="I172" i="23"/>
  <c r="I170" i="23"/>
  <c r="I62" i="20"/>
  <c r="I115" i="4" s="1"/>
  <c r="Q179" i="23"/>
  <c r="Q176" i="23"/>
  <c r="Q172" i="23"/>
  <c r="Q170" i="23"/>
  <c r="Q62" i="20"/>
  <c r="Q115" i="4" s="1"/>
  <c r="F226" i="19"/>
  <c r="N226" i="19"/>
  <c r="V226" i="19"/>
  <c r="I246" i="19"/>
  <c r="Q246" i="19"/>
  <c r="Y246" i="19"/>
  <c r="H248" i="19"/>
  <c r="P248" i="19"/>
  <c r="X248" i="19"/>
  <c r="C165" i="19"/>
  <c r="K165" i="19"/>
  <c r="S165" i="19"/>
  <c r="C167" i="19"/>
  <c r="S167" i="19"/>
  <c r="C168" i="19"/>
  <c r="S168" i="19"/>
  <c r="C169" i="19"/>
  <c r="S169" i="19"/>
  <c r="C171" i="19"/>
  <c r="S171" i="19"/>
  <c r="C172" i="19"/>
  <c r="K172" i="19"/>
  <c r="S172" i="19"/>
  <c r="C173" i="19"/>
  <c r="K173" i="19"/>
  <c r="S173" i="19"/>
  <c r="K176" i="19"/>
  <c r="S176" i="19"/>
  <c r="S184" i="19"/>
  <c r="S190" i="19"/>
  <c r="O217" i="19"/>
  <c r="L226" i="19"/>
  <c r="T229" i="19"/>
  <c r="G235" i="19"/>
  <c r="W235" i="19"/>
  <c r="O237" i="19"/>
  <c r="L246" i="19"/>
  <c r="H5" i="19"/>
  <c r="P5" i="19"/>
  <c r="X5" i="19"/>
  <c r="I235" i="19"/>
  <c r="Q235" i="19"/>
  <c r="Y235" i="19"/>
  <c r="B246" i="19"/>
  <c r="J246" i="19"/>
  <c r="R246" i="19"/>
  <c r="I248" i="19"/>
  <c r="Q248" i="19"/>
  <c r="Y248" i="19"/>
  <c r="D171" i="19"/>
  <c r="L171" i="19"/>
  <c r="T171" i="19"/>
  <c r="D183" i="19"/>
  <c r="L183" i="19"/>
  <c r="T183" i="19"/>
  <c r="L184" i="19"/>
  <c r="D185" i="19"/>
  <c r="L185" i="19"/>
  <c r="T185" i="19"/>
  <c r="D187" i="19"/>
  <c r="L187" i="19"/>
  <c r="T187" i="19"/>
  <c r="D188" i="19"/>
  <c r="L188" i="19"/>
  <c r="T188" i="19"/>
  <c r="D190" i="19"/>
  <c r="T190" i="19"/>
  <c r="D191" i="19"/>
  <c r="L191" i="19"/>
  <c r="T191" i="19"/>
  <c r="D192" i="19"/>
  <c r="L192" i="19"/>
  <c r="T203" i="19"/>
  <c r="E217" i="19"/>
  <c r="M226" i="19"/>
  <c r="X226" i="19"/>
  <c r="U229" i="19"/>
  <c r="H235" i="19"/>
  <c r="X235" i="19"/>
  <c r="P237" i="19"/>
  <c r="O246" i="19"/>
  <c r="Q5" i="19"/>
  <c r="Q171" i="19" s="1"/>
  <c r="Y5" i="19"/>
  <c r="Y171" i="19" s="1"/>
  <c r="C61" i="19"/>
  <c r="C190" i="19" s="1"/>
  <c r="K61" i="19"/>
  <c r="K190" i="19" s="1"/>
  <c r="B235" i="19"/>
  <c r="J235" i="19"/>
  <c r="R235" i="19"/>
  <c r="I237" i="19"/>
  <c r="Q237" i="19"/>
  <c r="Y237" i="19"/>
  <c r="C246" i="19"/>
  <c r="K246" i="19"/>
  <c r="S246" i="19"/>
  <c r="B248" i="19"/>
  <c r="J248" i="19"/>
  <c r="R248" i="19"/>
  <c r="E165" i="19"/>
  <c r="M165" i="19"/>
  <c r="U165" i="19"/>
  <c r="E167" i="19"/>
  <c r="M167" i="19"/>
  <c r="U167" i="19"/>
  <c r="E168" i="19"/>
  <c r="M168" i="19"/>
  <c r="U168" i="19"/>
  <c r="E169" i="19"/>
  <c r="M169" i="19"/>
  <c r="U169" i="19"/>
  <c r="E171" i="19"/>
  <c r="E172" i="19"/>
  <c r="M172" i="19"/>
  <c r="U172" i="19"/>
  <c r="E173" i="19"/>
  <c r="M173" i="19"/>
  <c r="U173" i="19"/>
  <c r="U176" i="19"/>
  <c r="E183" i="19"/>
  <c r="M183" i="19"/>
  <c r="U183" i="19"/>
  <c r="E185" i="19"/>
  <c r="M185" i="19"/>
  <c r="E187" i="19"/>
  <c r="M187" i="19"/>
  <c r="U187" i="19"/>
  <c r="E188" i="19"/>
  <c r="M188" i="19"/>
  <c r="U188" i="19"/>
  <c r="E190" i="19"/>
  <c r="M190" i="19"/>
  <c r="U190" i="19"/>
  <c r="E191" i="19"/>
  <c r="M191" i="19"/>
  <c r="U191" i="19"/>
  <c r="E192" i="19"/>
  <c r="M192" i="19"/>
  <c r="G217" i="19"/>
  <c r="D226" i="19"/>
  <c r="W229" i="19"/>
  <c r="I163" i="23"/>
  <c r="I161" i="23"/>
  <c r="I158" i="23"/>
  <c r="I155" i="23"/>
  <c r="I154" i="23"/>
  <c r="I151" i="23"/>
  <c r="I61" i="20"/>
  <c r="I57" i="20"/>
  <c r="I56" i="20" s="1"/>
  <c r="Q163" i="23"/>
  <c r="Q161" i="23"/>
  <c r="Q158" i="23"/>
  <c r="Q155" i="23"/>
  <c r="Q154" i="23"/>
  <c r="Q151" i="23"/>
  <c r="Q61" i="20"/>
  <c r="Q78" i="20" s="1"/>
  <c r="Q169" i="4" s="1"/>
  <c r="Q57" i="20"/>
  <c r="Q56" i="20" s="1"/>
  <c r="Y163" i="23"/>
  <c r="Y161" i="23"/>
  <c r="Y158" i="23"/>
  <c r="Y155" i="23"/>
  <c r="Y154" i="23"/>
  <c r="Y151" i="23"/>
  <c r="Y61" i="20"/>
  <c r="B217" i="19"/>
  <c r="J217" i="19"/>
  <c r="R217" i="19"/>
  <c r="B237" i="19"/>
  <c r="J237" i="19"/>
  <c r="R237" i="19"/>
  <c r="C248" i="19"/>
  <c r="K248" i="19"/>
  <c r="S248" i="19"/>
  <c r="F165" i="19"/>
  <c r="N165" i="19"/>
  <c r="V165" i="19"/>
  <c r="V160" i="19" s="1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F176" i="19"/>
  <c r="N176" i="19"/>
  <c r="V176" i="19"/>
  <c r="F184" i="19"/>
  <c r="V184" i="19"/>
  <c r="F190" i="19"/>
  <c r="F209" i="19"/>
  <c r="N209" i="19"/>
  <c r="V209" i="19"/>
  <c r="P226" i="19"/>
  <c r="X229" i="19"/>
  <c r="W246" i="19"/>
  <c r="I78" i="20"/>
  <c r="I169" i="4" s="1"/>
  <c r="Y78" i="20"/>
  <c r="Y169" i="4" s="1"/>
  <c r="Q79" i="20"/>
  <c r="Q170" i="4" s="1"/>
  <c r="B163" i="23"/>
  <c r="B161" i="23"/>
  <c r="B158" i="23"/>
  <c r="B155" i="23"/>
  <c r="B154" i="23"/>
  <c r="B151" i="23"/>
  <c r="B61" i="20"/>
  <c r="B78" i="20" s="1"/>
  <c r="B169" i="4" s="1"/>
  <c r="J163" i="23"/>
  <c r="J161" i="23"/>
  <c r="J158" i="23"/>
  <c r="J155" i="23"/>
  <c r="J154" i="23"/>
  <c r="J151" i="23"/>
  <c r="J146" i="23" s="1"/>
  <c r="J61" i="20"/>
  <c r="J78" i="20" s="1"/>
  <c r="J169" i="4" s="1"/>
  <c r="B226" i="19"/>
  <c r="J226" i="19"/>
  <c r="R226" i="19"/>
  <c r="E246" i="19"/>
  <c r="M246" i="19"/>
  <c r="U246" i="19"/>
  <c r="D248" i="19"/>
  <c r="L248" i="19"/>
  <c r="T248" i="19"/>
  <c r="G165" i="19"/>
  <c r="O165" i="19"/>
  <c r="W165" i="19"/>
  <c r="G167" i="19"/>
  <c r="O167" i="19"/>
  <c r="W167" i="19"/>
  <c r="G168" i="19"/>
  <c r="O168" i="19"/>
  <c r="W168" i="19"/>
  <c r="G169" i="19"/>
  <c r="O169" i="19"/>
  <c r="W169" i="19"/>
  <c r="G171" i="19"/>
  <c r="O171" i="19"/>
  <c r="W171" i="19"/>
  <c r="G172" i="19"/>
  <c r="O172" i="19"/>
  <c r="W172" i="19"/>
  <c r="G173" i="19"/>
  <c r="O173" i="19"/>
  <c r="W173" i="19"/>
  <c r="G183" i="19"/>
  <c r="O183" i="19"/>
  <c r="W183" i="19"/>
  <c r="O184" i="19"/>
  <c r="G185" i="19"/>
  <c r="O185" i="19"/>
  <c r="W185" i="19"/>
  <c r="G187" i="19"/>
  <c r="O187" i="19"/>
  <c r="W187" i="19"/>
  <c r="G188" i="19"/>
  <c r="O188" i="19"/>
  <c r="W188" i="19"/>
  <c r="G190" i="19"/>
  <c r="W190" i="19"/>
  <c r="G191" i="19"/>
  <c r="O191" i="19"/>
  <c r="W191" i="19"/>
  <c r="O192" i="19"/>
  <c r="G209" i="19"/>
  <c r="O209" i="19"/>
  <c r="W209" i="19"/>
  <c r="C151" i="23"/>
  <c r="C61" i="20"/>
  <c r="C57" i="20"/>
  <c r="C56" i="20" s="1"/>
  <c r="K163" i="23"/>
  <c r="K161" i="23"/>
  <c r="K158" i="23"/>
  <c r="K155" i="23"/>
  <c r="K154" i="23"/>
  <c r="K151" i="23"/>
  <c r="K61" i="20"/>
  <c r="K78" i="20" s="1"/>
  <c r="K169" i="4" s="1"/>
  <c r="K57" i="20"/>
  <c r="K56" i="20" s="1"/>
  <c r="S163" i="23"/>
  <c r="S161" i="23"/>
  <c r="S158" i="23"/>
  <c r="S155" i="23"/>
  <c r="S154" i="23"/>
  <c r="S151" i="23"/>
  <c r="S61" i="20"/>
  <c r="S78" i="20" s="1"/>
  <c r="S169" i="4" s="1"/>
  <c r="S57" i="20"/>
  <c r="S56" i="20" s="1"/>
  <c r="N176" i="23"/>
  <c r="N172" i="23"/>
  <c r="N170" i="23"/>
  <c r="N179" i="23"/>
  <c r="N62" i="20"/>
  <c r="N115" i="4" s="1"/>
  <c r="F61" i="19"/>
  <c r="N61" i="19"/>
  <c r="N190" i="19" s="1"/>
  <c r="V61" i="19"/>
  <c r="V190" i="19" s="1"/>
  <c r="M235" i="19"/>
  <c r="U235" i="19"/>
  <c r="F246" i="19"/>
  <c r="N246" i="19"/>
  <c r="V246" i="19"/>
  <c r="E248" i="19"/>
  <c r="M248" i="19"/>
  <c r="U248" i="19"/>
  <c r="H183" i="19"/>
  <c r="P183" i="19"/>
  <c r="X183" i="19"/>
  <c r="P184" i="19"/>
  <c r="H185" i="19"/>
  <c r="P185" i="19"/>
  <c r="X185" i="19"/>
  <c r="H187" i="19"/>
  <c r="P187" i="19"/>
  <c r="X187" i="19"/>
  <c r="H188" i="19"/>
  <c r="P188" i="19"/>
  <c r="X188" i="19"/>
  <c r="H190" i="19"/>
  <c r="X190" i="19"/>
  <c r="H191" i="19"/>
  <c r="P191" i="19"/>
  <c r="X191" i="19"/>
  <c r="P192" i="19"/>
  <c r="H203" i="19"/>
  <c r="P203" i="19"/>
  <c r="X203" i="19"/>
  <c r="H209" i="19"/>
  <c r="P209" i="19"/>
  <c r="X209" i="19"/>
  <c r="G205" i="21"/>
  <c r="O205" i="21"/>
  <c r="W205" i="21"/>
  <c r="E176" i="23"/>
  <c r="E172" i="23"/>
  <c r="E170" i="23"/>
  <c r="E179" i="23"/>
  <c r="E62" i="20"/>
  <c r="E115" i="4" s="1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C144" i="23"/>
  <c r="C143" i="23"/>
  <c r="C140" i="23"/>
  <c r="C139" i="23"/>
  <c r="C137" i="23"/>
  <c r="K144" i="23"/>
  <c r="K143" i="23"/>
  <c r="K140" i="23"/>
  <c r="K139" i="23"/>
  <c r="K137" i="23"/>
  <c r="S144" i="23"/>
  <c r="S143" i="23"/>
  <c r="S140" i="23"/>
  <c r="S139" i="23"/>
  <c r="S137" i="23"/>
  <c r="C192" i="23"/>
  <c r="C183" i="23" s="1"/>
  <c r="C141" i="23"/>
  <c r="K141" i="23"/>
  <c r="K192" i="23"/>
  <c r="S192" i="23"/>
  <c r="S183" i="23" s="1"/>
  <c r="S141" i="23"/>
  <c r="H163" i="23"/>
  <c r="H161" i="23"/>
  <c r="H158" i="23"/>
  <c r="H155" i="23"/>
  <c r="H154" i="23"/>
  <c r="H151" i="23"/>
  <c r="P163" i="23"/>
  <c r="P161" i="23"/>
  <c r="P158" i="23"/>
  <c r="P155" i="23"/>
  <c r="P154" i="23"/>
  <c r="P151" i="23"/>
  <c r="X163" i="23"/>
  <c r="X161" i="23"/>
  <c r="X158" i="23"/>
  <c r="X155" i="23"/>
  <c r="X154" i="23"/>
  <c r="X151" i="23"/>
  <c r="F201" i="23"/>
  <c r="N201" i="23"/>
  <c r="N194" i="23" s="1"/>
  <c r="V201" i="23"/>
  <c r="F202" i="23"/>
  <c r="N202" i="23"/>
  <c r="V202" i="23"/>
  <c r="F203" i="23"/>
  <c r="N203" i="23"/>
  <c r="V203" i="23"/>
  <c r="M176" i="23"/>
  <c r="M172" i="23"/>
  <c r="M170" i="23"/>
  <c r="M179" i="23"/>
  <c r="H211" i="23"/>
  <c r="H205" i="23" s="1"/>
  <c r="H171" i="23"/>
  <c r="P211" i="23"/>
  <c r="P205" i="23" s="1"/>
  <c r="X211" i="23"/>
  <c r="X205" i="23" s="1"/>
  <c r="X171" i="23"/>
  <c r="B213" i="23"/>
  <c r="J213" i="23"/>
  <c r="R213" i="23"/>
  <c r="E140" i="23"/>
  <c r="U143" i="23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D144" i="23"/>
  <c r="D143" i="23"/>
  <c r="D140" i="23"/>
  <c r="D139" i="23"/>
  <c r="D137" i="23"/>
  <c r="L144" i="23"/>
  <c r="L143" i="23"/>
  <c r="L140" i="23"/>
  <c r="L139" i="23"/>
  <c r="L137" i="23"/>
  <c r="T144" i="23"/>
  <c r="T143" i="23"/>
  <c r="T140" i="23"/>
  <c r="T139" i="23"/>
  <c r="T137" i="23"/>
  <c r="D192" i="23"/>
  <c r="D183" i="23" s="1"/>
  <c r="D141" i="23"/>
  <c r="L192" i="23"/>
  <c r="L183" i="23" s="1"/>
  <c r="L141" i="23"/>
  <c r="T192" i="23"/>
  <c r="T183" i="23" s="1"/>
  <c r="T141" i="23"/>
  <c r="G201" i="23"/>
  <c r="G153" i="23"/>
  <c r="O153" i="23"/>
  <c r="O201" i="23"/>
  <c r="W201" i="23"/>
  <c r="W153" i="23"/>
  <c r="G157" i="23"/>
  <c r="G202" i="23"/>
  <c r="O202" i="23"/>
  <c r="O157" i="23"/>
  <c r="W157" i="23"/>
  <c r="W202" i="23"/>
  <c r="G203" i="23"/>
  <c r="G160" i="23"/>
  <c r="O160" i="23"/>
  <c r="O203" i="23"/>
  <c r="W203" i="23"/>
  <c r="W160" i="23"/>
  <c r="M140" i="23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F175" i="22"/>
  <c r="N175" i="22"/>
  <c r="V175" i="22"/>
  <c r="R163" i="23"/>
  <c r="R161" i="23"/>
  <c r="R158" i="23"/>
  <c r="R155" i="23"/>
  <c r="R154" i="23"/>
  <c r="R151" i="23"/>
  <c r="C179" i="23"/>
  <c r="C176" i="23"/>
  <c r="C172" i="23"/>
  <c r="C170" i="23"/>
  <c r="P99" i="23"/>
  <c r="P175" i="23" s="1"/>
  <c r="B211" i="23"/>
  <c r="B99" i="23"/>
  <c r="B171" i="23" s="1"/>
  <c r="J211" i="23"/>
  <c r="J205" i="23" s="1"/>
  <c r="J99" i="23"/>
  <c r="J171" i="23" s="1"/>
  <c r="R211" i="23"/>
  <c r="R99" i="23"/>
  <c r="R171" i="23" s="1"/>
  <c r="D213" i="23"/>
  <c r="L213" i="23"/>
  <c r="T213" i="23"/>
  <c r="T175" i="23"/>
  <c r="E137" i="23"/>
  <c r="U140" i="23"/>
  <c r="K183" i="23"/>
  <c r="K205" i="23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F144" i="23"/>
  <c r="F143" i="23"/>
  <c r="F140" i="23"/>
  <c r="F139" i="23"/>
  <c r="F137" i="23"/>
  <c r="N144" i="23"/>
  <c r="N143" i="23"/>
  <c r="N140" i="23"/>
  <c r="N139" i="23"/>
  <c r="N137" i="23"/>
  <c r="V144" i="23"/>
  <c r="V143" i="23"/>
  <c r="V140" i="23"/>
  <c r="V139" i="23"/>
  <c r="V137" i="23"/>
  <c r="F192" i="23"/>
  <c r="F183" i="23" s="1"/>
  <c r="F141" i="23"/>
  <c r="N141" i="23"/>
  <c r="N192" i="23"/>
  <c r="N183" i="23" s="1"/>
  <c r="V192" i="23"/>
  <c r="V183" i="23" s="1"/>
  <c r="V141" i="23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Y203" i="23"/>
  <c r="Y160" i="23"/>
  <c r="S171" i="23"/>
  <c r="M137" i="23"/>
  <c r="E141" i="23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G144" i="23"/>
  <c r="G143" i="23"/>
  <c r="G140" i="23"/>
  <c r="G139" i="23"/>
  <c r="G137" i="23"/>
  <c r="O144" i="23"/>
  <c r="O143" i="23"/>
  <c r="O140" i="23"/>
  <c r="O139" i="23"/>
  <c r="O137" i="23"/>
  <c r="W144" i="23"/>
  <c r="W143" i="23"/>
  <c r="W140" i="23"/>
  <c r="W139" i="23"/>
  <c r="W137" i="23"/>
  <c r="G192" i="23"/>
  <c r="G141" i="23"/>
  <c r="O141" i="23"/>
  <c r="O192" i="23"/>
  <c r="O183" i="23" s="1"/>
  <c r="W192" i="23"/>
  <c r="W183" i="23" s="1"/>
  <c r="W141" i="23"/>
  <c r="D163" i="23"/>
  <c r="D161" i="23"/>
  <c r="D158" i="23"/>
  <c r="D155" i="23"/>
  <c r="D154" i="23"/>
  <c r="D151" i="23"/>
  <c r="L163" i="23"/>
  <c r="L161" i="23"/>
  <c r="L158" i="23"/>
  <c r="L155" i="23"/>
  <c r="L154" i="23"/>
  <c r="L151" i="23"/>
  <c r="T163" i="23"/>
  <c r="T161" i="23"/>
  <c r="T158" i="23"/>
  <c r="T155" i="23"/>
  <c r="T154" i="23"/>
  <c r="T151" i="23"/>
  <c r="B201" i="23"/>
  <c r="B194" i="23" s="1"/>
  <c r="B153" i="23"/>
  <c r="J201" i="23"/>
  <c r="J194" i="23" s="1"/>
  <c r="J153" i="23"/>
  <c r="F176" i="23"/>
  <c r="F172" i="23"/>
  <c r="F170" i="23"/>
  <c r="F179" i="23"/>
  <c r="S179" i="23"/>
  <c r="S176" i="23"/>
  <c r="S172" i="23"/>
  <c r="S170" i="23"/>
  <c r="S165" i="23" s="1"/>
  <c r="D211" i="23"/>
  <c r="D99" i="23"/>
  <c r="D175" i="23" s="1"/>
  <c r="D171" i="23"/>
  <c r="L211" i="23"/>
  <c r="L205" i="23" s="1"/>
  <c r="L99" i="23"/>
  <c r="L171" i="23" s="1"/>
  <c r="T211" i="23"/>
  <c r="T205" i="23" s="1"/>
  <c r="T99" i="23"/>
  <c r="T171" i="23"/>
  <c r="F175" i="23"/>
  <c r="F213" i="23"/>
  <c r="F205" i="23" s="1"/>
  <c r="N213" i="23"/>
  <c r="N175" i="23"/>
  <c r="V213" i="23"/>
  <c r="U137" i="23"/>
  <c r="M141" i="23"/>
  <c r="E183" i="23"/>
  <c r="M183" i="23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H144" i="23"/>
  <c r="H143" i="23"/>
  <c r="H140" i="23"/>
  <c r="H139" i="23"/>
  <c r="H137" i="23"/>
  <c r="P144" i="23"/>
  <c r="P143" i="23"/>
  <c r="P140" i="23"/>
  <c r="P139" i="23"/>
  <c r="P137" i="23"/>
  <c r="X144" i="23"/>
  <c r="X143" i="23"/>
  <c r="X140" i="23"/>
  <c r="X139" i="23"/>
  <c r="X137" i="23"/>
  <c r="H192" i="23"/>
  <c r="H183" i="23" s="1"/>
  <c r="H141" i="23"/>
  <c r="P192" i="23"/>
  <c r="P183" i="23" s="1"/>
  <c r="P141" i="23"/>
  <c r="X192" i="23"/>
  <c r="X183" i="23" s="1"/>
  <c r="X141" i="23"/>
  <c r="C201" i="23"/>
  <c r="C153" i="23"/>
  <c r="K153" i="23"/>
  <c r="K201" i="23"/>
  <c r="S201" i="23"/>
  <c r="S153" i="23"/>
  <c r="C157" i="23"/>
  <c r="C202" i="23"/>
  <c r="K202" i="23"/>
  <c r="K157" i="23"/>
  <c r="S157" i="23"/>
  <c r="S202" i="23"/>
  <c r="C203" i="23"/>
  <c r="K160" i="23"/>
  <c r="K203" i="23"/>
  <c r="S203" i="23"/>
  <c r="S160" i="23"/>
  <c r="H179" i="23"/>
  <c r="H176" i="23"/>
  <c r="H172" i="23"/>
  <c r="H170" i="23"/>
  <c r="U179" i="23"/>
  <c r="U176" i="23"/>
  <c r="U172" i="23"/>
  <c r="U170" i="23"/>
  <c r="U165" i="23" s="1"/>
  <c r="E211" i="23"/>
  <c r="E205" i="23" s="1"/>
  <c r="E171" i="23"/>
  <c r="M211" i="23"/>
  <c r="M205" i="23" s="1"/>
  <c r="M171" i="23"/>
  <c r="U211" i="23"/>
  <c r="U205" i="23" s="1"/>
  <c r="U171" i="23"/>
  <c r="G213" i="23"/>
  <c r="O213" i="23"/>
  <c r="O175" i="23"/>
  <c r="W213" i="23"/>
  <c r="E139" i="23"/>
  <c r="U141" i="23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I144" i="23"/>
  <c r="I143" i="23"/>
  <c r="I140" i="23"/>
  <c r="I139" i="23"/>
  <c r="I137" i="23"/>
  <c r="I132" i="23" s="1"/>
  <c r="Q144" i="23"/>
  <c r="Q143" i="23"/>
  <c r="Q140" i="23"/>
  <c r="Q139" i="23"/>
  <c r="Q137" i="23"/>
  <c r="Y144" i="23"/>
  <c r="Y143" i="23"/>
  <c r="Y140" i="23"/>
  <c r="Y139" i="23"/>
  <c r="Y137" i="23"/>
  <c r="I192" i="23"/>
  <c r="I183" i="23" s="1"/>
  <c r="I141" i="23"/>
  <c r="Q192" i="23"/>
  <c r="Q183" i="23" s="1"/>
  <c r="Q141" i="23"/>
  <c r="Y192" i="23"/>
  <c r="Y183" i="23" s="1"/>
  <c r="Y141" i="23"/>
  <c r="F48" i="23"/>
  <c r="F160" i="23" s="1"/>
  <c r="N48" i="23"/>
  <c r="N160" i="23" s="1"/>
  <c r="V48" i="23"/>
  <c r="V153" i="23" s="1"/>
  <c r="D201" i="23"/>
  <c r="D153" i="23"/>
  <c r="L201" i="23"/>
  <c r="L153" i="23"/>
  <c r="T201" i="23"/>
  <c r="T153" i="23"/>
  <c r="D202" i="23"/>
  <c r="D157" i="23"/>
  <c r="L202" i="23"/>
  <c r="L157" i="23"/>
  <c r="T202" i="23"/>
  <c r="T157" i="23"/>
  <c r="D203" i="23"/>
  <c r="D160" i="23"/>
  <c r="L203" i="23"/>
  <c r="L160" i="23"/>
  <c r="T203" i="23"/>
  <c r="T160" i="23"/>
  <c r="V99" i="23"/>
  <c r="N171" i="23"/>
  <c r="V171" i="23"/>
  <c r="M139" i="23"/>
  <c r="E143" i="23"/>
  <c r="G183" i="23"/>
  <c r="G69" i="20"/>
  <c r="O69" i="20"/>
  <c r="W69" i="20"/>
  <c r="G70" i="20"/>
  <c r="O70" i="20"/>
  <c r="W70" i="20"/>
  <c r="G71" i="20"/>
  <c r="O71" i="20"/>
  <c r="W71" i="20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B144" i="23"/>
  <c r="B143" i="23"/>
  <c r="B140" i="23"/>
  <c r="B139" i="23"/>
  <c r="B137" i="23"/>
  <c r="J144" i="23"/>
  <c r="J143" i="23"/>
  <c r="J140" i="23"/>
  <c r="J139" i="23"/>
  <c r="J137" i="23"/>
  <c r="R144" i="23"/>
  <c r="R143" i="23"/>
  <c r="R140" i="23"/>
  <c r="R139" i="23"/>
  <c r="R137" i="23"/>
  <c r="B192" i="23"/>
  <c r="B183" i="23" s="1"/>
  <c r="B141" i="23"/>
  <c r="J192" i="23"/>
  <c r="J183" i="23" s="1"/>
  <c r="J141" i="23"/>
  <c r="R192" i="23"/>
  <c r="R183" i="23" s="1"/>
  <c r="R141" i="23"/>
  <c r="G163" i="23"/>
  <c r="G161" i="23"/>
  <c r="G158" i="23"/>
  <c r="G155" i="23"/>
  <c r="G154" i="23"/>
  <c r="G151" i="23"/>
  <c r="O163" i="23"/>
  <c r="O161" i="23"/>
  <c r="O158" i="23"/>
  <c r="O155" i="23"/>
  <c r="O154" i="23"/>
  <c r="O151" i="23"/>
  <c r="W163" i="23"/>
  <c r="W161" i="23"/>
  <c r="W158" i="23"/>
  <c r="W155" i="23"/>
  <c r="W154" i="23"/>
  <c r="W151" i="23"/>
  <c r="E201" i="23"/>
  <c r="E194" i="23" s="1"/>
  <c r="E153" i="23"/>
  <c r="M201" i="23"/>
  <c r="M194" i="23" s="1"/>
  <c r="M153" i="23"/>
  <c r="U201" i="23"/>
  <c r="U194" i="23" s="1"/>
  <c r="U153" i="23"/>
  <c r="K176" i="23"/>
  <c r="K172" i="23"/>
  <c r="K170" i="23"/>
  <c r="K179" i="23"/>
  <c r="X179" i="23"/>
  <c r="X176" i="23"/>
  <c r="X172" i="23"/>
  <c r="X170" i="23"/>
  <c r="G211" i="23"/>
  <c r="G205" i="23" s="1"/>
  <c r="G99" i="23"/>
  <c r="G175" i="23" s="1"/>
  <c r="O211" i="23"/>
  <c r="O205" i="23" s="1"/>
  <c r="O171" i="23"/>
  <c r="O99" i="23"/>
  <c r="W211" i="23"/>
  <c r="W99" i="23"/>
  <c r="W175" i="23" s="1"/>
  <c r="I213" i="23"/>
  <c r="I205" i="23" s="1"/>
  <c r="I175" i="23"/>
  <c r="Q213" i="23"/>
  <c r="Q205" i="23" s="1"/>
  <c r="Q175" i="23"/>
  <c r="Y213" i="23"/>
  <c r="Y205" i="23" s="1"/>
  <c r="Y175" i="23"/>
  <c r="U139" i="23"/>
  <c r="M143" i="23"/>
  <c r="I171" i="23"/>
  <c r="Q171" i="23"/>
  <c r="Y171" i="23"/>
  <c r="N211" i="23"/>
  <c r="N205" i="23" s="1"/>
  <c r="R153" i="23"/>
  <c r="B157" i="23"/>
  <c r="J157" i="23"/>
  <c r="R157" i="23"/>
  <c r="B160" i="23"/>
  <c r="J160" i="23"/>
  <c r="R160" i="23"/>
  <c r="S211" i="23"/>
  <c r="S205" i="23" s="1"/>
  <c r="H136" i="25"/>
  <c r="P136" i="25"/>
  <c r="P146" i="25"/>
  <c r="C171" i="23"/>
  <c r="K171" i="23"/>
  <c r="C175" i="23"/>
  <c r="K175" i="23"/>
  <c r="S175" i="23"/>
  <c r="V211" i="23"/>
  <c r="V205" i="23" s="1"/>
  <c r="M157" i="23"/>
  <c r="U157" i="23"/>
  <c r="E160" i="23"/>
  <c r="M160" i="23"/>
  <c r="U160" i="23"/>
  <c r="E175" i="23"/>
  <c r="M175" i="23"/>
  <c r="U175" i="23"/>
  <c r="F171" i="23"/>
  <c r="E136" i="25"/>
  <c r="M136" i="25"/>
  <c r="U136" i="25"/>
  <c r="M146" i="25"/>
  <c r="H153" i="23"/>
  <c r="P153" i="23"/>
  <c r="X153" i="23"/>
  <c r="H157" i="23"/>
  <c r="P157" i="23"/>
  <c r="X157" i="23"/>
  <c r="H160" i="23"/>
  <c r="P160" i="23"/>
  <c r="X160" i="23"/>
  <c r="H175" i="23"/>
  <c r="X175" i="23"/>
  <c r="G67" i="24"/>
  <c r="O67" i="24"/>
  <c r="W67" i="24"/>
  <c r="G68" i="24"/>
  <c r="O68" i="24"/>
  <c r="W68" i="24"/>
  <c r="G69" i="24"/>
  <c r="O69" i="24"/>
  <c r="W69" i="24"/>
  <c r="D105" i="25"/>
  <c r="O105" i="25"/>
  <c r="W116" i="25"/>
  <c r="T119" i="25"/>
  <c r="G122" i="25"/>
  <c r="Q122" i="25"/>
  <c r="L143" i="25"/>
  <c r="L136" i="25" s="1"/>
  <c r="W143" i="25"/>
  <c r="W136" i="25" s="1"/>
  <c r="G152" i="25"/>
  <c r="G146" i="25" s="1"/>
  <c r="Q152" i="25"/>
  <c r="Q146" i="25" s="1"/>
  <c r="D153" i="25"/>
  <c r="D146" i="25" s="1"/>
  <c r="O153" i="25"/>
  <c r="O146" i="25" s="1"/>
  <c r="L154" i="25"/>
  <c r="L146" i="25" s="1"/>
  <c r="W154" i="25"/>
  <c r="W146" i="25" s="1"/>
  <c r="E143" i="26"/>
  <c r="E105" i="26"/>
  <c r="M143" i="26"/>
  <c r="M105" i="26"/>
  <c r="U143" i="26"/>
  <c r="U105" i="26"/>
  <c r="H152" i="26"/>
  <c r="P152" i="26"/>
  <c r="X152" i="26"/>
  <c r="E153" i="26"/>
  <c r="M153" i="26"/>
  <c r="U153" i="26"/>
  <c r="B154" i="26"/>
  <c r="J154" i="26"/>
  <c r="R154" i="26"/>
  <c r="B152" i="27"/>
  <c r="J152" i="27"/>
  <c r="H67" i="24"/>
  <c r="P67" i="24"/>
  <c r="X67" i="24"/>
  <c r="H68" i="24"/>
  <c r="P68" i="24"/>
  <c r="X68" i="24"/>
  <c r="H69" i="24"/>
  <c r="P69" i="24"/>
  <c r="X69" i="24"/>
  <c r="B154" i="25"/>
  <c r="B122" i="25"/>
  <c r="J154" i="25"/>
  <c r="J122" i="25"/>
  <c r="R154" i="25"/>
  <c r="R122" i="25"/>
  <c r="E105" i="25"/>
  <c r="P105" i="25"/>
  <c r="C116" i="25"/>
  <c r="M116" i="25"/>
  <c r="X116" i="25"/>
  <c r="K119" i="25"/>
  <c r="U119" i="25"/>
  <c r="H122" i="25"/>
  <c r="S122" i="25"/>
  <c r="C143" i="25"/>
  <c r="C136" i="25" s="1"/>
  <c r="X143" i="25"/>
  <c r="X136" i="25" s="1"/>
  <c r="H152" i="25"/>
  <c r="H146" i="25" s="1"/>
  <c r="S152" i="25"/>
  <c r="E153" i="25"/>
  <c r="P153" i="25"/>
  <c r="C154" i="25"/>
  <c r="C146" i="25" s="1"/>
  <c r="M154" i="25"/>
  <c r="X154" i="25"/>
  <c r="X146" i="25" s="1"/>
  <c r="F143" i="26"/>
  <c r="F105" i="26"/>
  <c r="N143" i="26"/>
  <c r="V143" i="26"/>
  <c r="I152" i="26"/>
  <c r="Q152" i="26"/>
  <c r="Y152" i="26"/>
  <c r="F153" i="26"/>
  <c r="N153" i="26"/>
  <c r="V153" i="26"/>
  <c r="C154" i="26"/>
  <c r="K154" i="26"/>
  <c r="S154" i="26"/>
  <c r="H143" i="27"/>
  <c r="P143" i="27"/>
  <c r="X143" i="27"/>
  <c r="C152" i="27"/>
  <c r="K152" i="27"/>
  <c r="H153" i="27"/>
  <c r="P153" i="27"/>
  <c r="M154" i="27"/>
  <c r="I67" i="24"/>
  <c r="Q67" i="24"/>
  <c r="Y67" i="24"/>
  <c r="I68" i="24"/>
  <c r="Q68" i="24"/>
  <c r="Y68" i="24"/>
  <c r="I69" i="24"/>
  <c r="Q69" i="24"/>
  <c r="Y69" i="24"/>
  <c r="F143" i="25"/>
  <c r="F136" i="25" s="1"/>
  <c r="F105" i="25"/>
  <c r="N143" i="25"/>
  <c r="N136" i="25" s="1"/>
  <c r="N105" i="25"/>
  <c r="V143" i="25"/>
  <c r="V136" i="25" s="1"/>
  <c r="V105" i="25"/>
  <c r="F153" i="25"/>
  <c r="F119" i="25"/>
  <c r="N153" i="25"/>
  <c r="N119" i="25"/>
  <c r="V153" i="25"/>
  <c r="V119" i="25"/>
  <c r="G105" i="25"/>
  <c r="O116" i="25"/>
  <c r="Y116" i="25"/>
  <c r="L119" i="25"/>
  <c r="W119" i="25"/>
  <c r="I122" i="25"/>
  <c r="T122" i="25"/>
  <c r="I152" i="25"/>
  <c r="I146" i="25" s="1"/>
  <c r="T152" i="25"/>
  <c r="T146" i="25" s="1"/>
  <c r="G153" i="25"/>
  <c r="Q153" i="25"/>
  <c r="D154" i="25"/>
  <c r="O154" i="25"/>
  <c r="Y154" i="25"/>
  <c r="Y146" i="25" s="1"/>
  <c r="G143" i="26"/>
  <c r="O143" i="26"/>
  <c r="W143" i="26"/>
  <c r="B152" i="26"/>
  <c r="J152" i="26"/>
  <c r="R152" i="26"/>
  <c r="G153" i="26"/>
  <c r="O153" i="26"/>
  <c r="W153" i="26"/>
  <c r="D154" i="26"/>
  <c r="L154" i="26"/>
  <c r="T154" i="26"/>
  <c r="Q143" i="27"/>
  <c r="Y143" i="27"/>
  <c r="I153" i="27"/>
  <c r="Q153" i="27"/>
  <c r="Y153" i="27"/>
  <c r="V154" i="27"/>
  <c r="B67" i="24"/>
  <c r="J67" i="24"/>
  <c r="R67" i="24"/>
  <c r="B68" i="24"/>
  <c r="J68" i="24"/>
  <c r="R68" i="24"/>
  <c r="B69" i="24"/>
  <c r="J69" i="24"/>
  <c r="R69" i="24"/>
  <c r="B152" i="25"/>
  <c r="B116" i="25"/>
  <c r="J152" i="25"/>
  <c r="J116" i="25"/>
  <c r="R152" i="25"/>
  <c r="R116" i="25"/>
  <c r="H105" i="25"/>
  <c r="S105" i="25"/>
  <c r="E116" i="25"/>
  <c r="P116" i="25"/>
  <c r="C119" i="25"/>
  <c r="M119" i="25"/>
  <c r="X119" i="25"/>
  <c r="K122" i="25"/>
  <c r="U122" i="25"/>
  <c r="K152" i="25"/>
  <c r="K146" i="25" s="1"/>
  <c r="U152" i="25"/>
  <c r="U146" i="25" s="1"/>
  <c r="H153" i="25"/>
  <c r="S153" i="25"/>
  <c r="E154" i="25"/>
  <c r="P154" i="25"/>
  <c r="H143" i="26"/>
  <c r="H105" i="26"/>
  <c r="P143" i="26"/>
  <c r="P105" i="26"/>
  <c r="X143" i="26"/>
  <c r="X105" i="26"/>
  <c r="C152" i="26"/>
  <c r="C116" i="26"/>
  <c r="K152" i="26"/>
  <c r="K116" i="26"/>
  <c r="S152" i="26"/>
  <c r="S116" i="26"/>
  <c r="H153" i="26"/>
  <c r="H119" i="26"/>
  <c r="P153" i="26"/>
  <c r="P119" i="26"/>
  <c r="X153" i="26"/>
  <c r="X119" i="26"/>
  <c r="E154" i="26"/>
  <c r="E122" i="26"/>
  <c r="M154" i="26"/>
  <c r="M122" i="26"/>
  <c r="U154" i="26"/>
  <c r="U122" i="26"/>
  <c r="B143" i="27"/>
  <c r="R143" i="27"/>
  <c r="E152" i="27"/>
  <c r="B153" i="27"/>
  <c r="J153" i="27"/>
  <c r="R153" i="27"/>
  <c r="C67" i="24"/>
  <c r="K67" i="24"/>
  <c r="S67" i="24"/>
  <c r="C68" i="24"/>
  <c r="K68" i="24"/>
  <c r="S68" i="24"/>
  <c r="C69" i="24"/>
  <c r="K69" i="24"/>
  <c r="S69" i="24"/>
  <c r="T105" i="25"/>
  <c r="I143" i="26"/>
  <c r="I105" i="26"/>
  <c r="Q143" i="26"/>
  <c r="Q105" i="26"/>
  <c r="Y143" i="26"/>
  <c r="Y105" i="26"/>
  <c r="D152" i="26"/>
  <c r="L152" i="26"/>
  <c r="T152" i="26"/>
  <c r="I153" i="26"/>
  <c r="Q153" i="26"/>
  <c r="Y153" i="26"/>
  <c r="F154" i="26"/>
  <c r="N154" i="26"/>
  <c r="V154" i="26"/>
  <c r="C143" i="27"/>
  <c r="K153" i="27"/>
  <c r="S153" i="27"/>
  <c r="D67" i="24"/>
  <c r="L67" i="24"/>
  <c r="T67" i="24"/>
  <c r="D68" i="24"/>
  <c r="L68" i="24"/>
  <c r="T68" i="24"/>
  <c r="D69" i="24"/>
  <c r="L69" i="24"/>
  <c r="T69" i="24"/>
  <c r="F154" i="25"/>
  <c r="F122" i="25"/>
  <c r="N154" i="25"/>
  <c r="N122" i="25"/>
  <c r="V154" i="25"/>
  <c r="V122" i="25"/>
  <c r="K105" i="25"/>
  <c r="U105" i="25"/>
  <c r="B143" i="26"/>
  <c r="J143" i="26"/>
  <c r="R143" i="26"/>
  <c r="E152" i="26"/>
  <c r="M152" i="26"/>
  <c r="U152" i="26"/>
  <c r="B153" i="26"/>
  <c r="J153" i="26"/>
  <c r="R153" i="26"/>
  <c r="G154" i="26"/>
  <c r="O154" i="26"/>
  <c r="W154" i="26"/>
  <c r="I154" i="27"/>
  <c r="Q154" i="27"/>
  <c r="Y154" i="27"/>
  <c r="E67" i="24"/>
  <c r="M67" i="24"/>
  <c r="U67" i="24"/>
  <c r="E68" i="24"/>
  <c r="M68" i="24"/>
  <c r="U68" i="24"/>
  <c r="E69" i="24"/>
  <c r="M69" i="24"/>
  <c r="U69" i="24"/>
  <c r="J143" i="25"/>
  <c r="J136" i="25" s="1"/>
  <c r="J105" i="25"/>
  <c r="R143" i="25"/>
  <c r="R136" i="25" s="1"/>
  <c r="R105" i="25"/>
  <c r="B153" i="25"/>
  <c r="B119" i="25"/>
  <c r="J153" i="25"/>
  <c r="J119" i="25"/>
  <c r="R153" i="25"/>
  <c r="R119" i="25"/>
  <c r="B105" i="25"/>
  <c r="C143" i="26"/>
  <c r="K143" i="26"/>
  <c r="S143" i="26"/>
  <c r="F152" i="26"/>
  <c r="N152" i="26"/>
  <c r="V152" i="26"/>
  <c r="C153" i="26"/>
  <c r="K153" i="26"/>
  <c r="S153" i="26"/>
  <c r="H154" i="26"/>
  <c r="P154" i="26"/>
  <c r="X154" i="26"/>
  <c r="H152" i="27"/>
  <c r="P152" i="27"/>
  <c r="X152" i="27"/>
  <c r="M153" i="27"/>
  <c r="U153" i="27"/>
  <c r="F67" i="24"/>
  <c r="N67" i="24"/>
  <c r="V67" i="24"/>
  <c r="F68" i="24"/>
  <c r="N68" i="24"/>
  <c r="V68" i="24"/>
  <c r="F69" i="24"/>
  <c r="N69" i="24"/>
  <c r="V69" i="24"/>
  <c r="F152" i="25"/>
  <c r="F116" i="25"/>
  <c r="N152" i="25"/>
  <c r="N116" i="25"/>
  <c r="V152" i="25"/>
  <c r="V116" i="25"/>
  <c r="D143" i="26"/>
  <c r="L143" i="26"/>
  <c r="T143" i="26"/>
  <c r="G152" i="26"/>
  <c r="O152" i="26"/>
  <c r="W152" i="26"/>
  <c r="D153" i="26"/>
  <c r="L153" i="26"/>
  <c r="T153" i="26"/>
  <c r="I154" i="26"/>
  <c r="Q154" i="26"/>
  <c r="Y154" i="26"/>
  <c r="I152" i="27"/>
  <c r="Y152" i="27"/>
  <c r="V153" i="27"/>
  <c r="K154" i="27"/>
  <c r="B105" i="26"/>
  <c r="J105" i="26"/>
  <c r="R105" i="26"/>
  <c r="B119" i="26"/>
  <c r="J119" i="26"/>
  <c r="R119" i="26"/>
  <c r="B122" i="26"/>
  <c r="J122" i="26"/>
  <c r="R122" i="26"/>
  <c r="G143" i="27"/>
  <c r="O143" i="27"/>
  <c r="W143" i="27"/>
  <c r="G153" i="27"/>
  <c r="O153" i="27"/>
  <c r="W153" i="27"/>
  <c r="D154" i="27"/>
  <c r="D122" i="27"/>
  <c r="L154" i="27"/>
  <c r="L122" i="27"/>
  <c r="T154" i="27"/>
  <c r="T122" i="27"/>
  <c r="G105" i="27"/>
  <c r="O105" i="27"/>
  <c r="W105" i="27"/>
  <c r="G119" i="27"/>
  <c r="P119" i="27"/>
  <c r="Y119" i="27"/>
  <c r="K122" i="27"/>
  <c r="V122" i="27"/>
  <c r="I143" i="27"/>
  <c r="S143" i="27"/>
  <c r="F152" i="27"/>
  <c r="Q152" i="27"/>
  <c r="C153" i="27"/>
  <c r="N153" i="27"/>
  <c r="B154" i="27"/>
  <c r="N154" i="27"/>
  <c r="E113" i="29"/>
  <c r="M113" i="29"/>
  <c r="U113" i="29"/>
  <c r="C105" i="26"/>
  <c r="K105" i="26"/>
  <c r="S105" i="26"/>
  <c r="C119" i="26"/>
  <c r="K119" i="26"/>
  <c r="S119" i="26"/>
  <c r="C122" i="26"/>
  <c r="K122" i="26"/>
  <c r="S122" i="26"/>
  <c r="X153" i="27"/>
  <c r="H105" i="27"/>
  <c r="P105" i="27"/>
  <c r="X105" i="27"/>
  <c r="H116" i="27"/>
  <c r="P116" i="27"/>
  <c r="X116" i="27"/>
  <c r="H119" i="27"/>
  <c r="Q119" i="27"/>
  <c r="M122" i="27"/>
  <c r="J143" i="27"/>
  <c r="U143" i="27"/>
  <c r="R152" i="27"/>
  <c r="E153" i="27"/>
  <c r="C154" i="27"/>
  <c r="D105" i="26"/>
  <c r="L105" i="26"/>
  <c r="T105" i="26"/>
  <c r="D116" i="26"/>
  <c r="L116" i="26"/>
  <c r="T116" i="26"/>
  <c r="D119" i="26"/>
  <c r="L119" i="26"/>
  <c r="T119" i="26"/>
  <c r="D152" i="27"/>
  <c r="L152" i="27"/>
  <c r="T152" i="27"/>
  <c r="Q105" i="27"/>
  <c r="Y105" i="27"/>
  <c r="I116" i="27"/>
  <c r="Y116" i="27"/>
  <c r="I119" i="27"/>
  <c r="R119" i="27"/>
  <c r="Y122" i="27"/>
  <c r="K143" i="27"/>
  <c r="V143" i="27"/>
  <c r="S152" i="27"/>
  <c r="F153" i="27"/>
  <c r="E154" i="27"/>
  <c r="R154" i="27"/>
  <c r="G113" i="29"/>
  <c r="O113" i="29"/>
  <c r="W113" i="29"/>
  <c r="E116" i="26"/>
  <c r="M116" i="26"/>
  <c r="U116" i="26"/>
  <c r="E119" i="26"/>
  <c r="M119" i="26"/>
  <c r="U119" i="26"/>
  <c r="G154" i="27"/>
  <c r="G122" i="27"/>
  <c r="O154" i="27"/>
  <c r="O122" i="27"/>
  <c r="W154" i="27"/>
  <c r="W122" i="27"/>
  <c r="B105" i="27"/>
  <c r="R105" i="27"/>
  <c r="B116" i="27"/>
  <c r="J116" i="27"/>
  <c r="B119" i="27"/>
  <c r="J119" i="27"/>
  <c r="S119" i="27"/>
  <c r="M143" i="27"/>
  <c r="U152" i="27"/>
  <c r="F154" i="27"/>
  <c r="S154" i="27"/>
  <c r="N105" i="26"/>
  <c r="V105" i="26"/>
  <c r="F119" i="26"/>
  <c r="N119" i="26"/>
  <c r="V119" i="26"/>
  <c r="F122" i="26"/>
  <c r="N122" i="26"/>
  <c r="V122" i="26"/>
  <c r="H154" i="27"/>
  <c r="P154" i="27"/>
  <c r="X154" i="27"/>
  <c r="C105" i="27"/>
  <c r="C116" i="27"/>
  <c r="K116" i="27"/>
  <c r="K119" i="27"/>
  <c r="U119" i="27"/>
  <c r="N143" i="27"/>
  <c r="V152" i="27"/>
  <c r="U154" i="27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D143" i="27"/>
  <c r="L143" i="27"/>
  <c r="T143" i="27"/>
  <c r="G152" i="27"/>
  <c r="O152" i="27"/>
  <c r="W152" i="27"/>
  <c r="D153" i="27"/>
  <c r="L153" i="27"/>
  <c r="L119" i="27"/>
  <c r="T153" i="27"/>
  <c r="T119" i="27"/>
  <c r="D105" i="27"/>
  <c r="L105" i="27"/>
  <c r="T105" i="27"/>
  <c r="D116" i="27"/>
  <c r="L116" i="27"/>
  <c r="T116" i="27"/>
  <c r="D119" i="27"/>
  <c r="M119" i="27"/>
  <c r="V119" i="27"/>
  <c r="H122" i="27"/>
  <c r="E143" i="27"/>
  <c r="M152" i="27"/>
  <c r="J154" i="27"/>
  <c r="B113" i="29"/>
  <c r="J113" i="29"/>
  <c r="R113" i="29"/>
  <c r="H116" i="26"/>
  <c r="P116" i="26"/>
  <c r="X116" i="26"/>
  <c r="E116" i="27"/>
  <c r="W119" i="27"/>
  <c r="F143" i="27"/>
  <c r="N152" i="27"/>
  <c r="I116" i="26"/>
  <c r="Q116" i="26"/>
  <c r="Y116" i="26"/>
  <c r="I119" i="26"/>
  <c r="Q119" i="26"/>
  <c r="Y119" i="26"/>
  <c r="I122" i="26"/>
  <c r="Q122" i="26"/>
  <c r="Y122" i="26"/>
  <c r="O119" i="27"/>
  <c r="X119" i="27"/>
  <c r="B94" i="29"/>
  <c r="J94" i="29"/>
  <c r="R94" i="29"/>
  <c r="B105" i="29"/>
  <c r="J105" i="29"/>
  <c r="R105" i="29"/>
  <c r="I90" i="30"/>
  <c r="Q90" i="30"/>
  <c r="Y90" i="30"/>
  <c r="I94" i="30"/>
  <c r="Q94" i="30"/>
  <c r="Y94" i="30"/>
  <c r="I99" i="30"/>
  <c r="Q99" i="30"/>
  <c r="Y99" i="30"/>
  <c r="I105" i="30"/>
  <c r="Q105" i="30"/>
  <c r="Y105" i="30"/>
  <c r="H119" i="31"/>
  <c r="H90" i="31"/>
  <c r="P119" i="31"/>
  <c r="P90" i="31"/>
  <c r="X119" i="31"/>
  <c r="X90" i="31"/>
  <c r="I120" i="31"/>
  <c r="I94" i="31"/>
  <c r="Q120" i="31"/>
  <c r="Q94" i="31"/>
  <c r="Y120" i="31"/>
  <c r="Y94" i="31"/>
  <c r="H122" i="31"/>
  <c r="H99" i="31"/>
  <c r="P122" i="31"/>
  <c r="P99" i="31"/>
  <c r="X122" i="31"/>
  <c r="X99" i="31"/>
  <c r="F123" i="31"/>
  <c r="N123" i="31"/>
  <c r="V123" i="31"/>
  <c r="C90" i="29"/>
  <c r="K90" i="29"/>
  <c r="S90" i="29"/>
  <c r="C94" i="29"/>
  <c r="K94" i="29"/>
  <c r="S94" i="29"/>
  <c r="C99" i="29"/>
  <c r="K99" i="29"/>
  <c r="S99" i="29"/>
  <c r="C105" i="29"/>
  <c r="K105" i="29"/>
  <c r="S105" i="29"/>
  <c r="B90" i="30"/>
  <c r="J90" i="30"/>
  <c r="R90" i="30"/>
  <c r="B94" i="30"/>
  <c r="J94" i="30"/>
  <c r="R94" i="30"/>
  <c r="B99" i="30"/>
  <c r="J99" i="30"/>
  <c r="R99" i="30"/>
  <c r="B105" i="30"/>
  <c r="J105" i="30"/>
  <c r="R105" i="30"/>
  <c r="I119" i="31"/>
  <c r="I90" i="31"/>
  <c r="Q119" i="31"/>
  <c r="Q90" i="31"/>
  <c r="Y119" i="31"/>
  <c r="Y90" i="31"/>
  <c r="B120" i="31"/>
  <c r="B94" i="31"/>
  <c r="J120" i="31"/>
  <c r="J94" i="31"/>
  <c r="R120" i="31"/>
  <c r="R94" i="31"/>
  <c r="I122" i="31"/>
  <c r="I99" i="31"/>
  <c r="Q122" i="31"/>
  <c r="Q99" i="31"/>
  <c r="Y122" i="31"/>
  <c r="Y99" i="31"/>
  <c r="G123" i="31"/>
  <c r="G105" i="31"/>
  <c r="O123" i="31"/>
  <c r="O105" i="31"/>
  <c r="W123" i="31"/>
  <c r="W105" i="31"/>
  <c r="B72" i="33"/>
  <c r="J72" i="33"/>
  <c r="R72" i="33"/>
  <c r="D90" i="29"/>
  <c r="L90" i="29"/>
  <c r="T90" i="29"/>
  <c r="D94" i="29"/>
  <c r="L94" i="29"/>
  <c r="T94" i="29"/>
  <c r="D99" i="29"/>
  <c r="L99" i="29"/>
  <c r="T99" i="29"/>
  <c r="D105" i="29"/>
  <c r="L105" i="29"/>
  <c r="T105" i="29"/>
  <c r="X123" i="30"/>
  <c r="C90" i="30"/>
  <c r="K90" i="30"/>
  <c r="S90" i="30"/>
  <c r="C94" i="30"/>
  <c r="K94" i="30"/>
  <c r="S94" i="30"/>
  <c r="C99" i="30"/>
  <c r="K99" i="30"/>
  <c r="S99" i="30"/>
  <c r="C105" i="30"/>
  <c r="K105" i="30"/>
  <c r="S105" i="30"/>
  <c r="B119" i="31"/>
  <c r="B90" i="31"/>
  <c r="J119" i="31"/>
  <c r="J90" i="31"/>
  <c r="R119" i="31"/>
  <c r="R90" i="31"/>
  <c r="C120" i="31"/>
  <c r="K120" i="31"/>
  <c r="S120" i="31"/>
  <c r="B122" i="31"/>
  <c r="B99" i="31"/>
  <c r="J122" i="31"/>
  <c r="J99" i="31"/>
  <c r="R122" i="31"/>
  <c r="R99" i="31"/>
  <c r="H123" i="31"/>
  <c r="H105" i="31"/>
  <c r="P123" i="31"/>
  <c r="P105" i="31"/>
  <c r="X123" i="31"/>
  <c r="X105" i="31"/>
  <c r="C72" i="33"/>
  <c r="K72" i="33"/>
  <c r="S72" i="33"/>
  <c r="E90" i="29"/>
  <c r="M90" i="29"/>
  <c r="U90" i="29"/>
  <c r="E94" i="29"/>
  <c r="M94" i="29"/>
  <c r="U94" i="29"/>
  <c r="E99" i="29"/>
  <c r="M99" i="29"/>
  <c r="U99" i="29"/>
  <c r="D90" i="30"/>
  <c r="L90" i="30"/>
  <c r="T90" i="30"/>
  <c r="D94" i="30"/>
  <c r="L94" i="30"/>
  <c r="T94" i="30"/>
  <c r="D99" i="30"/>
  <c r="L99" i="30"/>
  <c r="T99" i="30"/>
  <c r="D105" i="30"/>
  <c r="L105" i="30"/>
  <c r="T105" i="30"/>
  <c r="C119" i="31"/>
  <c r="K119" i="31"/>
  <c r="S119" i="31"/>
  <c r="D120" i="31"/>
  <c r="D94" i="31"/>
  <c r="L120" i="31"/>
  <c r="L94" i="31"/>
  <c r="T120" i="31"/>
  <c r="T94" i="31"/>
  <c r="C122" i="31"/>
  <c r="K122" i="31"/>
  <c r="S122" i="31"/>
  <c r="I123" i="31"/>
  <c r="I105" i="31"/>
  <c r="Q123" i="31"/>
  <c r="Q105" i="31"/>
  <c r="Y123" i="31"/>
  <c r="Y105" i="31"/>
  <c r="K90" i="31"/>
  <c r="S94" i="31"/>
  <c r="F105" i="31"/>
  <c r="F90" i="29"/>
  <c r="N90" i="29"/>
  <c r="V90" i="29"/>
  <c r="F94" i="29"/>
  <c r="N94" i="29"/>
  <c r="V94" i="29"/>
  <c r="F99" i="29"/>
  <c r="N99" i="29"/>
  <c r="V99" i="29"/>
  <c r="F105" i="29"/>
  <c r="N105" i="29"/>
  <c r="V105" i="29"/>
  <c r="N119" i="29"/>
  <c r="V119" i="29"/>
  <c r="F122" i="29"/>
  <c r="F113" i="29" s="1"/>
  <c r="N122" i="29"/>
  <c r="V122" i="29"/>
  <c r="E90" i="30"/>
  <c r="M90" i="30"/>
  <c r="U90" i="30"/>
  <c r="E94" i="30"/>
  <c r="M94" i="30"/>
  <c r="U94" i="30"/>
  <c r="E99" i="30"/>
  <c r="M99" i="30"/>
  <c r="U99" i="30"/>
  <c r="E105" i="30"/>
  <c r="M105" i="30"/>
  <c r="U105" i="30"/>
  <c r="D119" i="31"/>
  <c r="D90" i="31"/>
  <c r="L119" i="31"/>
  <c r="L90" i="31"/>
  <c r="T119" i="31"/>
  <c r="T90" i="31"/>
  <c r="E120" i="31"/>
  <c r="E94" i="31"/>
  <c r="M120" i="31"/>
  <c r="M94" i="31"/>
  <c r="U120" i="31"/>
  <c r="U94" i="31"/>
  <c r="D122" i="31"/>
  <c r="D99" i="31"/>
  <c r="L122" i="31"/>
  <c r="L99" i="31"/>
  <c r="T122" i="31"/>
  <c r="T99" i="31"/>
  <c r="B123" i="31"/>
  <c r="B105" i="31"/>
  <c r="J123" i="31"/>
  <c r="J105" i="31"/>
  <c r="R123" i="31"/>
  <c r="R105" i="31"/>
  <c r="G94" i="29"/>
  <c r="O94" i="29"/>
  <c r="W94" i="29"/>
  <c r="G105" i="29"/>
  <c r="O105" i="29"/>
  <c r="W105" i="29"/>
  <c r="F90" i="30"/>
  <c r="N90" i="30"/>
  <c r="V90" i="30"/>
  <c r="F94" i="30"/>
  <c r="N94" i="30"/>
  <c r="V94" i="30"/>
  <c r="F99" i="30"/>
  <c r="N99" i="30"/>
  <c r="V99" i="30"/>
  <c r="F105" i="30"/>
  <c r="N105" i="30"/>
  <c r="V105" i="30"/>
  <c r="E119" i="31"/>
  <c r="E90" i="31"/>
  <c r="M119" i="31"/>
  <c r="M90" i="31"/>
  <c r="U119" i="31"/>
  <c r="U90" i="31"/>
  <c r="F120" i="31"/>
  <c r="N120" i="31"/>
  <c r="V120" i="31"/>
  <c r="E122" i="31"/>
  <c r="E99" i="31"/>
  <c r="M122" i="31"/>
  <c r="M99" i="31"/>
  <c r="U122" i="31"/>
  <c r="U99" i="31"/>
  <c r="C123" i="31"/>
  <c r="C105" i="31"/>
  <c r="K123" i="31"/>
  <c r="K105" i="31"/>
  <c r="S123" i="31"/>
  <c r="S105" i="31"/>
  <c r="S90" i="31"/>
  <c r="C99" i="31"/>
  <c r="V105" i="31"/>
  <c r="H90" i="29"/>
  <c r="P90" i="29"/>
  <c r="X90" i="29"/>
  <c r="H94" i="29"/>
  <c r="P94" i="29"/>
  <c r="X94" i="29"/>
  <c r="H99" i="29"/>
  <c r="P99" i="29"/>
  <c r="X99" i="29"/>
  <c r="H105" i="29"/>
  <c r="P105" i="29"/>
  <c r="X105" i="29"/>
  <c r="G90" i="30"/>
  <c r="O90" i="30"/>
  <c r="W90" i="30"/>
  <c r="G94" i="30"/>
  <c r="O94" i="30"/>
  <c r="W94" i="30"/>
  <c r="G99" i="30"/>
  <c r="O99" i="30"/>
  <c r="W99" i="30"/>
  <c r="G105" i="30"/>
  <c r="O105" i="30"/>
  <c r="W105" i="30"/>
  <c r="F119" i="31"/>
  <c r="G120" i="31"/>
  <c r="O120" i="31"/>
  <c r="W120" i="31"/>
  <c r="D123" i="31"/>
  <c r="L123" i="31"/>
  <c r="T123" i="31"/>
  <c r="G72" i="33"/>
  <c r="O72" i="33"/>
  <c r="W72" i="33"/>
  <c r="I90" i="29"/>
  <c r="Q90" i="29"/>
  <c r="Y90" i="29"/>
  <c r="I94" i="29"/>
  <c r="Q94" i="29"/>
  <c r="Y94" i="29"/>
  <c r="I99" i="29"/>
  <c r="Q99" i="29"/>
  <c r="Y99" i="29"/>
  <c r="I105" i="29"/>
  <c r="Q105" i="29"/>
  <c r="Y105" i="29"/>
  <c r="H90" i="30"/>
  <c r="P90" i="30"/>
  <c r="X90" i="30"/>
  <c r="H94" i="30"/>
  <c r="P94" i="30"/>
  <c r="X94" i="30"/>
  <c r="H99" i="30"/>
  <c r="P99" i="30"/>
  <c r="X99" i="30"/>
  <c r="H105" i="30"/>
  <c r="P105" i="30"/>
  <c r="X105" i="30"/>
  <c r="G119" i="31"/>
  <c r="G90" i="31"/>
  <c r="O119" i="31"/>
  <c r="O90" i="31"/>
  <c r="W119" i="31"/>
  <c r="W90" i="31"/>
  <c r="H120" i="31"/>
  <c r="H94" i="31"/>
  <c r="P120" i="31"/>
  <c r="P94" i="31"/>
  <c r="X120" i="31"/>
  <c r="X94" i="31"/>
  <c r="G122" i="31"/>
  <c r="G99" i="31"/>
  <c r="O122" i="31"/>
  <c r="O99" i="31"/>
  <c r="W122" i="31"/>
  <c r="W99" i="31"/>
  <c r="E123" i="31"/>
  <c r="E105" i="31"/>
  <c r="M123" i="31"/>
  <c r="M105" i="31"/>
  <c r="U123" i="31"/>
  <c r="U105" i="31"/>
  <c r="C94" i="31"/>
  <c r="G94" i="31"/>
  <c r="O94" i="31"/>
  <c r="W94" i="31"/>
  <c r="H57" i="33"/>
  <c r="P57" i="33"/>
  <c r="X57" i="33"/>
  <c r="H60" i="33"/>
  <c r="P60" i="33"/>
  <c r="X60" i="33"/>
  <c r="H63" i="33"/>
  <c r="P63" i="33"/>
  <c r="X63" i="33"/>
  <c r="H79" i="34"/>
  <c r="P79" i="34"/>
  <c r="X79" i="34"/>
  <c r="D57" i="34"/>
  <c r="L57" i="34"/>
  <c r="U57" i="34"/>
  <c r="F60" i="34"/>
  <c r="O60" i="34"/>
  <c r="X60" i="34"/>
  <c r="I63" i="34"/>
  <c r="E78" i="34"/>
  <c r="Q78" i="34"/>
  <c r="T79" i="34"/>
  <c r="G80" i="34"/>
  <c r="U80" i="34"/>
  <c r="E78" i="35"/>
  <c r="M78" i="35"/>
  <c r="U78" i="35"/>
  <c r="G79" i="35"/>
  <c r="O79" i="35"/>
  <c r="W79" i="35"/>
  <c r="E80" i="35"/>
  <c r="M80" i="35"/>
  <c r="U80" i="35"/>
  <c r="G72" i="37"/>
  <c r="O72" i="37"/>
  <c r="W72" i="37"/>
  <c r="I57" i="33"/>
  <c r="Q57" i="33"/>
  <c r="Y57" i="33"/>
  <c r="I60" i="33"/>
  <c r="Q60" i="33"/>
  <c r="Y60" i="33"/>
  <c r="I63" i="33"/>
  <c r="Q63" i="33"/>
  <c r="Y63" i="33"/>
  <c r="M57" i="34"/>
  <c r="G60" i="34"/>
  <c r="Y60" i="34"/>
  <c r="T63" i="34"/>
  <c r="U79" i="34"/>
  <c r="F78" i="35"/>
  <c r="N78" i="35"/>
  <c r="V78" i="35"/>
  <c r="H79" i="35"/>
  <c r="P79" i="35"/>
  <c r="X79" i="35"/>
  <c r="F80" i="35"/>
  <c r="N80" i="35"/>
  <c r="V80" i="35"/>
  <c r="H72" i="37"/>
  <c r="P72" i="37"/>
  <c r="X72" i="37"/>
  <c r="B60" i="33"/>
  <c r="J60" i="33"/>
  <c r="R60" i="33"/>
  <c r="H78" i="34"/>
  <c r="P78" i="34"/>
  <c r="X78" i="34"/>
  <c r="B79" i="34"/>
  <c r="J79" i="34"/>
  <c r="R79" i="34"/>
  <c r="H80" i="34"/>
  <c r="P80" i="34"/>
  <c r="X80" i="34"/>
  <c r="W57" i="34"/>
  <c r="Q60" i="34"/>
  <c r="L63" i="34"/>
  <c r="G78" i="34"/>
  <c r="I79" i="34"/>
  <c r="V79" i="34"/>
  <c r="W80" i="34"/>
  <c r="G78" i="35"/>
  <c r="G57" i="35"/>
  <c r="O78" i="35"/>
  <c r="O57" i="35"/>
  <c r="W78" i="35"/>
  <c r="W57" i="35"/>
  <c r="I79" i="35"/>
  <c r="I60" i="35"/>
  <c r="Q79" i="35"/>
  <c r="Q60" i="35"/>
  <c r="Y79" i="35"/>
  <c r="Y60" i="35"/>
  <c r="G80" i="35"/>
  <c r="G63" i="35"/>
  <c r="O80" i="35"/>
  <c r="O63" i="35"/>
  <c r="W80" i="35"/>
  <c r="W63" i="35"/>
  <c r="C57" i="33"/>
  <c r="K57" i="33"/>
  <c r="S57" i="33"/>
  <c r="C60" i="33"/>
  <c r="K60" i="33"/>
  <c r="S60" i="33"/>
  <c r="C63" i="33"/>
  <c r="K63" i="33"/>
  <c r="S63" i="33"/>
  <c r="C79" i="34"/>
  <c r="C60" i="34"/>
  <c r="K79" i="34"/>
  <c r="K60" i="34"/>
  <c r="S79" i="34"/>
  <c r="S60" i="34"/>
  <c r="O57" i="34"/>
  <c r="X57" i="34"/>
  <c r="R60" i="34"/>
  <c r="D63" i="34"/>
  <c r="M63" i="34"/>
  <c r="I78" i="34"/>
  <c r="L79" i="34"/>
  <c r="W79" i="34"/>
  <c r="Y80" i="34"/>
  <c r="H78" i="35"/>
  <c r="P78" i="35"/>
  <c r="X78" i="35"/>
  <c r="B79" i="35"/>
  <c r="J79" i="35"/>
  <c r="R79" i="35"/>
  <c r="H80" i="35"/>
  <c r="P80" i="35"/>
  <c r="X80" i="35"/>
  <c r="B72" i="37"/>
  <c r="J72" i="37"/>
  <c r="R72" i="37"/>
  <c r="D57" i="33"/>
  <c r="L57" i="33"/>
  <c r="T57" i="33"/>
  <c r="D63" i="33"/>
  <c r="L63" i="33"/>
  <c r="T63" i="33"/>
  <c r="B78" i="34"/>
  <c r="J78" i="34"/>
  <c r="R78" i="34"/>
  <c r="B80" i="34"/>
  <c r="J80" i="34"/>
  <c r="R80" i="34"/>
  <c r="H57" i="34"/>
  <c r="P57" i="34"/>
  <c r="Y57" i="34"/>
  <c r="J60" i="34"/>
  <c r="E63" i="34"/>
  <c r="M79" i="34"/>
  <c r="N80" i="34"/>
  <c r="I78" i="35"/>
  <c r="Q78" i="35"/>
  <c r="Y78" i="35"/>
  <c r="C79" i="35"/>
  <c r="K79" i="35"/>
  <c r="S79" i="35"/>
  <c r="I80" i="35"/>
  <c r="Q80" i="35"/>
  <c r="Y80" i="35"/>
  <c r="D105" i="31"/>
  <c r="L105" i="31"/>
  <c r="T105" i="31"/>
  <c r="E57" i="33"/>
  <c r="M57" i="33"/>
  <c r="U57" i="33"/>
  <c r="E60" i="33"/>
  <c r="M60" i="33"/>
  <c r="U60" i="33"/>
  <c r="E63" i="33"/>
  <c r="M63" i="33"/>
  <c r="U63" i="33"/>
  <c r="C78" i="34"/>
  <c r="K78" i="34"/>
  <c r="S78" i="34"/>
  <c r="S57" i="34"/>
  <c r="C80" i="34"/>
  <c r="C63" i="34"/>
  <c r="K80" i="34"/>
  <c r="K63" i="34"/>
  <c r="S80" i="34"/>
  <c r="S63" i="34"/>
  <c r="B60" i="34"/>
  <c r="O63" i="34"/>
  <c r="X63" i="34"/>
  <c r="B78" i="35"/>
  <c r="B57" i="35"/>
  <c r="J78" i="35"/>
  <c r="J57" i="35"/>
  <c r="R78" i="35"/>
  <c r="R57" i="35"/>
  <c r="D79" i="35"/>
  <c r="D60" i="35"/>
  <c r="L79" i="35"/>
  <c r="L60" i="35"/>
  <c r="T79" i="35"/>
  <c r="T60" i="35"/>
  <c r="B80" i="35"/>
  <c r="B63" i="35"/>
  <c r="J80" i="35"/>
  <c r="J63" i="35"/>
  <c r="R80" i="35"/>
  <c r="R63" i="35"/>
  <c r="F57" i="33"/>
  <c r="N57" i="33"/>
  <c r="V57" i="33"/>
  <c r="F60" i="33"/>
  <c r="N60" i="33"/>
  <c r="V60" i="33"/>
  <c r="F63" i="33"/>
  <c r="N63" i="33"/>
  <c r="V63" i="33"/>
  <c r="F80" i="33"/>
  <c r="F72" i="33" s="1"/>
  <c r="B57" i="34"/>
  <c r="J57" i="34"/>
  <c r="R57" i="34"/>
  <c r="D60" i="34"/>
  <c r="P63" i="34"/>
  <c r="C78" i="35"/>
  <c r="C57" i="35"/>
  <c r="K78" i="35"/>
  <c r="K57" i="35"/>
  <c r="S78" i="35"/>
  <c r="S57" i="35"/>
  <c r="E79" i="35"/>
  <c r="E60" i="35"/>
  <c r="M79" i="35"/>
  <c r="M60" i="35"/>
  <c r="U79" i="35"/>
  <c r="U60" i="35"/>
  <c r="C80" i="35"/>
  <c r="C63" i="35"/>
  <c r="K80" i="35"/>
  <c r="K63" i="35"/>
  <c r="S80" i="35"/>
  <c r="E72" i="37"/>
  <c r="M72" i="37"/>
  <c r="U72" i="37"/>
  <c r="E60" i="34"/>
  <c r="H63" i="34"/>
  <c r="D78" i="35"/>
  <c r="D57" i="35"/>
  <c r="L78" i="35"/>
  <c r="L57" i="35"/>
  <c r="T78" i="35"/>
  <c r="T57" i="35"/>
  <c r="F79" i="35"/>
  <c r="F60" i="35"/>
  <c r="N79" i="35"/>
  <c r="N60" i="35"/>
  <c r="V79" i="35"/>
  <c r="V60" i="35"/>
  <c r="D80" i="35"/>
  <c r="D63" i="35"/>
  <c r="L80" i="35"/>
  <c r="L63" i="35"/>
  <c r="T80" i="35"/>
  <c r="T63" i="35"/>
  <c r="F57" i="35"/>
  <c r="N57" i="35"/>
  <c r="V57" i="35"/>
  <c r="F63" i="35"/>
  <c r="N63" i="35"/>
  <c r="V63" i="35"/>
  <c r="G57" i="37"/>
  <c r="O57" i="37"/>
  <c r="W57" i="37"/>
  <c r="G60" i="37"/>
  <c r="O60" i="37"/>
  <c r="W60" i="37"/>
  <c r="G63" i="37"/>
  <c r="O63" i="37"/>
  <c r="W63" i="37"/>
  <c r="E78" i="38"/>
  <c r="M78" i="38"/>
  <c r="U78" i="38"/>
  <c r="U57" i="38"/>
  <c r="E80" i="38"/>
  <c r="E63" i="38"/>
  <c r="M80" i="38"/>
  <c r="M63" i="38"/>
  <c r="U80" i="38"/>
  <c r="U63" i="38"/>
  <c r="C57" i="38"/>
  <c r="K57" i="38"/>
  <c r="S57" i="38"/>
  <c r="N60" i="38"/>
  <c r="W60" i="38"/>
  <c r="V63" i="38"/>
  <c r="O79" i="38"/>
  <c r="N80" i="38"/>
  <c r="D78" i="39"/>
  <c r="D57" i="39"/>
  <c r="L78" i="39"/>
  <c r="L57" i="39"/>
  <c r="T78" i="39"/>
  <c r="T57" i="39"/>
  <c r="F79" i="39"/>
  <c r="F60" i="39"/>
  <c r="N79" i="39"/>
  <c r="N60" i="39"/>
  <c r="V79" i="39"/>
  <c r="V60" i="39"/>
  <c r="D80" i="39"/>
  <c r="D63" i="39"/>
  <c r="L80" i="39"/>
  <c r="L63" i="39"/>
  <c r="T80" i="39"/>
  <c r="T63" i="39"/>
  <c r="G60" i="35"/>
  <c r="O60" i="35"/>
  <c r="W60" i="35"/>
  <c r="H57" i="37"/>
  <c r="P57" i="37"/>
  <c r="X57" i="37"/>
  <c r="H60" i="37"/>
  <c r="P60" i="37"/>
  <c r="X60" i="37"/>
  <c r="H63" i="37"/>
  <c r="P63" i="37"/>
  <c r="X63" i="37"/>
  <c r="H79" i="38"/>
  <c r="P79" i="38"/>
  <c r="X79" i="38"/>
  <c r="F60" i="38"/>
  <c r="X60" i="38"/>
  <c r="W63" i="38"/>
  <c r="S79" i="38"/>
  <c r="O80" i="38"/>
  <c r="E78" i="39"/>
  <c r="M78" i="39"/>
  <c r="U78" i="39"/>
  <c r="G79" i="39"/>
  <c r="O79" i="39"/>
  <c r="W79" i="39"/>
  <c r="E80" i="39"/>
  <c r="M80" i="39"/>
  <c r="U80" i="39"/>
  <c r="I60" i="37"/>
  <c r="Q60" i="37"/>
  <c r="Y60" i="37"/>
  <c r="I79" i="38"/>
  <c r="Q79" i="38"/>
  <c r="Y79" i="38"/>
  <c r="Y60" i="38"/>
  <c r="K63" i="38"/>
  <c r="W78" i="38"/>
  <c r="V79" i="38"/>
  <c r="S80" i="38"/>
  <c r="F78" i="39"/>
  <c r="N78" i="39"/>
  <c r="V78" i="39"/>
  <c r="H79" i="39"/>
  <c r="P79" i="39"/>
  <c r="X79" i="39"/>
  <c r="F80" i="39"/>
  <c r="N80" i="39"/>
  <c r="V80" i="39"/>
  <c r="L96" i="49"/>
  <c r="T96" i="49"/>
  <c r="B57" i="37"/>
  <c r="J57" i="37"/>
  <c r="R57" i="37"/>
  <c r="B60" i="37"/>
  <c r="J60" i="37"/>
  <c r="R60" i="37"/>
  <c r="B63" i="37"/>
  <c r="J63" i="37"/>
  <c r="R63" i="37"/>
  <c r="H78" i="38"/>
  <c r="P78" i="38"/>
  <c r="X78" i="38"/>
  <c r="B79" i="38"/>
  <c r="J79" i="38"/>
  <c r="R79" i="38"/>
  <c r="H80" i="38"/>
  <c r="P80" i="38"/>
  <c r="X80" i="38"/>
  <c r="X63" i="38"/>
  <c r="F57" i="38"/>
  <c r="N57" i="38"/>
  <c r="H60" i="38"/>
  <c r="Q60" i="38"/>
  <c r="C79" i="38"/>
  <c r="G78" i="39"/>
  <c r="O78" i="39"/>
  <c r="W78" i="39"/>
  <c r="I79" i="39"/>
  <c r="Q79" i="39"/>
  <c r="Y79" i="39"/>
  <c r="G80" i="39"/>
  <c r="O80" i="39"/>
  <c r="W80" i="39"/>
  <c r="C57" i="37"/>
  <c r="K57" i="37"/>
  <c r="S57" i="37"/>
  <c r="C63" i="37"/>
  <c r="K63" i="37"/>
  <c r="S63" i="37"/>
  <c r="I78" i="38"/>
  <c r="Q78" i="38"/>
  <c r="Y78" i="38"/>
  <c r="I80" i="38"/>
  <c r="I63" i="38"/>
  <c r="Q80" i="38"/>
  <c r="Q63" i="38"/>
  <c r="Y80" i="38"/>
  <c r="Y63" i="38"/>
  <c r="G57" i="38"/>
  <c r="O57" i="38"/>
  <c r="X57" i="38"/>
  <c r="I60" i="38"/>
  <c r="R60" i="38"/>
  <c r="C63" i="38"/>
  <c r="H78" i="39"/>
  <c r="P78" i="39"/>
  <c r="X78" i="39"/>
  <c r="B79" i="39"/>
  <c r="J79" i="39"/>
  <c r="R79" i="39"/>
  <c r="H80" i="39"/>
  <c r="P80" i="39"/>
  <c r="X80" i="39"/>
  <c r="C60" i="35"/>
  <c r="K60" i="35"/>
  <c r="S60" i="35"/>
  <c r="S63" i="35"/>
  <c r="D57" i="37"/>
  <c r="L57" i="37"/>
  <c r="T57" i="37"/>
  <c r="D60" i="37"/>
  <c r="L60" i="37"/>
  <c r="T60" i="37"/>
  <c r="D63" i="37"/>
  <c r="L63" i="37"/>
  <c r="T63" i="37"/>
  <c r="B78" i="38"/>
  <c r="J78" i="38"/>
  <c r="R78" i="38"/>
  <c r="D79" i="38"/>
  <c r="L79" i="38"/>
  <c r="T79" i="38"/>
  <c r="B80" i="38"/>
  <c r="J80" i="38"/>
  <c r="R80" i="38"/>
  <c r="H57" i="38"/>
  <c r="P57" i="38"/>
  <c r="Y57" i="38"/>
  <c r="J60" i="38"/>
  <c r="P63" i="38"/>
  <c r="F80" i="38"/>
  <c r="I78" i="39"/>
  <c r="I57" i="39"/>
  <c r="Q78" i="39"/>
  <c r="Q57" i="39"/>
  <c r="Y78" i="39"/>
  <c r="Y57" i="39"/>
  <c r="C79" i="39"/>
  <c r="C60" i="39"/>
  <c r="K79" i="39"/>
  <c r="K60" i="39"/>
  <c r="S79" i="39"/>
  <c r="S60" i="39"/>
  <c r="I80" i="39"/>
  <c r="I63" i="39"/>
  <c r="Q80" i="39"/>
  <c r="Y80" i="39"/>
  <c r="E57" i="37"/>
  <c r="M57" i="37"/>
  <c r="U57" i="37"/>
  <c r="E60" i="37"/>
  <c r="M60" i="37"/>
  <c r="U60" i="37"/>
  <c r="E63" i="37"/>
  <c r="M63" i="37"/>
  <c r="U63" i="37"/>
  <c r="E79" i="38"/>
  <c r="E60" i="38"/>
  <c r="M79" i="38"/>
  <c r="M60" i="38"/>
  <c r="U79" i="38"/>
  <c r="U60" i="38"/>
  <c r="I57" i="38"/>
  <c r="Q57" i="38"/>
  <c r="B60" i="38"/>
  <c r="K60" i="38"/>
  <c r="T60" i="38"/>
  <c r="G80" i="38"/>
  <c r="B78" i="39"/>
  <c r="J78" i="39"/>
  <c r="R78" i="39"/>
  <c r="D79" i="39"/>
  <c r="L79" i="39"/>
  <c r="T79" i="39"/>
  <c r="B80" i="39"/>
  <c r="J80" i="39"/>
  <c r="R80" i="39"/>
  <c r="C69" i="45"/>
  <c r="E57" i="35"/>
  <c r="M57" i="35"/>
  <c r="U57" i="35"/>
  <c r="E63" i="35"/>
  <c r="M63" i="35"/>
  <c r="U63" i="35"/>
  <c r="F60" i="37"/>
  <c r="N60" i="37"/>
  <c r="V60" i="37"/>
  <c r="F63" i="37"/>
  <c r="N63" i="37"/>
  <c r="V63" i="37"/>
  <c r="D78" i="38"/>
  <c r="L78" i="38"/>
  <c r="T78" i="38"/>
  <c r="D80" i="38"/>
  <c r="L80" i="38"/>
  <c r="L63" i="38"/>
  <c r="T80" i="38"/>
  <c r="T63" i="38"/>
  <c r="C78" i="39"/>
  <c r="K78" i="39"/>
  <c r="S78" i="39"/>
  <c r="E79" i="39"/>
  <c r="M79" i="39"/>
  <c r="U79" i="39"/>
  <c r="C80" i="39"/>
  <c r="K80" i="39"/>
  <c r="S80" i="39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K60" i="45"/>
  <c r="L80" i="49"/>
  <c r="T104" i="49"/>
  <c r="K83" i="50"/>
  <c r="C104" i="50"/>
  <c r="D103" i="51"/>
  <c r="L103" i="51"/>
  <c r="T103" i="51"/>
  <c r="D104" i="51"/>
  <c r="L104" i="51"/>
  <c r="T104" i="51"/>
  <c r="D105" i="51"/>
  <c r="L105" i="51"/>
  <c r="T105" i="51"/>
  <c r="R80" i="51"/>
  <c r="J103" i="51"/>
  <c r="F57" i="39"/>
  <c r="N57" i="39"/>
  <c r="V57" i="39"/>
  <c r="F63" i="39"/>
  <c r="N63" i="39"/>
  <c r="V63" i="39"/>
  <c r="B72" i="41"/>
  <c r="J72" i="41"/>
  <c r="R72" i="41"/>
  <c r="I72" i="42"/>
  <c r="Q72" i="42"/>
  <c r="Y72" i="42"/>
  <c r="H72" i="43"/>
  <c r="P72" i="43"/>
  <c r="X72" i="43"/>
  <c r="S77" i="45"/>
  <c r="S69" i="45" s="1"/>
  <c r="E77" i="46"/>
  <c r="M77" i="46"/>
  <c r="U77" i="46"/>
  <c r="S83" i="50"/>
  <c r="B83" i="51"/>
  <c r="G60" i="39"/>
  <c r="O60" i="39"/>
  <c r="W60" i="39"/>
  <c r="H77" i="45"/>
  <c r="H69" i="45" s="1"/>
  <c r="H60" i="45"/>
  <c r="P77" i="45"/>
  <c r="P69" i="45" s="1"/>
  <c r="P60" i="45"/>
  <c r="X77" i="45"/>
  <c r="X69" i="45" s="1"/>
  <c r="X60" i="45"/>
  <c r="F77" i="46"/>
  <c r="F60" i="46"/>
  <c r="N77" i="46"/>
  <c r="N60" i="46"/>
  <c r="V77" i="46"/>
  <c r="V60" i="46"/>
  <c r="G77" i="47"/>
  <c r="G60" i="47"/>
  <c r="O77" i="47"/>
  <c r="O60" i="47"/>
  <c r="W77" i="47"/>
  <c r="W60" i="47"/>
  <c r="C87" i="50"/>
  <c r="J83" i="51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I77" i="45"/>
  <c r="I69" i="45" s="1"/>
  <c r="I60" i="45"/>
  <c r="Q77" i="45"/>
  <c r="Q69" i="45" s="1"/>
  <c r="Q60" i="45"/>
  <c r="Y77" i="45"/>
  <c r="Y69" i="45" s="1"/>
  <c r="Y60" i="45"/>
  <c r="H77" i="47"/>
  <c r="P77" i="47"/>
  <c r="X77" i="47"/>
  <c r="L83" i="49"/>
  <c r="D103" i="49"/>
  <c r="D96" i="49" s="1"/>
  <c r="T105" i="49"/>
  <c r="K87" i="50"/>
  <c r="R83" i="51"/>
  <c r="I60" i="39"/>
  <c r="Q60" i="39"/>
  <c r="Y60" i="39"/>
  <c r="Q63" i="39"/>
  <c r="Y63" i="39"/>
  <c r="E72" i="41"/>
  <c r="M72" i="41"/>
  <c r="U72" i="41"/>
  <c r="D72" i="42"/>
  <c r="L72" i="42"/>
  <c r="T72" i="42"/>
  <c r="C72" i="43"/>
  <c r="K72" i="43"/>
  <c r="S72" i="43"/>
  <c r="B77" i="45"/>
  <c r="B69" i="45" s="1"/>
  <c r="B60" i="45"/>
  <c r="J77" i="45"/>
  <c r="J69" i="45" s="1"/>
  <c r="J60" i="45"/>
  <c r="R77" i="45"/>
  <c r="R69" i="45" s="1"/>
  <c r="R60" i="45"/>
  <c r="H77" i="46"/>
  <c r="P77" i="46"/>
  <c r="X77" i="46"/>
  <c r="I77" i="47"/>
  <c r="Q77" i="47"/>
  <c r="Y77" i="47"/>
  <c r="C80" i="50"/>
  <c r="S87" i="50"/>
  <c r="B87" i="51"/>
  <c r="K80" i="50"/>
  <c r="J87" i="51"/>
  <c r="D77" i="45"/>
  <c r="D69" i="45" s="1"/>
  <c r="D60" i="45"/>
  <c r="L77" i="45"/>
  <c r="L69" i="45" s="1"/>
  <c r="L60" i="45"/>
  <c r="T77" i="45"/>
  <c r="T69" i="45" s="1"/>
  <c r="T60" i="45"/>
  <c r="C60" i="45"/>
  <c r="D77" i="46"/>
  <c r="C77" i="47"/>
  <c r="K77" i="47"/>
  <c r="S77" i="47"/>
  <c r="B80" i="51"/>
  <c r="R87" i="51"/>
  <c r="D60" i="39"/>
  <c r="L60" i="39"/>
  <c r="T60" i="39"/>
  <c r="H72" i="41"/>
  <c r="P72" i="41"/>
  <c r="X72" i="41"/>
  <c r="G72" i="42"/>
  <c r="O72" i="42"/>
  <c r="W72" i="42"/>
  <c r="F72" i="43"/>
  <c r="N72" i="43"/>
  <c r="V72" i="43"/>
  <c r="E77" i="45"/>
  <c r="E69" i="45" s="1"/>
  <c r="E60" i="45"/>
  <c r="M77" i="45"/>
  <c r="M69" i="45" s="1"/>
  <c r="M60" i="45"/>
  <c r="U77" i="45"/>
  <c r="U69" i="45" s="1"/>
  <c r="U60" i="45"/>
  <c r="C77" i="46"/>
  <c r="K77" i="46"/>
  <c r="S77" i="46"/>
  <c r="L77" i="46"/>
  <c r="D77" i="47"/>
  <c r="L77" i="47"/>
  <c r="T77" i="47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F60" i="45"/>
  <c r="N60" i="45"/>
  <c r="V60" i="45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V113" i="29" l="1"/>
  <c r="N113" i="29"/>
  <c r="P74" i="24"/>
  <c r="P171" i="4" s="1"/>
  <c r="N74" i="24"/>
  <c r="N171" i="4" s="1"/>
  <c r="L74" i="24"/>
  <c r="L171" i="4" s="1"/>
  <c r="J74" i="24"/>
  <c r="J171" i="4" s="1"/>
  <c r="F74" i="24"/>
  <c r="F171" i="4" s="1"/>
  <c r="F69" i="4"/>
  <c r="F142" i="4" s="1"/>
  <c r="W74" i="24"/>
  <c r="W171" i="4" s="1"/>
  <c r="W69" i="4"/>
  <c r="W142" i="4" s="1"/>
  <c r="I74" i="24"/>
  <c r="I171" i="4" s="1"/>
  <c r="I69" i="4"/>
  <c r="I142" i="4" s="1"/>
  <c r="Q74" i="24"/>
  <c r="Q171" i="4" s="1"/>
  <c r="Q69" i="4"/>
  <c r="Q142" i="4" s="1"/>
  <c r="E74" i="24"/>
  <c r="E171" i="4" s="1"/>
  <c r="E69" i="4"/>
  <c r="E142" i="4" s="1"/>
  <c r="B146" i="25"/>
  <c r="V74" i="24"/>
  <c r="V171" i="4" s="1"/>
  <c r="V69" i="4"/>
  <c r="V142" i="4" s="1"/>
  <c r="R74" i="24"/>
  <c r="R171" i="4" s="1"/>
  <c r="R69" i="4"/>
  <c r="R142" i="4" s="1"/>
  <c r="H74" i="24"/>
  <c r="H171" i="4" s="1"/>
  <c r="H69" i="4"/>
  <c r="H142" i="4" s="1"/>
  <c r="U74" i="24"/>
  <c r="U171" i="4" s="1"/>
  <c r="U69" i="4"/>
  <c r="U142" i="4" s="1"/>
  <c r="V146" i="25"/>
  <c r="D74" i="24"/>
  <c r="D171" i="4" s="1"/>
  <c r="D69" i="4"/>
  <c r="Y74" i="24"/>
  <c r="Y171" i="4" s="1"/>
  <c r="Y69" i="4"/>
  <c r="Y142" i="4" s="1"/>
  <c r="T74" i="24"/>
  <c r="T171" i="4" s="1"/>
  <c r="T69" i="4"/>
  <c r="T142" i="4" s="1"/>
  <c r="O74" i="24"/>
  <c r="O171" i="4" s="1"/>
  <c r="O69" i="4"/>
  <c r="O142" i="4" s="1"/>
  <c r="E146" i="25"/>
  <c r="M74" i="24"/>
  <c r="M171" i="4" s="1"/>
  <c r="M69" i="4"/>
  <c r="M142" i="4" s="1"/>
  <c r="C74" i="24"/>
  <c r="C171" i="4" s="1"/>
  <c r="G74" i="24"/>
  <c r="G171" i="4" s="1"/>
  <c r="G69" i="4"/>
  <c r="G142" i="4" s="1"/>
  <c r="S74" i="24"/>
  <c r="S171" i="4" s="1"/>
  <c r="S69" i="4"/>
  <c r="S142" i="4" s="1"/>
  <c r="X74" i="24"/>
  <c r="X171" i="4" s="1"/>
  <c r="X69" i="4"/>
  <c r="X142" i="4" s="1"/>
  <c r="B74" i="24"/>
  <c r="B171" i="4" s="1"/>
  <c r="B69" i="4"/>
  <c r="B142" i="4" s="1"/>
  <c r="K74" i="24"/>
  <c r="K171" i="4" s="1"/>
  <c r="K69" i="4"/>
  <c r="K142" i="4" s="1"/>
  <c r="B146" i="23"/>
  <c r="L175" i="23"/>
  <c r="G171" i="23"/>
  <c r="I165" i="23"/>
  <c r="M146" i="23"/>
  <c r="X165" i="23"/>
  <c r="F194" i="23"/>
  <c r="D205" i="23"/>
  <c r="I79" i="20"/>
  <c r="I170" i="4" s="1"/>
  <c r="Y194" i="23"/>
  <c r="Q194" i="23"/>
  <c r="U77" i="20"/>
  <c r="U168" i="4" s="1"/>
  <c r="L132" i="23"/>
  <c r="E155" i="23"/>
  <c r="E146" i="23" s="1"/>
  <c r="X132" i="23"/>
  <c r="E161" i="23"/>
  <c r="E163" i="23"/>
  <c r="G194" i="23"/>
  <c r="R78" i="20"/>
  <c r="R169" i="4" s="1"/>
  <c r="J132" i="23"/>
  <c r="C154" i="23"/>
  <c r="C146" i="23" s="1"/>
  <c r="Y62" i="20"/>
  <c r="Y115" i="4" s="1"/>
  <c r="C155" i="23"/>
  <c r="Y170" i="23"/>
  <c r="Y165" i="23" s="1"/>
  <c r="M144" i="23"/>
  <c r="M132" i="23" s="1"/>
  <c r="M60" i="20"/>
  <c r="O132" i="23"/>
  <c r="C158" i="23"/>
  <c r="Y172" i="23"/>
  <c r="C160" i="23"/>
  <c r="C161" i="23"/>
  <c r="Y176" i="23"/>
  <c r="U146" i="23"/>
  <c r="Y179" i="23"/>
  <c r="H59" i="20"/>
  <c r="H112" i="4" s="1"/>
  <c r="H113" i="4"/>
  <c r="W171" i="23"/>
  <c r="B132" i="23"/>
  <c r="W205" i="23"/>
  <c r="V194" i="23"/>
  <c r="W132" i="23"/>
  <c r="G132" i="23"/>
  <c r="E132" i="23"/>
  <c r="X76" i="20"/>
  <c r="X167" i="4" s="1"/>
  <c r="X65" i="4"/>
  <c r="X138" i="4" s="1"/>
  <c r="B205" i="23"/>
  <c r="H76" i="20"/>
  <c r="H167" i="4" s="1"/>
  <c r="H65" i="4"/>
  <c r="H138" i="4" s="1"/>
  <c r="W194" i="23"/>
  <c r="O194" i="23"/>
  <c r="T194" i="23"/>
  <c r="K194" i="23"/>
  <c r="Y229" i="19"/>
  <c r="Y81" i="16"/>
  <c r="U109" i="4"/>
  <c r="K171" i="19"/>
  <c r="J176" i="19"/>
  <c r="J77" i="16"/>
  <c r="J76" i="16" s="1"/>
  <c r="J80" i="16"/>
  <c r="J171" i="19"/>
  <c r="I178" i="19"/>
  <c r="U192" i="19"/>
  <c r="U81" i="16"/>
  <c r="B188" i="19"/>
  <c r="K217" i="19"/>
  <c r="B191" i="19"/>
  <c r="Y184" i="19"/>
  <c r="B192" i="19"/>
  <c r="T192" i="19"/>
  <c r="T77" i="16"/>
  <c r="T76" i="16" s="1"/>
  <c r="T81" i="16"/>
  <c r="B229" i="19"/>
  <c r="K169" i="19"/>
  <c r="W102" i="16"/>
  <c r="W165" i="4" s="1"/>
  <c r="J169" i="19"/>
  <c r="L102" i="16"/>
  <c r="L165" i="4" s="1"/>
  <c r="Q229" i="19"/>
  <c r="Q81" i="16"/>
  <c r="I102" i="16"/>
  <c r="I165" i="4" s="1"/>
  <c r="M79" i="16"/>
  <c r="M108" i="4" s="1"/>
  <c r="K168" i="19"/>
  <c r="Y192" i="19"/>
  <c r="O102" i="16"/>
  <c r="O165" i="4" s="1"/>
  <c r="J168" i="19"/>
  <c r="W79" i="16"/>
  <c r="W108" i="4" s="1"/>
  <c r="Y190" i="19"/>
  <c r="B176" i="19"/>
  <c r="B160" i="19" s="1"/>
  <c r="B80" i="16"/>
  <c r="B77" i="16"/>
  <c r="B76" i="16" s="1"/>
  <c r="U184" i="19"/>
  <c r="L79" i="16"/>
  <c r="L108" i="4" s="1"/>
  <c r="U185" i="19"/>
  <c r="K167" i="19"/>
  <c r="Y191" i="19"/>
  <c r="Y178" i="19" s="1"/>
  <c r="H102" i="16"/>
  <c r="H165" i="4" s="1"/>
  <c r="B102" i="16"/>
  <c r="B165" i="4" s="1"/>
  <c r="I79" i="16"/>
  <c r="I108" i="4" s="1"/>
  <c r="J167" i="19"/>
  <c r="J160" i="19" s="1"/>
  <c r="T184" i="19"/>
  <c r="U77" i="16"/>
  <c r="U76" i="16" s="1"/>
  <c r="R166" i="18"/>
  <c r="Y95" i="16"/>
  <c r="X169" i="18"/>
  <c r="X172" i="18"/>
  <c r="X97" i="16"/>
  <c r="X95" i="16" s="1"/>
  <c r="S172" i="18"/>
  <c r="S97" i="16"/>
  <c r="S95" i="16" s="1"/>
  <c r="I171" i="17"/>
  <c r="P175" i="18"/>
  <c r="P97" i="16"/>
  <c r="P95" i="16" s="1"/>
  <c r="E160" i="18"/>
  <c r="I217" i="19"/>
  <c r="X170" i="18"/>
  <c r="X175" i="18"/>
  <c r="P169" i="18"/>
  <c r="U171" i="17"/>
  <c r="B101" i="16"/>
  <c r="B164" i="4" s="1"/>
  <c r="B62" i="4"/>
  <c r="B135" i="4" s="1"/>
  <c r="P164" i="18"/>
  <c r="S168" i="18"/>
  <c r="S163" i="18"/>
  <c r="P174" i="18"/>
  <c r="S173" i="18"/>
  <c r="S160" i="18" s="1"/>
  <c r="U217" i="18"/>
  <c r="X166" i="18"/>
  <c r="X161" i="18"/>
  <c r="X160" i="18" s="1"/>
  <c r="X217" i="18"/>
  <c r="N166" i="18"/>
  <c r="P217" i="18"/>
  <c r="X171" i="18"/>
  <c r="S217" i="19"/>
  <c r="P165" i="18"/>
  <c r="R100" i="16"/>
  <c r="R163" i="4" s="1"/>
  <c r="R61" i="4"/>
  <c r="R134" i="4" s="1"/>
  <c r="E100" i="16"/>
  <c r="E163" i="4" s="1"/>
  <c r="E61" i="4"/>
  <c r="E134" i="4" s="1"/>
  <c r="M100" i="16"/>
  <c r="M163" i="4" s="1"/>
  <c r="M61" i="4"/>
  <c r="M134" i="4" s="1"/>
  <c r="L61" i="4"/>
  <c r="L134" i="4" s="1"/>
  <c r="B61" i="4"/>
  <c r="B134" i="4" s="1"/>
  <c r="D134" i="4"/>
  <c r="D100" i="16"/>
  <c r="D163" i="4" s="1"/>
  <c r="J61" i="4"/>
  <c r="J134" i="4" s="1"/>
  <c r="F229" i="17"/>
  <c r="U229" i="17"/>
  <c r="C75" i="12"/>
  <c r="C105" i="4"/>
  <c r="C171" i="15"/>
  <c r="M101" i="12"/>
  <c r="M162" i="4" s="1"/>
  <c r="Y98" i="12"/>
  <c r="Y159" i="4" s="1"/>
  <c r="X105" i="4"/>
  <c r="X75" i="12"/>
  <c r="M105" i="4"/>
  <c r="M75" i="12"/>
  <c r="W105" i="4"/>
  <c r="W75" i="12"/>
  <c r="W104" i="4" s="1"/>
  <c r="W171" i="15"/>
  <c r="P105" i="4"/>
  <c r="P75" i="12"/>
  <c r="U105" i="4"/>
  <c r="U75" i="12"/>
  <c r="L101" i="12"/>
  <c r="L162" i="4" s="1"/>
  <c r="T101" i="12"/>
  <c r="T162" i="4" s="1"/>
  <c r="K105" i="4"/>
  <c r="K75" i="12"/>
  <c r="O105" i="4"/>
  <c r="O75" i="12"/>
  <c r="O104" i="4" s="1"/>
  <c r="I105" i="4"/>
  <c r="I75" i="12"/>
  <c r="I104" i="4" s="1"/>
  <c r="S105" i="4"/>
  <c r="S75" i="12"/>
  <c r="J253" i="15"/>
  <c r="J78" i="12"/>
  <c r="H105" i="4"/>
  <c r="H75" i="12"/>
  <c r="H104" i="4" s="1"/>
  <c r="Q105" i="4"/>
  <c r="Q75" i="12"/>
  <c r="W57" i="4"/>
  <c r="W132" i="4" s="1"/>
  <c r="W63" i="12"/>
  <c r="W55" i="4" s="1"/>
  <c r="V63" i="12"/>
  <c r="V55" i="4" s="1"/>
  <c r="V57" i="4"/>
  <c r="V132" i="4" s="1"/>
  <c r="V86" i="12"/>
  <c r="F57" i="4"/>
  <c r="F132" i="4" s="1"/>
  <c r="F63" i="12"/>
  <c r="F55" i="4" s="1"/>
  <c r="F51" i="4" s="1"/>
  <c r="B86" i="12"/>
  <c r="B57" i="4"/>
  <c r="B132" i="4" s="1"/>
  <c r="I63" i="12"/>
  <c r="I55" i="4" s="1"/>
  <c r="B63" i="12"/>
  <c r="B55" i="4" s="1"/>
  <c r="B130" i="4" s="1"/>
  <c r="W86" i="12"/>
  <c r="E63" i="12"/>
  <c r="E96" i="12" s="1"/>
  <c r="E157" i="4" s="1"/>
  <c r="U63" i="12"/>
  <c r="U86" i="12"/>
  <c r="F54" i="7"/>
  <c r="F52" i="7"/>
  <c r="F55" i="7"/>
  <c r="K55" i="7"/>
  <c r="K52" i="7"/>
  <c r="K54" i="7"/>
  <c r="T86" i="12"/>
  <c r="T63" i="12"/>
  <c r="T55" i="4" s="1"/>
  <c r="T57" i="4"/>
  <c r="T132" i="4" s="1"/>
  <c r="O63" i="12"/>
  <c r="O55" i="4" s="1"/>
  <c r="O130" i="4" s="1"/>
  <c r="O57" i="4"/>
  <c r="O132" i="4" s="1"/>
  <c r="H98" i="12"/>
  <c r="H159" i="4" s="1"/>
  <c r="H57" i="4"/>
  <c r="H132" i="4" s="1"/>
  <c r="W5" i="7"/>
  <c r="W53" i="7" s="1"/>
  <c r="U5" i="4"/>
  <c r="U3" i="4"/>
  <c r="U128" i="4" s="1"/>
  <c r="Q5" i="4"/>
  <c r="Q130" i="4" s="1"/>
  <c r="Q3" i="4"/>
  <c r="Q128" i="4" s="1"/>
  <c r="G98" i="12"/>
  <c r="G159" i="4" s="1"/>
  <c r="G57" i="4"/>
  <c r="G132" i="4" s="1"/>
  <c r="S63" i="12"/>
  <c r="S57" i="4"/>
  <c r="S132" i="4" s="1"/>
  <c r="K55" i="4"/>
  <c r="K130" i="4" s="1"/>
  <c r="V5" i="7"/>
  <c r="V55" i="7" s="1"/>
  <c r="Y5" i="4"/>
  <c r="Y130" i="4" s="1"/>
  <c r="Y3" i="4"/>
  <c r="Y128" i="4" s="1"/>
  <c r="N86" i="12"/>
  <c r="N63" i="12"/>
  <c r="N55" i="4" s="1"/>
  <c r="N51" i="4" s="1"/>
  <c r="N57" i="4"/>
  <c r="N132" i="4" s="1"/>
  <c r="M5" i="4"/>
  <c r="M3" i="4"/>
  <c r="M128" i="4" s="1"/>
  <c r="M63" i="12"/>
  <c r="S5" i="4"/>
  <c r="S3" i="4"/>
  <c r="S128" i="4" s="1"/>
  <c r="J86" i="12"/>
  <c r="J63" i="12"/>
  <c r="J55" i="4" s="1"/>
  <c r="J130" i="4" s="1"/>
  <c r="J57" i="4"/>
  <c r="J132" i="4" s="1"/>
  <c r="P86" i="12"/>
  <c r="P63" i="12"/>
  <c r="P55" i="4" s="1"/>
  <c r="P57" i="4"/>
  <c r="P132" i="4" s="1"/>
  <c r="O86" i="12"/>
  <c r="H63" i="12"/>
  <c r="H55" i="4" s="1"/>
  <c r="H130" i="4" s="1"/>
  <c r="I3" i="4"/>
  <c r="I128" i="4" s="1"/>
  <c r="I5" i="4"/>
  <c r="I130" i="4" s="1"/>
  <c r="R57" i="4"/>
  <c r="R132" i="4" s="1"/>
  <c r="R63" i="12"/>
  <c r="R55" i="4" s="1"/>
  <c r="R130" i="4" s="1"/>
  <c r="W5" i="4"/>
  <c r="W130" i="4" s="1"/>
  <c r="W3" i="4"/>
  <c r="W128" i="4" s="1"/>
  <c r="N107" i="11"/>
  <c r="N136" i="11"/>
  <c r="N115" i="11"/>
  <c r="N109" i="11"/>
  <c r="N106" i="11"/>
  <c r="N113" i="11"/>
  <c r="N108" i="11"/>
  <c r="N112" i="11"/>
  <c r="N55" i="8"/>
  <c r="N105" i="11"/>
  <c r="N100" i="11" s="1"/>
  <c r="Y54" i="8"/>
  <c r="Y99" i="4" s="1"/>
  <c r="Y100" i="4"/>
  <c r="M136" i="11"/>
  <c r="M105" i="11"/>
  <c r="M107" i="11"/>
  <c r="M108" i="11"/>
  <c r="M52" i="8"/>
  <c r="M51" i="8" s="1"/>
  <c r="M115" i="11"/>
  <c r="M109" i="11"/>
  <c r="M106" i="11"/>
  <c r="M113" i="11"/>
  <c r="M112" i="11"/>
  <c r="M55" i="8"/>
  <c r="D128" i="11"/>
  <c r="Y66" i="8"/>
  <c r="Y155" i="4" s="1"/>
  <c r="M117" i="11"/>
  <c r="E117" i="11"/>
  <c r="X66" i="8"/>
  <c r="X155" i="4" s="1"/>
  <c r="Q54" i="8"/>
  <c r="Q101" i="4"/>
  <c r="C66" i="8"/>
  <c r="C155" i="4" s="1"/>
  <c r="N52" i="8"/>
  <c r="N51" i="8" s="1"/>
  <c r="N111" i="11"/>
  <c r="M111" i="11"/>
  <c r="J66" i="8"/>
  <c r="J155" i="4" s="1"/>
  <c r="B66" i="8"/>
  <c r="B155" i="4" s="1"/>
  <c r="Y67" i="8"/>
  <c r="Y156" i="4" s="1"/>
  <c r="U66" i="8"/>
  <c r="U155" i="4" s="1"/>
  <c r="M67" i="8"/>
  <c r="M156" i="4" s="1"/>
  <c r="P136" i="11"/>
  <c r="P107" i="11"/>
  <c r="P115" i="11"/>
  <c r="P109" i="11"/>
  <c r="P106" i="11"/>
  <c r="P113" i="11"/>
  <c r="P108" i="11"/>
  <c r="P112" i="11"/>
  <c r="P55" i="8"/>
  <c r="P105" i="11"/>
  <c r="P100" i="11" s="1"/>
  <c r="I66" i="8"/>
  <c r="I155" i="4" s="1"/>
  <c r="F112" i="11"/>
  <c r="F105" i="11"/>
  <c r="F55" i="8"/>
  <c r="F136" i="11"/>
  <c r="F107" i="11"/>
  <c r="F115" i="11"/>
  <c r="F109" i="11"/>
  <c r="F113" i="11"/>
  <c r="F106" i="11"/>
  <c r="F108" i="11"/>
  <c r="S66" i="8"/>
  <c r="S155" i="4" s="1"/>
  <c r="F111" i="11"/>
  <c r="P111" i="11"/>
  <c r="G59" i="8"/>
  <c r="V59" i="8"/>
  <c r="S59" i="8"/>
  <c r="N53" i="7"/>
  <c r="N52" i="7"/>
  <c r="N54" i="7"/>
  <c r="F129" i="4"/>
  <c r="X55" i="7"/>
  <c r="J129" i="4"/>
  <c r="J51" i="4"/>
  <c r="E65" i="8"/>
  <c r="E154" i="4" s="1"/>
  <c r="E52" i="4"/>
  <c r="Y65" i="8"/>
  <c r="Y154" i="4" s="1"/>
  <c r="Y52" i="4"/>
  <c r="Y129" i="4" s="1"/>
  <c r="X52" i="7"/>
  <c r="I65" i="8"/>
  <c r="I154" i="4" s="1"/>
  <c r="I52" i="4"/>
  <c r="I129" i="4" s="1"/>
  <c r="O55" i="7"/>
  <c r="O52" i="7"/>
  <c r="F59" i="8"/>
  <c r="X129" i="4"/>
  <c r="H129" i="4"/>
  <c r="B129" i="4"/>
  <c r="P52" i="7"/>
  <c r="U65" i="8"/>
  <c r="U154" i="4" s="1"/>
  <c r="U52" i="4"/>
  <c r="U129" i="4" s="1"/>
  <c r="J59" i="8"/>
  <c r="D52" i="7"/>
  <c r="B59" i="8"/>
  <c r="X59" i="8"/>
  <c r="H59" i="8"/>
  <c r="N55" i="7"/>
  <c r="L129" i="4"/>
  <c r="L51" i="4"/>
  <c r="K59" i="8"/>
  <c r="O54" i="7"/>
  <c r="C59" i="8"/>
  <c r="U53" i="7"/>
  <c r="U55" i="7"/>
  <c r="E55" i="7"/>
  <c r="Q55" i="7"/>
  <c r="E54" i="7"/>
  <c r="M54" i="7"/>
  <c r="T53" i="7"/>
  <c r="T52" i="7"/>
  <c r="M55" i="7"/>
  <c r="I54" i="7"/>
  <c r="Y54" i="7"/>
  <c r="Q54" i="7"/>
  <c r="Y53" i="7"/>
  <c r="I53" i="7"/>
  <c r="M52" i="7"/>
  <c r="E52" i="7"/>
  <c r="K53" i="7"/>
  <c r="I55" i="7"/>
  <c r="T54" i="7"/>
  <c r="D43" i="5"/>
  <c r="D42" i="5"/>
  <c r="D44" i="5"/>
  <c r="D45" i="5"/>
  <c r="D46" i="5"/>
  <c r="D47" i="5"/>
  <c r="R45" i="5"/>
  <c r="R46" i="5"/>
  <c r="R47" i="5"/>
  <c r="R42" i="5"/>
  <c r="R43" i="5"/>
  <c r="R44" i="5"/>
  <c r="I42" i="5"/>
  <c r="I45" i="5"/>
  <c r="I46" i="5"/>
  <c r="I47" i="5"/>
  <c r="I43" i="5"/>
  <c r="I44" i="5"/>
  <c r="Q47" i="5"/>
  <c r="Q45" i="5"/>
  <c r="Q46" i="5"/>
  <c r="Q42" i="5"/>
  <c r="Q41" i="5" s="1"/>
  <c r="Q43" i="5"/>
  <c r="Q44" i="5"/>
  <c r="K44" i="5"/>
  <c r="K42" i="5"/>
  <c r="K43" i="5"/>
  <c r="K45" i="5"/>
  <c r="K46" i="5"/>
  <c r="Y44" i="5"/>
  <c r="Y45" i="5"/>
  <c r="Y46" i="5"/>
  <c r="Y47" i="5"/>
  <c r="Y42" i="5"/>
  <c r="Y43" i="5"/>
  <c r="Y41" i="5" s="1"/>
  <c r="C48" i="6"/>
  <c r="B52" i="7"/>
  <c r="I45" i="6"/>
  <c r="H52" i="7"/>
  <c r="R48" i="5"/>
  <c r="B41" i="6"/>
  <c r="V27" i="5"/>
  <c r="V5" i="5" s="1"/>
  <c r="V43" i="5" s="1"/>
  <c r="C46" i="6"/>
  <c r="J52" i="7"/>
  <c r="Y44" i="6"/>
  <c r="B27" i="5"/>
  <c r="Y42" i="6"/>
  <c r="D46" i="6"/>
  <c r="D48" i="6"/>
  <c r="O41" i="6"/>
  <c r="K48" i="5"/>
  <c r="H47" i="6"/>
  <c r="B53" i="7"/>
  <c r="K41" i="6"/>
  <c r="V52" i="7"/>
  <c r="D47" i="6"/>
  <c r="R53" i="7"/>
  <c r="X27" i="5"/>
  <c r="R54" i="7"/>
  <c r="T48" i="5"/>
  <c r="T41" i="5" s="1"/>
  <c r="Y48" i="5"/>
  <c r="S27" i="5"/>
  <c r="S5" i="5" s="1"/>
  <c r="H48" i="6"/>
  <c r="R52" i="7"/>
  <c r="R46" i="6"/>
  <c r="B54" i="7"/>
  <c r="T44" i="5"/>
  <c r="Q48" i="5"/>
  <c r="H48" i="5"/>
  <c r="H41" i="5" s="1"/>
  <c r="M45" i="6"/>
  <c r="K45" i="6"/>
  <c r="C45" i="6"/>
  <c r="R48" i="6"/>
  <c r="Q47" i="6"/>
  <c r="I44" i="6"/>
  <c r="F46" i="6"/>
  <c r="V48" i="6"/>
  <c r="S46" i="6"/>
  <c r="M47" i="6"/>
  <c r="M5" i="5"/>
  <c r="I48" i="5"/>
  <c r="C43" i="6"/>
  <c r="Y43" i="6"/>
  <c r="Y47" i="6"/>
  <c r="T43" i="5"/>
  <c r="H47" i="5"/>
  <c r="V44" i="6"/>
  <c r="H55" i="7"/>
  <c r="H45" i="6"/>
  <c r="H41" i="6" s="1"/>
  <c r="U42" i="6"/>
  <c r="B46" i="6"/>
  <c r="F47" i="6"/>
  <c r="M46" i="6"/>
  <c r="L43" i="5"/>
  <c r="R43" i="6"/>
  <c r="C27" i="5"/>
  <c r="C5" i="5" s="1"/>
  <c r="D44" i="6"/>
  <c r="U27" i="5"/>
  <c r="H54" i="7"/>
  <c r="I46" i="6"/>
  <c r="N41" i="6"/>
  <c r="L54" i="7"/>
  <c r="U48" i="6"/>
  <c r="D54" i="7"/>
  <c r="H46" i="5"/>
  <c r="J53" i="7"/>
  <c r="K44" i="6"/>
  <c r="W27" i="5"/>
  <c r="W5" i="5" s="1"/>
  <c r="W45" i="5" s="1"/>
  <c r="F53" i="7"/>
  <c r="V53" i="7"/>
  <c r="J27" i="5"/>
  <c r="J5" i="5" s="1"/>
  <c r="G43" i="6"/>
  <c r="L52" i="7"/>
  <c r="N27" i="5"/>
  <c r="N5" i="5" s="1"/>
  <c r="N45" i="5" s="1"/>
  <c r="I48" i="6"/>
  <c r="U46" i="6"/>
  <c r="C42" i="6"/>
  <c r="C41" i="6" s="1"/>
  <c r="U52" i="7"/>
  <c r="T48" i="6"/>
  <c r="Q48" i="6"/>
  <c r="P53" i="7"/>
  <c r="H45" i="5"/>
  <c r="B45" i="6"/>
  <c r="X44" i="6"/>
  <c r="P27" i="5"/>
  <c r="P5" i="5" s="1"/>
  <c r="C44" i="6"/>
  <c r="U47" i="6"/>
  <c r="Q45" i="6"/>
  <c r="J45" i="6"/>
  <c r="J41" i="6" s="1"/>
  <c r="H53" i="7"/>
  <c r="M48" i="6"/>
  <c r="C52" i="7"/>
  <c r="P47" i="6"/>
  <c r="F5" i="5"/>
  <c r="F42" i="5" s="1"/>
  <c r="V43" i="6"/>
  <c r="V41" i="6" s="1"/>
  <c r="T43" i="6"/>
  <c r="T41" i="6" s="1"/>
  <c r="P55" i="7"/>
  <c r="Y46" i="6"/>
  <c r="M44" i="6"/>
  <c r="M41" i="6" s="1"/>
  <c r="F44" i="6"/>
  <c r="F41" i="6" s="1"/>
  <c r="W48" i="6"/>
  <c r="Y55" i="7"/>
  <c r="G52" i="7"/>
  <c r="Q52" i="7"/>
  <c r="J54" i="7"/>
  <c r="I47" i="6"/>
  <c r="G48" i="6"/>
  <c r="G41" i="6" s="1"/>
  <c r="X47" i="6"/>
  <c r="R42" i="6"/>
  <c r="P42" i="6"/>
  <c r="U45" i="6"/>
  <c r="I43" i="6"/>
  <c r="B43" i="6"/>
  <c r="W42" i="6"/>
  <c r="X53" i="7"/>
  <c r="C47" i="6"/>
  <c r="P46" i="6"/>
  <c r="W45" i="6"/>
  <c r="Q44" i="6"/>
  <c r="Q41" i="6" s="1"/>
  <c r="S45" i="6"/>
  <c r="S41" i="6" s="1"/>
  <c r="L45" i="6"/>
  <c r="L41" i="6" s="1"/>
  <c r="Q46" i="6"/>
  <c r="L53" i="7"/>
  <c r="S54" i="7"/>
  <c r="G53" i="7"/>
  <c r="L46" i="6"/>
  <c r="S44" i="6"/>
  <c r="M43" i="6"/>
  <c r="G27" i="5"/>
  <c r="H44" i="6"/>
  <c r="D45" i="6"/>
  <c r="D53" i="7"/>
  <c r="G54" i="7"/>
  <c r="C53" i="7"/>
  <c r="H46" i="6"/>
  <c r="Y45" i="6"/>
  <c r="I42" i="6"/>
  <c r="K43" i="6"/>
  <c r="D43" i="6"/>
  <c r="D41" i="6" s="1"/>
  <c r="K46" i="6"/>
  <c r="X43" i="6"/>
  <c r="X41" i="6" s="1"/>
  <c r="S52" i="7"/>
  <c r="E46" i="6"/>
  <c r="E41" i="6" s="1"/>
  <c r="W47" i="6"/>
  <c r="C54" i="7"/>
  <c r="S53" i="7"/>
  <c r="F146" i="25"/>
  <c r="C194" i="23"/>
  <c r="U132" i="23"/>
  <c r="T179" i="23"/>
  <c r="T176" i="23"/>
  <c r="T172" i="23"/>
  <c r="T170" i="23"/>
  <c r="T62" i="20"/>
  <c r="T57" i="20"/>
  <c r="T56" i="20" s="1"/>
  <c r="D146" i="23"/>
  <c r="N132" i="23"/>
  <c r="J175" i="23"/>
  <c r="X146" i="23"/>
  <c r="S132" i="23"/>
  <c r="X178" i="19"/>
  <c r="S59" i="20"/>
  <c r="S114" i="4"/>
  <c r="K59" i="20"/>
  <c r="K114" i="4"/>
  <c r="C59" i="20"/>
  <c r="C114" i="4"/>
  <c r="O160" i="19"/>
  <c r="U178" i="19"/>
  <c r="L178" i="19"/>
  <c r="H176" i="19"/>
  <c r="H173" i="19"/>
  <c r="H172" i="19"/>
  <c r="H169" i="19"/>
  <c r="H168" i="19"/>
  <c r="H167" i="19"/>
  <c r="H165" i="19"/>
  <c r="H217" i="19"/>
  <c r="H80" i="16"/>
  <c r="H77" i="16"/>
  <c r="H76" i="16" s="1"/>
  <c r="S160" i="19"/>
  <c r="T217" i="18"/>
  <c r="T174" i="18"/>
  <c r="T170" i="18"/>
  <c r="T162" i="18"/>
  <c r="T97" i="16"/>
  <c r="T95" i="16" s="1"/>
  <c r="T173" i="18"/>
  <c r="T169" i="18"/>
  <c r="T165" i="18"/>
  <c r="T161" i="18"/>
  <c r="T172" i="18"/>
  <c r="T168" i="18"/>
  <c r="T164" i="18"/>
  <c r="T175" i="18"/>
  <c r="T167" i="18"/>
  <c r="T163" i="18"/>
  <c r="B178" i="19"/>
  <c r="J217" i="18"/>
  <c r="J174" i="18"/>
  <c r="J170" i="18"/>
  <c r="J162" i="18"/>
  <c r="J173" i="18"/>
  <c r="J169" i="18"/>
  <c r="J165" i="18"/>
  <c r="J161" i="18"/>
  <c r="J97" i="16"/>
  <c r="J95" i="16" s="1"/>
  <c r="J172" i="18"/>
  <c r="J168" i="18"/>
  <c r="J164" i="18"/>
  <c r="J175" i="18"/>
  <c r="J167" i="18"/>
  <c r="J163" i="18"/>
  <c r="Q160" i="18"/>
  <c r="J171" i="18"/>
  <c r="Q171" i="15"/>
  <c r="P171" i="15"/>
  <c r="J160" i="17"/>
  <c r="Y253" i="15"/>
  <c r="Y220" i="15"/>
  <c r="Y218" i="15"/>
  <c r="Y217" i="15"/>
  <c r="Y214" i="15"/>
  <c r="Y213" i="15"/>
  <c r="Y211" i="15"/>
  <c r="Y210" i="15"/>
  <c r="Y209" i="15"/>
  <c r="Y78" i="12"/>
  <c r="Y71" i="12"/>
  <c r="Y70" i="12" s="1"/>
  <c r="P253" i="15"/>
  <c r="P220" i="15"/>
  <c r="P218" i="15"/>
  <c r="P217" i="15"/>
  <c r="P214" i="15"/>
  <c r="P213" i="15"/>
  <c r="P211" i="15"/>
  <c r="P210" i="15"/>
  <c r="P209" i="15"/>
  <c r="P78" i="12"/>
  <c r="P71" i="12"/>
  <c r="P70" i="12" s="1"/>
  <c r="D89" i="16"/>
  <c r="T171" i="18"/>
  <c r="L204" i="15"/>
  <c r="V253" i="15"/>
  <c r="V220" i="15"/>
  <c r="V218" i="15"/>
  <c r="V217" i="15"/>
  <c r="V214" i="15"/>
  <c r="V213" i="15"/>
  <c r="V211" i="15"/>
  <c r="V210" i="15"/>
  <c r="V209" i="15"/>
  <c r="V78" i="12"/>
  <c r="E229" i="17"/>
  <c r="D160" i="17"/>
  <c r="R89" i="16"/>
  <c r="Y100" i="11"/>
  <c r="B147" i="11"/>
  <c r="B132" i="11"/>
  <c r="B130" i="11"/>
  <c r="B129" i="11"/>
  <c r="B126" i="11"/>
  <c r="B125" i="11"/>
  <c r="B123" i="11"/>
  <c r="B122" i="11"/>
  <c r="B56" i="8"/>
  <c r="B52" i="8"/>
  <c r="B51" i="8" s="1"/>
  <c r="V5" i="4"/>
  <c r="V130" i="4" s="1"/>
  <c r="V3" i="4"/>
  <c r="G100" i="11"/>
  <c r="S147" i="11"/>
  <c r="S132" i="11"/>
  <c r="S130" i="11"/>
  <c r="S129" i="11"/>
  <c r="S126" i="11"/>
  <c r="S125" i="11"/>
  <c r="S123" i="11"/>
  <c r="S122" i="11"/>
  <c r="S56" i="8"/>
  <c r="S52" i="8"/>
  <c r="S51" i="8" s="1"/>
  <c r="L100" i="11"/>
  <c r="E46" i="5"/>
  <c r="O48" i="5"/>
  <c r="K47" i="5"/>
  <c r="K41" i="5" s="1"/>
  <c r="O44" i="5"/>
  <c r="O176" i="23"/>
  <c r="O172" i="23"/>
  <c r="O170" i="23"/>
  <c r="O179" i="23"/>
  <c r="O62" i="20"/>
  <c r="O57" i="20"/>
  <c r="O56" i="20" s="1"/>
  <c r="G146" i="23"/>
  <c r="V176" i="23"/>
  <c r="V172" i="23"/>
  <c r="V170" i="23"/>
  <c r="V179" i="23"/>
  <c r="V62" i="20"/>
  <c r="L194" i="23"/>
  <c r="H132" i="23"/>
  <c r="R146" i="23"/>
  <c r="F157" i="23"/>
  <c r="P178" i="19"/>
  <c r="S146" i="23"/>
  <c r="K146" i="23"/>
  <c r="G160" i="19"/>
  <c r="M178" i="19"/>
  <c r="D178" i="19"/>
  <c r="K160" i="19"/>
  <c r="C160" i="18"/>
  <c r="K160" i="18"/>
  <c r="L217" i="18"/>
  <c r="L173" i="18"/>
  <c r="L169" i="18"/>
  <c r="L165" i="18"/>
  <c r="L161" i="18"/>
  <c r="L97" i="16"/>
  <c r="L95" i="16" s="1"/>
  <c r="L172" i="18"/>
  <c r="L168" i="18"/>
  <c r="L164" i="18"/>
  <c r="L175" i="18"/>
  <c r="L167" i="18"/>
  <c r="L163" i="18"/>
  <c r="L174" i="18"/>
  <c r="L170" i="18"/>
  <c r="L162" i="18"/>
  <c r="J178" i="19"/>
  <c r="B217" i="18"/>
  <c r="B173" i="18"/>
  <c r="B169" i="18"/>
  <c r="B165" i="18"/>
  <c r="B161" i="18"/>
  <c r="B172" i="18"/>
  <c r="B168" i="18"/>
  <c r="B164" i="18"/>
  <c r="B97" i="16"/>
  <c r="B95" i="16" s="1"/>
  <c r="B175" i="18"/>
  <c r="B167" i="18"/>
  <c r="B163" i="18"/>
  <c r="B174" i="18"/>
  <c r="B170" i="18"/>
  <c r="B162" i="18"/>
  <c r="B166" i="18"/>
  <c r="B160" i="17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Q53" i="16"/>
  <c r="I171" i="15"/>
  <c r="H171" i="15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W53" i="16"/>
  <c r="Q253" i="15"/>
  <c r="Q220" i="15"/>
  <c r="Q218" i="15"/>
  <c r="Q217" i="15"/>
  <c r="Q214" i="15"/>
  <c r="Q213" i="15"/>
  <c r="Q211" i="15"/>
  <c r="Q210" i="15"/>
  <c r="Q209" i="15"/>
  <c r="Q78" i="12"/>
  <c r="Q71" i="12"/>
  <c r="Q70" i="12" s="1"/>
  <c r="H253" i="15"/>
  <c r="H220" i="15"/>
  <c r="H218" i="15"/>
  <c r="H217" i="15"/>
  <c r="H214" i="15"/>
  <c r="H213" i="15"/>
  <c r="H211" i="15"/>
  <c r="H210" i="15"/>
  <c r="H209" i="15"/>
  <c r="H204" i="15" s="1"/>
  <c r="H78" i="12"/>
  <c r="H71" i="12"/>
  <c r="H70" i="12" s="1"/>
  <c r="F160" i="17"/>
  <c r="U204" i="15"/>
  <c r="U171" i="15"/>
  <c r="L171" i="18"/>
  <c r="V229" i="17"/>
  <c r="D204" i="15"/>
  <c r="N253" i="15"/>
  <c r="N220" i="15"/>
  <c r="N218" i="15"/>
  <c r="N217" i="15"/>
  <c r="N214" i="15"/>
  <c r="N213" i="15"/>
  <c r="N211" i="15"/>
  <c r="N210" i="15"/>
  <c r="N209" i="15"/>
  <c r="N78" i="12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C53" i="16"/>
  <c r="J89" i="16"/>
  <c r="V89" i="16"/>
  <c r="S100" i="11"/>
  <c r="Y117" i="11"/>
  <c r="Q100" i="11"/>
  <c r="N5" i="4"/>
  <c r="N3" i="4"/>
  <c r="X147" i="11"/>
  <c r="X132" i="11"/>
  <c r="X130" i="11"/>
  <c r="X129" i="11"/>
  <c r="X128" i="11"/>
  <c r="X126" i="11"/>
  <c r="X125" i="11"/>
  <c r="X123" i="11"/>
  <c r="X122" i="11"/>
  <c r="X52" i="8"/>
  <c r="X51" i="8" s="1"/>
  <c r="X56" i="8"/>
  <c r="F54" i="8"/>
  <c r="F101" i="4"/>
  <c r="E43" i="5"/>
  <c r="L48" i="5"/>
  <c r="W46" i="5"/>
  <c r="F47" i="5"/>
  <c r="S146" i="25"/>
  <c r="Q132" i="23"/>
  <c r="V175" i="23"/>
  <c r="L146" i="23"/>
  <c r="B179" i="23"/>
  <c r="B176" i="23"/>
  <c r="B172" i="23"/>
  <c r="B170" i="23"/>
  <c r="B62" i="20"/>
  <c r="B59" i="20" s="1"/>
  <c r="T132" i="23"/>
  <c r="B175" i="23"/>
  <c r="C132" i="23"/>
  <c r="H178" i="19"/>
  <c r="W178" i="19"/>
  <c r="E178" i="19"/>
  <c r="N79" i="20"/>
  <c r="N170" i="4" s="1"/>
  <c r="C160" i="19"/>
  <c r="W217" i="18"/>
  <c r="W173" i="18"/>
  <c r="W169" i="18"/>
  <c r="W165" i="18"/>
  <c r="W161" i="18"/>
  <c r="W172" i="18"/>
  <c r="W168" i="18"/>
  <c r="W164" i="18"/>
  <c r="W175" i="18"/>
  <c r="W167" i="18"/>
  <c r="W163" i="18"/>
  <c r="W174" i="18"/>
  <c r="W170" i="18"/>
  <c r="W162" i="18"/>
  <c r="W97" i="16"/>
  <c r="W95" i="16" s="1"/>
  <c r="D217" i="18"/>
  <c r="D161" i="18"/>
  <c r="D172" i="18"/>
  <c r="D168" i="18"/>
  <c r="D164" i="18"/>
  <c r="D97" i="16"/>
  <c r="D95" i="16" s="1"/>
  <c r="D175" i="18"/>
  <c r="D167" i="18"/>
  <c r="D163" i="18"/>
  <c r="D174" i="18"/>
  <c r="D170" i="18"/>
  <c r="D162" i="18"/>
  <c r="D173" i="18"/>
  <c r="D169" i="18"/>
  <c r="D165" i="18"/>
  <c r="R178" i="19"/>
  <c r="Y160" i="18"/>
  <c r="R204" i="15"/>
  <c r="V160" i="17"/>
  <c r="I253" i="15"/>
  <c r="I220" i="15"/>
  <c r="I218" i="15"/>
  <c r="I217" i="15"/>
  <c r="I214" i="15"/>
  <c r="I213" i="15"/>
  <c r="I211" i="15"/>
  <c r="I210" i="15"/>
  <c r="I209" i="15"/>
  <c r="I78" i="12"/>
  <c r="I71" i="12"/>
  <c r="I70" i="12" s="1"/>
  <c r="V233" i="15"/>
  <c r="V185" i="15"/>
  <c r="V183" i="15"/>
  <c r="V182" i="15"/>
  <c r="V179" i="15"/>
  <c r="V178" i="15"/>
  <c r="V176" i="15"/>
  <c r="V76" i="12"/>
  <c r="V71" i="12"/>
  <c r="V70" i="12" s="1"/>
  <c r="M204" i="15"/>
  <c r="M171" i="15"/>
  <c r="E160" i="17"/>
  <c r="F253" i="15"/>
  <c r="F220" i="15"/>
  <c r="F218" i="15"/>
  <c r="F217" i="15"/>
  <c r="F214" i="15"/>
  <c r="F213" i="15"/>
  <c r="F211" i="15"/>
  <c r="F210" i="15"/>
  <c r="F209" i="15"/>
  <c r="F78" i="12"/>
  <c r="P160" i="17"/>
  <c r="B89" i="16"/>
  <c r="F89" i="16"/>
  <c r="K100" i="11"/>
  <c r="Q117" i="11"/>
  <c r="I100" i="11"/>
  <c r="F5" i="4"/>
  <c r="F130" i="4" s="1"/>
  <c r="F3" i="4"/>
  <c r="P147" i="11"/>
  <c r="P132" i="11"/>
  <c r="P130" i="11"/>
  <c r="P129" i="11"/>
  <c r="P128" i="11"/>
  <c r="P126" i="11"/>
  <c r="P125" i="11"/>
  <c r="P123" i="11"/>
  <c r="P122" i="11"/>
  <c r="P56" i="8"/>
  <c r="P52" i="8"/>
  <c r="P51" i="8" s="1"/>
  <c r="D100" i="4"/>
  <c r="O46" i="5"/>
  <c r="W43" i="5"/>
  <c r="F44" i="5"/>
  <c r="R146" i="25"/>
  <c r="O146" i="23"/>
  <c r="D194" i="23"/>
  <c r="H165" i="23"/>
  <c r="L179" i="23"/>
  <c r="L176" i="23"/>
  <c r="L172" i="23"/>
  <c r="L170" i="23"/>
  <c r="L62" i="20"/>
  <c r="L57" i="20"/>
  <c r="L56" i="20" s="1"/>
  <c r="V132" i="23"/>
  <c r="M165" i="23"/>
  <c r="H171" i="19"/>
  <c r="O178" i="19"/>
  <c r="J57" i="20"/>
  <c r="J56" i="20" s="1"/>
  <c r="B57" i="20"/>
  <c r="B56" i="20" s="1"/>
  <c r="Y79" i="20"/>
  <c r="Y170" i="4" s="1"/>
  <c r="Y114" i="4"/>
  <c r="Q59" i="20"/>
  <c r="Q114" i="4"/>
  <c r="I59" i="20"/>
  <c r="I114" i="4"/>
  <c r="K229" i="19"/>
  <c r="K192" i="19"/>
  <c r="K191" i="19"/>
  <c r="K188" i="19"/>
  <c r="K187" i="19"/>
  <c r="K185" i="19"/>
  <c r="K183" i="19"/>
  <c r="K81" i="16"/>
  <c r="K77" i="16"/>
  <c r="K76" i="16" s="1"/>
  <c r="K184" i="19"/>
  <c r="Q165" i="23"/>
  <c r="T160" i="19"/>
  <c r="O217" i="18"/>
  <c r="O172" i="18"/>
  <c r="O168" i="18"/>
  <c r="O164" i="18"/>
  <c r="O175" i="18"/>
  <c r="O167" i="18"/>
  <c r="O163" i="18"/>
  <c r="O174" i="18"/>
  <c r="O170" i="18"/>
  <c r="O162" i="18"/>
  <c r="O173" i="18"/>
  <c r="O169" i="18"/>
  <c r="O165" i="18"/>
  <c r="O161" i="18"/>
  <c r="O97" i="16"/>
  <c r="O95" i="16" s="1"/>
  <c r="V217" i="18"/>
  <c r="V174" i="18"/>
  <c r="V170" i="18"/>
  <c r="V162" i="18"/>
  <c r="V173" i="18"/>
  <c r="V169" i="18"/>
  <c r="V165" i="18"/>
  <c r="V161" i="18"/>
  <c r="V172" i="18"/>
  <c r="V168" i="18"/>
  <c r="V164" i="18"/>
  <c r="V175" i="18"/>
  <c r="V167" i="18"/>
  <c r="V163" i="18"/>
  <c r="V97" i="16"/>
  <c r="V95" i="16" s="1"/>
  <c r="D171" i="18"/>
  <c r="N160" i="17"/>
  <c r="J204" i="15"/>
  <c r="R233" i="15"/>
  <c r="R185" i="15"/>
  <c r="R183" i="15"/>
  <c r="R182" i="15"/>
  <c r="R179" i="15"/>
  <c r="R178" i="15"/>
  <c r="R176" i="15"/>
  <c r="R76" i="12"/>
  <c r="R71" i="12"/>
  <c r="R70" i="12" s="1"/>
  <c r="W171" i="18"/>
  <c r="N233" i="15"/>
  <c r="N185" i="15"/>
  <c r="N183" i="15"/>
  <c r="N182" i="15"/>
  <c r="N179" i="15"/>
  <c r="N178" i="15"/>
  <c r="N176" i="15"/>
  <c r="N76" i="12"/>
  <c r="N71" i="12"/>
  <c r="N70" i="12" s="1"/>
  <c r="T160" i="17"/>
  <c r="E204" i="15"/>
  <c r="E171" i="15"/>
  <c r="N229" i="17"/>
  <c r="T233" i="15"/>
  <c r="T185" i="15"/>
  <c r="T183" i="15"/>
  <c r="T182" i="15"/>
  <c r="T179" i="15"/>
  <c r="T178" i="15"/>
  <c r="T176" i="15"/>
  <c r="T76" i="12"/>
  <c r="T71" i="12"/>
  <c r="T70" i="12" s="1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S160" i="17" s="1"/>
  <c r="S53" i="16"/>
  <c r="S204" i="15"/>
  <c r="S171" i="15"/>
  <c r="U117" i="11"/>
  <c r="C100" i="11"/>
  <c r="I117" i="11"/>
  <c r="H147" i="11"/>
  <c r="H132" i="11"/>
  <c r="H130" i="11"/>
  <c r="H129" i="11"/>
  <c r="H128" i="11"/>
  <c r="H126" i="11"/>
  <c r="H125" i="11"/>
  <c r="H123" i="11"/>
  <c r="H122" i="11"/>
  <c r="H52" i="8"/>
  <c r="H51" i="8" s="1"/>
  <c r="H56" i="8"/>
  <c r="K147" i="11"/>
  <c r="K132" i="11"/>
  <c r="K130" i="11"/>
  <c r="K129" i="11"/>
  <c r="K126" i="11"/>
  <c r="K125" i="11"/>
  <c r="K123" i="11"/>
  <c r="K122" i="11"/>
  <c r="K56" i="8"/>
  <c r="K52" i="8"/>
  <c r="K51" i="8" s="1"/>
  <c r="D100" i="11"/>
  <c r="L41" i="5"/>
  <c r="R41" i="5"/>
  <c r="D48" i="5"/>
  <c r="D41" i="5" s="1"/>
  <c r="O43" i="5"/>
  <c r="O41" i="5" s="1"/>
  <c r="G176" i="23"/>
  <c r="G172" i="23"/>
  <c r="G170" i="23"/>
  <c r="G179" i="23"/>
  <c r="G62" i="20"/>
  <c r="G57" i="20"/>
  <c r="G56" i="20" s="1"/>
  <c r="K165" i="23"/>
  <c r="V163" i="23"/>
  <c r="V161" i="23"/>
  <c r="V158" i="23"/>
  <c r="V155" i="23"/>
  <c r="V154" i="23"/>
  <c r="V151" i="23"/>
  <c r="V61" i="20"/>
  <c r="V57" i="20"/>
  <c r="V56" i="20" s="1"/>
  <c r="S194" i="23"/>
  <c r="P132" i="23"/>
  <c r="T146" i="23"/>
  <c r="I194" i="23"/>
  <c r="R179" i="23"/>
  <c r="R176" i="23"/>
  <c r="R172" i="23"/>
  <c r="R170" i="23"/>
  <c r="R165" i="23" s="1"/>
  <c r="R62" i="20"/>
  <c r="R57" i="20"/>
  <c r="R56" i="20" s="1"/>
  <c r="P179" i="23"/>
  <c r="P176" i="23"/>
  <c r="P172" i="23"/>
  <c r="P170" i="23"/>
  <c r="P62" i="20"/>
  <c r="P57" i="20"/>
  <c r="P56" i="20" s="1"/>
  <c r="D132" i="23"/>
  <c r="H146" i="23"/>
  <c r="V229" i="19"/>
  <c r="V192" i="19"/>
  <c r="V191" i="19"/>
  <c r="V188" i="19"/>
  <c r="V187" i="19"/>
  <c r="V185" i="19"/>
  <c r="V183" i="19"/>
  <c r="V81" i="16"/>
  <c r="V77" i="16"/>
  <c r="V76" i="16" s="1"/>
  <c r="N165" i="23"/>
  <c r="G178" i="19"/>
  <c r="J114" i="4"/>
  <c r="B114" i="4"/>
  <c r="Y146" i="23"/>
  <c r="Q146" i="23"/>
  <c r="I146" i="23"/>
  <c r="U160" i="19"/>
  <c r="C229" i="19"/>
  <c r="C192" i="19"/>
  <c r="C191" i="19"/>
  <c r="C188" i="19"/>
  <c r="C187" i="19"/>
  <c r="C185" i="19"/>
  <c r="C183" i="19"/>
  <c r="C81" i="16"/>
  <c r="C77" i="16"/>
  <c r="C76" i="16" s="1"/>
  <c r="C184" i="19"/>
  <c r="E79" i="20"/>
  <c r="E170" i="4" s="1"/>
  <c r="L160" i="19"/>
  <c r="D160" i="19"/>
  <c r="G217" i="18"/>
  <c r="G175" i="18"/>
  <c r="G167" i="18"/>
  <c r="G163" i="18"/>
  <c r="G174" i="18"/>
  <c r="G170" i="18"/>
  <c r="G162" i="18"/>
  <c r="G173" i="18"/>
  <c r="G169" i="18"/>
  <c r="G165" i="18"/>
  <c r="G161" i="18"/>
  <c r="G172" i="18"/>
  <c r="G168" i="18"/>
  <c r="G164" i="18"/>
  <c r="G97" i="16"/>
  <c r="G95" i="16" s="1"/>
  <c r="N217" i="18"/>
  <c r="N173" i="18"/>
  <c r="N169" i="18"/>
  <c r="N165" i="18"/>
  <c r="N161" i="18"/>
  <c r="N172" i="18"/>
  <c r="N168" i="18"/>
  <c r="N164" i="18"/>
  <c r="N175" i="18"/>
  <c r="N167" i="18"/>
  <c r="N163" i="18"/>
  <c r="N174" i="18"/>
  <c r="N170" i="18"/>
  <c r="N162" i="18"/>
  <c r="N97" i="16"/>
  <c r="N95" i="16" s="1"/>
  <c r="M160" i="18"/>
  <c r="B204" i="15"/>
  <c r="J233" i="15"/>
  <c r="J185" i="15"/>
  <c r="J183" i="15"/>
  <c r="J182" i="15"/>
  <c r="J179" i="15"/>
  <c r="J178" i="15"/>
  <c r="J176" i="15"/>
  <c r="J171" i="15" s="1"/>
  <c r="J76" i="12"/>
  <c r="J71" i="12"/>
  <c r="J70" i="12" s="1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I53" i="16"/>
  <c r="L160" i="17"/>
  <c r="H89" i="16"/>
  <c r="O171" i="18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O53" i="16"/>
  <c r="F233" i="15"/>
  <c r="F185" i="15"/>
  <c r="F183" i="15"/>
  <c r="F182" i="15"/>
  <c r="F179" i="15"/>
  <c r="F178" i="15"/>
  <c r="F176" i="15"/>
  <c r="F171" i="15" s="1"/>
  <c r="F76" i="12"/>
  <c r="F71" i="12"/>
  <c r="F70" i="12" s="1"/>
  <c r="W253" i="15"/>
  <c r="W220" i="15"/>
  <c r="W218" i="15"/>
  <c r="W217" i="15"/>
  <c r="W214" i="15"/>
  <c r="W213" i="15"/>
  <c r="W211" i="15"/>
  <c r="W210" i="15"/>
  <c r="W209" i="15"/>
  <c r="W78" i="12"/>
  <c r="W71" i="12"/>
  <c r="W70" i="12" s="1"/>
  <c r="R160" i="17"/>
  <c r="L233" i="15"/>
  <c r="L185" i="15"/>
  <c r="L183" i="15"/>
  <c r="L182" i="15"/>
  <c r="L179" i="15"/>
  <c r="L178" i="15"/>
  <c r="L176" i="15"/>
  <c r="L171" i="15" s="1"/>
  <c r="L76" i="12"/>
  <c r="L71" i="12"/>
  <c r="L70" i="12" s="1"/>
  <c r="K204" i="15"/>
  <c r="K171" i="15"/>
  <c r="T147" i="11"/>
  <c r="T132" i="11"/>
  <c r="T130" i="11"/>
  <c r="T129" i="11"/>
  <c r="T126" i="11"/>
  <c r="T125" i="11"/>
  <c r="T123" i="11"/>
  <c r="T122" i="11"/>
  <c r="T56" i="8"/>
  <c r="R100" i="11"/>
  <c r="N54" i="8"/>
  <c r="N101" i="4"/>
  <c r="T54" i="8"/>
  <c r="T100" i="4"/>
  <c r="V54" i="8"/>
  <c r="V101" i="4"/>
  <c r="J146" i="25"/>
  <c r="W146" i="23"/>
  <c r="R132" i="23"/>
  <c r="N163" i="23"/>
  <c r="N161" i="23"/>
  <c r="N158" i="23"/>
  <c r="N155" i="23"/>
  <c r="N154" i="23"/>
  <c r="N151" i="23"/>
  <c r="N61" i="20"/>
  <c r="N57" i="20"/>
  <c r="N56" i="20" s="1"/>
  <c r="Y132" i="23"/>
  <c r="F165" i="23"/>
  <c r="F132" i="23"/>
  <c r="R205" i="23"/>
  <c r="C165" i="23"/>
  <c r="V157" i="23"/>
  <c r="N153" i="23"/>
  <c r="K132" i="23"/>
  <c r="N229" i="19"/>
  <c r="N192" i="19"/>
  <c r="N191" i="19"/>
  <c r="N188" i="19"/>
  <c r="N187" i="19"/>
  <c r="N185" i="19"/>
  <c r="N183" i="19"/>
  <c r="N81" i="16"/>
  <c r="N77" i="16"/>
  <c r="N76" i="16" s="1"/>
  <c r="M160" i="19"/>
  <c r="Y217" i="19"/>
  <c r="Y176" i="19"/>
  <c r="Y173" i="19"/>
  <c r="Y172" i="19"/>
  <c r="Y169" i="19"/>
  <c r="Y168" i="19"/>
  <c r="Y167" i="19"/>
  <c r="Y165" i="19"/>
  <c r="Y80" i="16"/>
  <c r="Y77" i="16"/>
  <c r="Y76" i="16" s="1"/>
  <c r="F217" i="18"/>
  <c r="F172" i="18"/>
  <c r="F168" i="18"/>
  <c r="F164" i="18"/>
  <c r="F175" i="18"/>
  <c r="F167" i="18"/>
  <c r="F163" i="18"/>
  <c r="F174" i="18"/>
  <c r="F170" i="18"/>
  <c r="F162" i="18"/>
  <c r="F173" i="18"/>
  <c r="F169" i="18"/>
  <c r="F165" i="18"/>
  <c r="F161" i="18"/>
  <c r="F97" i="16"/>
  <c r="F95" i="16" s="1"/>
  <c r="P160" i="18"/>
  <c r="B233" i="15"/>
  <c r="B185" i="15"/>
  <c r="B183" i="15"/>
  <c r="B182" i="15"/>
  <c r="B179" i="15"/>
  <c r="B178" i="15"/>
  <c r="B176" i="15"/>
  <c r="B76" i="12"/>
  <c r="B71" i="12"/>
  <c r="B70" i="12" s="1"/>
  <c r="G171" i="18"/>
  <c r="O253" i="15"/>
  <c r="O220" i="15"/>
  <c r="O218" i="15"/>
  <c r="O217" i="15"/>
  <c r="O214" i="15"/>
  <c r="O213" i="15"/>
  <c r="O211" i="15"/>
  <c r="O210" i="15"/>
  <c r="O209" i="15"/>
  <c r="O204" i="15" s="1"/>
  <c r="O78" i="12"/>
  <c r="O71" i="12"/>
  <c r="O70" i="12" s="1"/>
  <c r="D233" i="15"/>
  <c r="D185" i="15"/>
  <c r="D183" i="15"/>
  <c r="D182" i="15"/>
  <c r="D179" i="15"/>
  <c r="D178" i="15"/>
  <c r="D176" i="15"/>
  <c r="D76" i="12"/>
  <c r="D71" i="12"/>
  <c r="D70" i="12" s="1"/>
  <c r="C204" i="15"/>
  <c r="L147" i="11"/>
  <c r="L132" i="11"/>
  <c r="L130" i="11"/>
  <c r="L129" i="11"/>
  <c r="L126" i="11"/>
  <c r="L125" i="11"/>
  <c r="L123" i="11"/>
  <c r="L122" i="11"/>
  <c r="L56" i="8"/>
  <c r="L54" i="8" s="1"/>
  <c r="J100" i="11"/>
  <c r="W147" i="11"/>
  <c r="W132" i="11"/>
  <c r="W130" i="11"/>
  <c r="W129" i="11"/>
  <c r="W126" i="11"/>
  <c r="W125" i="11"/>
  <c r="W123" i="11"/>
  <c r="W122" i="11"/>
  <c r="W117" i="11" s="1"/>
  <c r="W52" i="8"/>
  <c r="W51" i="8" s="1"/>
  <c r="W56" i="8"/>
  <c r="N117" i="11"/>
  <c r="T100" i="11"/>
  <c r="N67" i="8"/>
  <c r="N156" i="4" s="1"/>
  <c r="V117" i="11"/>
  <c r="D66" i="8"/>
  <c r="D155" i="4" s="1"/>
  <c r="O45" i="5"/>
  <c r="W42" i="5"/>
  <c r="F43" i="5"/>
  <c r="P48" i="5"/>
  <c r="N146" i="25"/>
  <c r="W176" i="23"/>
  <c r="W172" i="23"/>
  <c r="W170" i="23"/>
  <c r="W179" i="23"/>
  <c r="W62" i="20"/>
  <c r="W57" i="20"/>
  <c r="W56" i="20" s="1"/>
  <c r="F163" i="23"/>
  <c r="F161" i="23"/>
  <c r="F158" i="23"/>
  <c r="F155" i="23"/>
  <c r="F154" i="23"/>
  <c r="F151" i="23"/>
  <c r="F61" i="20"/>
  <c r="F57" i="20"/>
  <c r="F56" i="20" s="1"/>
  <c r="D179" i="23"/>
  <c r="D176" i="23"/>
  <c r="D172" i="23"/>
  <c r="D170" i="23"/>
  <c r="D62" i="20"/>
  <c r="D57" i="20"/>
  <c r="D56" i="20" s="1"/>
  <c r="R175" i="23"/>
  <c r="P171" i="23"/>
  <c r="V160" i="23"/>
  <c r="N157" i="23"/>
  <c r="F153" i="23"/>
  <c r="P146" i="23"/>
  <c r="E165" i="23"/>
  <c r="C78" i="20"/>
  <c r="C169" i="4" s="1"/>
  <c r="F229" i="19"/>
  <c r="F192" i="19"/>
  <c r="F191" i="19"/>
  <c r="F188" i="19"/>
  <c r="F187" i="19"/>
  <c r="F185" i="19"/>
  <c r="F183" i="19"/>
  <c r="F81" i="16"/>
  <c r="F77" i="16"/>
  <c r="F76" i="16" s="1"/>
  <c r="N184" i="19"/>
  <c r="N160" i="19"/>
  <c r="E160" i="19"/>
  <c r="Q217" i="19"/>
  <c r="Q176" i="19"/>
  <c r="Q173" i="19"/>
  <c r="Q172" i="19"/>
  <c r="Q169" i="19"/>
  <c r="Q168" i="19"/>
  <c r="Q167" i="19"/>
  <c r="Q165" i="19"/>
  <c r="Q80" i="16"/>
  <c r="Q77" i="16"/>
  <c r="Q76" i="16" s="1"/>
  <c r="X176" i="19"/>
  <c r="X173" i="19"/>
  <c r="X172" i="19"/>
  <c r="X169" i="19"/>
  <c r="X168" i="19"/>
  <c r="X167" i="19"/>
  <c r="X165" i="19"/>
  <c r="X217" i="19"/>
  <c r="X80" i="16"/>
  <c r="X77" i="16"/>
  <c r="X76" i="16" s="1"/>
  <c r="R160" i="19"/>
  <c r="U59" i="20"/>
  <c r="U114" i="4"/>
  <c r="M59" i="20"/>
  <c r="M114" i="4"/>
  <c r="E59" i="20"/>
  <c r="E114" i="4"/>
  <c r="Q178" i="19"/>
  <c r="U160" i="18"/>
  <c r="I160" i="19"/>
  <c r="S178" i="19"/>
  <c r="X171" i="19"/>
  <c r="O166" i="18"/>
  <c r="I160" i="18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Y53" i="16"/>
  <c r="X160" i="17"/>
  <c r="O216" i="15"/>
  <c r="O171" i="15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U53" i="16"/>
  <c r="F181" i="15"/>
  <c r="T89" i="16"/>
  <c r="G253" i="15"/>
  <c r="G220" i="15"/>
  <c r="G218" i="15"/>
  <c r="G217" i="15"/>
  <c r="G214" i="15"/>
  <c r="G213" i="15"/>
  <c r="G211" i="15"/>
  <c r="G210" i="15"/>
  <c r="G209" i="15"/>
  <c r="G78" i="12"/>
  <c r="G71" i="12"/>
  <c r="G70" i="12" s="1"/>
  <c r="L181" i="15"/>
  <c r="M229" i="17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K53" i="16"/>
  <c r="D147" i="11"/>
  <c r="D132" i="11"/>
  <c r="D130" i="11"/>
  <c r="D129" i="11"/>
  <c r="D126" i="11"/>
  <c r="D125" i="11"/>
  <c r="D123" i="11"/>
  <c r="D122" i="11"/>
  <c r="D56" i="8"/>
  <c r="B100" i="11"/>
  <c r="R147" i="11"/>
  <c r="R132" i="11"/>
  <c r="R130" i="11"/>
  <c r="R129" i="11"/>
  <c r="R126" i="11"/>
  <c r="R125" i="11"/>
  <c r="R123" i="11"/>
  <c r="R122" i="11"/>
  <c r="R117" i="11" s="1"/>
  <c r="R56" i="8"/>
  <c r="R52" i="8"/>
  <c r="R51" i="8" s="1"/>
  <c r="W100" i="11"/>
  <c r="O147" i="11"/>
  <c r="O132" i="11"/>
  <c r="O130" i="11"/>
  <c r="O129" i="11"/>
  <c r="O126" i="11"/>
  <c r="O125" i="11"/>
  <c r="O123" i="11"/>
  <c r="O122" i="11"/>
  <c r="O56" i="8"/>
  <c r="O52" i="8"/>
  <c r="O51" i="8" s="1"/>
  <c r="C147" i="11"/>
  <c r="C132" i="11"/>
  <c r="C130" i="11"/>
  <c r="C129" i="11"/>
  <c r="C126" i="11"/>
  <c r="C125" i="11"/>
  <c r="C123" i="11"/>
  <c r="C122" i="11"/>
  <c r="C56" i="8"/>
  <c r="C52" i="8"/>
  <c r="C51" i="8" s="1"/>
  <c r="L52" i="8"/>
  <c r="L51" i="8" s="1"/>
  <c r="F67" i="8"/>
  <c r="F156" i="4" s="1"/>
  <c r="E44" i="5"/>
  <c r="E41" i="5" s="1"/>
  <c r="W48" i="5"/>
  <c r="V48" i="5"/>
  <c r="E48" i="5"/>
  <c r="W47" i="5"/>
  <c r="J179" i="23"/>
  <c r="J176" i="23"/>
  <c r="J172" i="23"/>
  <c r="J170" i="23"/>
  <c r="J62" i="20"/>
  <c r="W160" i="19"/>
  <c r="F160" i="19"/>
  <c r="T178" i="19"/>
  <c r="P176" i="19"/>
  <c r="P173" i="19"/>
  <c r="P172" i="19"/>
  <c r="P169" i="19"/>
  <c r="P168" i="19"/>
  <c r="P167" i="19"/>
  <c r="P165" i="19"/>
  <c r="P217" i="19"/>
  <c r="P80" i="16"/>
  <c r="P77" i="16"/>
  <c r="P76" i="16" s="1"/>
  <c r="F166" i="18"/>
  <c r="H160" i="18"/>
  <c r="P171" i="19"/>
  <c r="R217" i="18"/>
  <c r="R175" i="18"/>
  <c r="R167" i="18"/>
  <c r="R163" i="18"/>
  <c r="R174" i="18"/>
  <c r="R170" i="18"/>
  <c r="R162" i="18"/>
  <c r="R97" i="16"/>
  <c r="R95" i="16" s="1"/>
  <c r="R173" i="18"/>
  <c r="R169" i="18"/>
  <c r="R165" i="18"/>
  <c r="R161" i="18"/>
  <c r="R172" i="18"/>
  <c r="R168" i="18"/>
  <c r="R164" i="18"/>
  <c r="W166" i="18"/>
  <c r="M160" i="17"/>
  <c r="Y171" i="15"/>
  <c r="X171" i="15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G53" i="16"/>
  <c r="G171" i="15"/>
  <c r="H160" i="17"/>
  <c r="X253" i="15"/>
  <c r="X220" i="15"/>
  <c r="X218" i="15"/>
  <c r="X217" i="15"/>
  <c r="X214" i="15"/>
  <c r="X213" i="15"/>
  <c r="X211" i="15"/>
  <c r="X210" i="15"/>
  <c r="X209" i="15"/>
  <c r="X78" i="12"/>
  <c r="X71" i="12"/>
  <c r="X70" i="12" s="1"/>
  <c r="L89" i="16"/>
  <c r="T204" i="15"/>
  <c r="D181" i="15"/>
  <c r="T128" i="11"/>
  <c r="J147" i="11"/>
  <c r="J132" i="11"/>
  <c r="J130" i="11"/>
  <c r="J129" i="11"/>
  <c r="J126" i="11"/>
  <c r="J125" i="11"/>
  <c r="J123" i="11"/>
  <c r="J122" i="11"/>
  <c r="J56" i="8"/>
  <c r="J52" i="8"/>
  <c r="J51" i="8" s="1"/>
  <c r="O100" i="11"/>
  <c r="G147" i="11"/>
  <c r="G132" i="11"/>
  <c r="G130" i="11"/>
  <c r="G129" i="11"/>
  <c r="G126" i="11"/>
  <c r="G125" i="11"/>
  <c r="G123" i="11"/>
  <c r="G122" i="11"/>
  <c r="G117" i="11" s="1"/>
  <c r="G52" i="8"/>
  <c r="G51" i="8" s="1"/>
  <c r="G56" i="8"/>
  <c r="C128" i="11"/>
  <c r="L100" i="4"/>
  <c r="O47" i="5"/>
  <c r="W44" i="5"/>
  <c r="F45" i="5"/>
  <c r="D142" i="4" l="1"/>
  <c r="D51" i="4"/>
  <c r="V51" i="4"/>
  <c r="R51" i="4"/>
  <c r="X51" i="4"/>
  <c r="M113" i="4"/>
  <c r="M77" i="20"/>
  <c r="M168" i="4" s="1"/>
  <c r="B165" i="23"/>
  <c r="Y59" i="20"/>
  <c r="T110" i="4"/>
  <c r="T102" i="16"/>
  <c r="T165" i="4" s="1"/>
  <c r="T79" i="16"/>
  <c r="U110" i="4"/>
  <c r="U102" i="16"/>
  <c r="U165" i="4" s="1"/>
  <c r="B79" i="16"/>
  <c r="B109" i="4"/>
  <c r="J109" i="4"/>
  <c r="J79" i="16"/>
  <c r="J101" i="16"/>
  <c r="J164" i="4" s="1"/>
  <c r="L100" i="16"/>
  <c r="L163" i="4" s="1"/>
  <c r="U79" i="16"/>
  <c r="U108" i="4" s="1"/>
  <c r="Y110" i="4"/>
  <c r="Y102" i="16"/>
  <c r="Y165" i="4" s="1"/>
  <c r="Q110" i="4"/>
  <c r="Q102" i="16"/>
  <c r="Q165" i="4" s="1"/>
  <c r="T160" i="18"/>
  <c r="W160" i="17"/>
  <c r="G160" i="18"/>
  <c r="K47" i="7"/>
  <c r="F47" i="7"/>
  <c r="B51" i="4"/>
  <c r="S104" i="4"/>
  <c r="S73" i="12"/>
  <c r="S102" i="4" s="1"/>
  <c r="K104" i="4"/>
  <c r="K98" i="12"/>
  <c r="K159" i="4" s="1"/>
  <c r="K73" i="12"/>
  <c r="V54" i="7"/>
  <c r="V47" i="7" s="1"/>
  <c r="I98" i="12"/>
  <c r="I159" i="4" s="1"/>
  <c r="U104" i="4"/>
  <c r="U73" i="12"/>
  <c r="U102" i="4" s="1"/>
  <c r="U98" i="12"/>
  <c r="U159" i="4" s="1"/>
  <c r="J107" i="4"/>
  <c r="J101" i="12"/>
  <c r="J162" i="4" s="1"/>
  <c r="S98" i="12"/>
  <c r="S159" i="4" s="1"/>
  <c r="P104" i="4"/>
  <c r="P98" i="12"/>
  <c r="P159" i="4" s="1"/>
  <c r="M104" i="4"/>
  <c r="M73" i="12"/>
  <c r="M102" i="4" s="1"/>
  <c r="M98" i="12"/>
  <c r="M159" i="4" s="1"/>
  <c r="X104" i="4"/>
  <c r="X98" i="12"/>
  <c r="X159" i="4" s="1"/>
  <c r="W98" i="12"/>
  <c r="W159" i="4" s="1"/>
  <c r="Q104" i="4"/>
  <c r="Q98" i="12"/>
  <c r="Q159" i="4" s="1"/>
  <c r="O98" i="12"/>
  <c r="O159" i="4" s="1"/>
  <c r="C104" i="4"/>
  <c r="C98" i="12"/>
  <c r="C159" i="4" s="1"/>
  <c r="C73" i="12"/>
  <c r="U55" i="4"/>
  <c r="E55" i="4"/>
  <c r="E130" i="4" s="1"/>
  <c r="N130" i="4"/>
  <c r="P130" i="4"/>
  <c r="P51" i="4"/>
  <c r="U130" i="4"/>
  <c r="M55" i="4"/>
  <c r="W54" i="7"/>
  <c r="W52" i="7"/>
  <c r="T130" i="4"/>
  <c r="T51" i="4"/>
  <c r="H51" i="4"/>
  <c r="X47" i="7"/>
  <c r="W55" i="7"/>
  <c r="S96" i="12"/>
  <c r="S157" i="4" s="1"/>
  <c r="S55" i="4"/>
  <c r="S130" i="4" s="1"/>
  <c r="K117" i="11"/>
  <c r="O47" i="7"/>
  <c r="F100" i="4"/>
  <c r="F66" i="8"/>
  <c r="F155" i="4" s="1"/>
  <c r="F100" i="11"/>
  <c r="M100" i="4"/>
  <c r="M54" i="8"/>
  <c r="M66" i="8"/>
  <c r="M155" i="4" s="1"/>
  <c r="P100" i="4"/>
  <c r="P66" i="8"/>
  <c r="P155" i="4" s="1"/>
  <c r="M100" i="11"/>
  <c r="E47" i="7"/>
  <c r="N100" i="4"/>
  <c r="N66" i="8"/>
  <c r="N155" i="4" s="1"/>
  <c r="M47" i="7"/>
  <c r="I47" i="7"/>
  <c r="D47" i="7"/>
  <c r="O117" i="11"/>
  <c r="Q99" i="4"/>
  <c r="Q65" i="8"/>
  <c r="Q154" i="4" s="1"/>
  <c r="E129" i="4"/>
  <c r="E51" i="4"/>
  <c r="U47" i="7"/>
  <c r="G47" i="7"/>
  <c r="Y47" i="7"/>
  <c r="N47" i="7"/>
  <c r="T47" i="7"/>
  <c r="P47" i="7"/>
  <c r="Q47" i="7"/>
  <c r="M43" i="5"/>
  <c r="M42" i="5"/>
  <c r="M44" i="5"/>
  <c r="M45" i="5"/>
  <c r="M46" i="5"/>
  <c r="M47" i="5"/>
  <c r="U5" i="5"/>
  <c r="U48" i="5" s="1"/>
  <c r="C48" i="5"/>
  <c r="C43" i="5"/>
  <c r="C44" i="5"/>
  <c r="C45" i="5"/>
  <c r="C46" i="5"/>
  <c r="X5" i="5"/>
  <c r="H47" i="7"/>
  <c r="L47" i="7"/>
  <c r="N44" i="5"/>
  <c r="S47" i="7"/>
  <c r="J48" i="5"/>
  <c r="J46" i="5"/>
  <c r="J47" i="5"/>
  <c r="J42" i="5"/>
  <c r="J45" i="5"/>
  <c r="J44" i="5"/>
  <c r="B47" i="7"/>
  <c r="I41" i="5"/>
  <c r="V44" i="5"/>
  <c r="F48" i="5"/>
  <c r="N47" i="5"/>
  <c r="U41" i="6"/>
  <c r="M48" i="5"/>
  <c r="I41" i="6"/>
  <c r="C47" i="7"/>
  <c r="J43" i="5"/>
  <c r="W41" i="6"/>
  <c r="V42" i="5"/>
  <c r="V41" i="5" s="1"/>
  <c r="C47" i="5"/>
  <c r="N48" i="5"/>
  <c r="V46" i="5"/>
  <c r="N42" i="5"/>
  <c r="P43" i="5"/>
  <c r="P44" i="5"/>
  <c r="P45" i="5"/>
  <c r="P46" i="5"/>
  <c r="P47" i="5"/>
  <c r="P42" i="5"/>
  <c r="P41" i="5" s="1"/>
  <c r="V45" i="5"/>
  <c r="F46" i="5"/>
  <c r="P41" i="6"/>
  <c r="Y41" i="6"/>
  <c r="F41" i="5"/>
  <c r="G5" i="5"/>
  <c r="R41" i="6"/>
  <c r="R47" i="7"/>
  <c r="B5" i="5"/>
  <c r="B48" i="5"/>
  <c r="N43" i="5"/>
  <c r="V47" i="5"/>
  <c r="C42" i="5"/>
  <c r="C41" i="5" s="1"/>
  <c r="N46" i="5"/>
  <c r="S48" i="5"/>
  <c r="S47" i="5"/>
  <c r="S46" i="5"/>
  <c r="S42" i="5"/>
  <c r="S43" i="5"/>
  <c r="S44" i="5"/>
  <c r="S45" i="5"/>
  <c r="J47" i="7"/>
  <c r="K160" i="17"/>
  <c r="Q160" i="19"/>
  <c r="N59" i="20"/>
  <c r="N114" i="4"/>
  <c r="N78" i="20"/>
  <c r="N169" i="4" s="1"/>
  <c r="T101" i="4"/>
  <c r="T67" i="8"/>
  <c r="T156" i="4" s="1"/>
  <c r="O160" i="17"/>
  <c r="C79" i="16"/>
  <c r="C108" i="4" s="1"/>
  <c r="C110" i="4"/>
  <c r="C102" i="16"/>
  <c r="C165" i="4" s="1"/>
  <c r="R59" i="20"/>
  <c r="R115" i="4"/>
  <c r="R79" i="20"/>
  <c r="R170" i="4" s="1"/>
  <c r="V146" i="23"/>
  <c r="T171" i="15"/>
  <c r="O160" i="18"/>
  <c r="Y112" i="4"/>
  <c r="Y76" i="20"/>
  <c r="Y167" i="4" s="1"/>
  <c r="P54" i="8"/>
  <c r="P101" i="4"/>
  <c r="P67" i="8"/>
  <c r="P156" i="4" s="1"/>
  <c r="V171" i="15"/>
  <c r="D160" i="18"/>
  <c r="B115" i="4"/>
  <c r="B79" i="20"/>
  <c r="B170" i="4" s="1"/>
  <c r="F99" i="4"/>
  <c r="F65" i="8"/>
  <c r="F154" i="4" s="1"/>
  <c r="N128" i="4"/>
  <c r="N107" i="4"/>
  <c r="N101" i="12"/>
  <c r="N162" i="4" s="1"/>
  <c r="Q73" i="12"/>
  <c r="Q107" i="4"/>
  <c r="Q101" i="12"/>
  <c r="Q162" i="4" s="1"/>
  <c r="V115" i="4"/>
  <c r="V79" i="20"/>
  <c r="V170" i="4" s="1"/>
  <c r="O59" i="20"/>
  <c r="O115" i="4"/>
  <c r="O79" i="20"/>
  <c r="O170" i="4" s="1"/>
  <c r="Y73" i="12"/>
  <c r="Y107" i="4"/>
  <c r="Y101" i="12"/>
  <c r="Y162" i="4" s="1"/>
  <c r="U160" i="17"/>
  <c r="P160" i="19"/>
  <c r="Y52" i="16"/>
  <c r="Y91" i="16"/>
  <c r="Y101" i="16"/>
  <c r="Y164" i="4" s="1"/>
  <c r="Y62" i="4"/>
  <c r="Y135" i="4" s="1"/>
  <c r="W41" i="5"/>
  <c r="N79" i="16"/>
  <c r="N110" i="4"/>
  <c r="N102" i="16"/>
  <c r="N165" i="4" s="1"/>
  <c r="N146" i="23"/>
  <c r="T99" i="4"/>
  <c r="T65" i="8"/>
  <c r="T154" i="4" s="1"/>
  <c r="T117" i="11"/>
  <c r="W73" i="12"/>
  <c r="W107" i="4"/>
  <c r="W101" i="12"/>
  <c r="W162" i="4" s="1"/>
  <c r="C178" i="19"/>
  <c r="P59" i="20"/>
  <c r="P115" i="4"/>
  <c r="P79" i="20"/>
  <c r="P170" i="4" s="1"/>
  <c r="H117" i="11"/>
  <c r="N75" i="12"/>
  <c r="N105" i="4"/>
  <c r="N99" i="12"/>
  <c r="N160" i="4" s="1"/>
  <c r="R75" i="12"/>
  <c r="R105" i="4"/>
  <c r="R99" i="12"/>
  <c r="R160" i="4" s="1"/>
  <c r="L59" i="20"/>
  <c r="L115" i="4"/>
  <c r="L79" i="20"/>
  <c r="L170" i="4" s="1"/>
  <c r="P117" i="11"/>
  <c r="I73" i="12"/>
  <c r="I107" i="4"/>
  <c r="I101" i="12"/>
  <c r="I162" i="4" s="1"/>
  <c r="C101" i="16"/>
  <c r="C164" i="4" s="1"/>
  <c r="C91" i="16"/>
  <c r="C52" i="16"/>
  <c r="C62" i="4"/>
  <c r="C135" i="4" s="1"/>
  <c r="N204" i="15"/>
  <c r="Q204" i="15"/>
  <c r="V107" i="4"/>
  <c r="V101" i="12"/>
  <c r="V162" i="4" s="1"/>
  <c r="Y204" i="15"/>
  <c r="C112" i="4"/>
  <c r="C76" i="20"/>
  <c r="K101" i="16"/>
  <c r="K164" i="4" s="1"/>
  <c r="K91" i="16"/>
  <c r="K52" i="16"/>
  <c r="K62" i="4"/>
  <c r="K135" i="4" s="1"/>
  <c r="U112" i="4"/>
  <c r="U76" i="20"/>
  <c r="U167" i="4" s="1"/>
  <c r="C54" i="8"/>
  <c r="C101" i="4"/>
  <c r="C67" i="8"/>
  <c r="C156" i="4" s="1"/>
  <c r="Y160" i="17"/>
  <c r="D59" i="20"/>
  <c r="D115" i="4"/>
  <c r="D79" i="20"/>
  <c r="D170" i="4" s="1"/>
  <c r="N178" i="19"/>
  <c r="W204" i="15"/>
  <c r="P165" i="23"/>
  <c r="G59" i="20"/>
  <c r="G115" i="4"/>
  <c r="G79" i="20"/>
  <c r="G170" i="4" s="1"/>
  <c r="N171" i="15"/>
  <c r="R171" i="15"/>
  <c r="L165" i="23"/>
  <c r="I204" i="15"/>
  <c r="C160" i="17"/>
  <c r="B160" i="18"/>
  <c r="V165" i="23"/>
  <c r="O165" i="23"/>
  <c r="S54" i="8"/>
  <c r="S101" i="4"/>
  <c r="S67" i="8"/>
  <c r="S156" i="4" s="1"/>
  <c r="V204" i="15"/>
  <c r="P79" i="16"/>
  <c r="P109" i="4"/>
  <c r="P101" i="16"/>
  <c r="P164" i="4" s="1"/>
  <c r="L99" i="4"/>
  <c r="L65" i="8"/>
  <c r="L154" i="4" s="1"/>
  <c r="J54" i="8"/>
  <c r="J101" i="4"/>
  <c r="J67" i="8"/>
  <c r="J156" i="4" s="1"/>
  <c r="G101" i="16"/>
  <c r="G164" i="4" s="1"/>
  <c r="G91" i="16"/>
  <c r="G52" i="16"/>
  <c r="G62" i="4"/>
  <c r="G135" i="4" s="1"/>
  <c r="D101" i="4"/>
  <c r="D67" i="8"/>
  <c r="D156" i="4" s="1"/>
  <c r="E112" i="4"/>
  <c r="E98" i="4" s="1"/>
  <c r="E76" i="20"/>
  <c r="E167" i="4" s="1"/>
  <c r="D165" i="23"/>
  <c r="F59" i="20"/>
  <c r="F114" i="4"/>
  <c r="F78" i="20"/>
  <c r="F169" i="4" s="1"/>
  <c r="L101" i="4"/>
  <c r="L67" i="8"/>
  <c r="L156" i="4" s="1"/>
  <c r="B75" i="12"/>
  <c r="B105" i="4"/>
  <c r="B99" i="12"/>
  <c r="B160" i="4" s="1"/>
  <c r="V99" i="4"/>
  <c r="V65" i="8"/>
  <c r="V154" i="4" s="1"/>
  <c r="N99" i="4"/>
  <c r="N65" i="8"/>
  <c r="N154" i="4" s="1"/>
  <c r="K79" i="16"/>
  <c r="K108" i="4" s="1"/>
  <c r="K110" i="4"/>
  <c r="K102" i="16"/>
  <c r="K165" i="4" s="1"/>
  <c r="F128" i="4"/>
  <c r="S117" i="11"/>
  <c r="P73" i="12"/>
  <c r="P107" i="4"/>
  <c r="P101" i="12"/>
  <c r="P162" i="4" s="1"/>
  <c r="K112" i="4"/>
  <c r="K76" i="20"/>
  <c r="T59" i="20"/>
  <c r="T115" i="4"/>
  <c r="T79" i="20"/>
  <c r="T170" i="4" s="1"/>
  <c r="Q79" i="16"/>
  <c r="Q108" i="4" s="1"/>
  <c r="Q109" i="4"/>
  <c r="J115" i="4"/>
  <c r="J79" i="20"/>
  <c r="J170" i="4" s="1"/>
  <c r="J165" i="23"/>
  <c r="C117" i="11"/>
  <c r="J117" i="11"/>
  <c r="X73" i="12"/>
  <c r="X107" i="4"/>
  <c r="X101" i="12"/>
  <c r="X162" i="4" s="1"/>
  <c r="G160" i="17"/>
  <c r="R160" i="18"/>
  <c r="D117" i="11"/>
  <c r="G73" i="12"/>
  <c r="G107" i="4"/>
  <c r="G101" i="12"/>
  <c r="G162" i="4" s="1"/>
  <c r="X79" i="16"/>
  <c r="X109" i="4"/>
  <c r="X101" i="16"/>
  <c r="X164" i="4" s="1"/>
  <c r="F146" i="23"/>
  <c r="W59" i="20"/>
  <c r="W115" i="4"/>
  <c r="W79" i="20"/>
  <c r="W170" i="4" s="1"/>
  <c r="L117" i="11"/>
  <c r="D75" i="12"/>
  <c r="D105" i="4"/>
  <c r="D99" i="12"/>
  <c r="D160" i="4" s="1"/>
  <c r="B171" i="15"/>
  <c r="N160" i="18"/>
  <c r="V79" i="16"/>
  <c r="V110" i="4"/>
  <c r="V102" i="16"/>
  <c r="V165" i="4" s="1"/>
  <c r="G165" i="23"/>
  <c r="K178" i="19"/>
  <c r="I112" i="4"/>
  <c r="I76" i="20"/>
  <c r="I167" i="4" s="1"/>
  <c r="D54" i="8"/>
  <c r="F107" i="4"/>
  <c r="F101" i="12"/>
  <c r="F162" i="4" s="1"/>
  <c r="X54" i="8"/>
  <c r="X101" i="4"/>
  <c r="X67" i="8"/>
  <c r="X156" i="4" s="1"/>
  <c r="H73" i="12"/>
  <c r="H107" i="4"/>
  <c r="H101" i="12"/>
  <c r="H162" i="4" s="1"/>
  <c r="Q52" i="16"/>
  <c r="Q91" i="16"/>
  <c r="Q101" i="16"/>
  <c r="Q164" i="4" s="1"/>
  <c r="Q62" i="4"/>
  <c r="Q135" i="4" s="1"/>
  <c r="L160" i="18"/>
  <c r="P204" i="15"/>
  <c r="H79" i="16"/>
  <c r="H109" i="4"/>
  <c r="H101" i="16"/>
  <c r="H164" i="4" s="1"/>
  <c r="T165" i="23"/>
  <c r="G67" i="8"/>
  <c r="G156" i="4" s="1"/>
  <c r="G101" i="4"/>
  <c r="G54" i="8"/>
  <c r="X204" i="15"/>
  <c r="O54" i="8"/>
  <c r="O101" i="4"/>
  <c r="O67" i="8"/>
  <c r="O156" i="4" s="1"/>
  <c r="G204" i="15"/>
  <c r="M112" i="4"/>
  <c r="M76" i="20"/>
  <c r="M167" i="4" s="1"/>
  <c r="F79" i="16"/>
  <c r="F110" i="4"/>
  <c r="F102" i="16"/>
  <c r="F165" i="4" s="1"/>
  <c r="W67" i="8"/>
  <c r="W156" i="4" s="1"/>
  <c r="W101" i="4"/>
  <c r="W54" i="8"/>
  <c r="D171" i="15"/>
  <c r="Y79" i="16"/>
  <c r="Y108" i="4" s="1"/>
  <c r="Y109" i="4"/>
  <c r="L75" i="12"/>
  <c r="L105" i="4"/>
  <c r="L99" i="12"/>
  <c r="L160" i="4" s="1"/>
  <c r="F75" i="12"/>
  <c r="F105" i="4"/>
  <c r="F99" i="12"/>
  <c r="F160" i="4" s="1"/>
  <c r="I101" i="16"/>
  <c r="I164" i="4" s="1"/>
  <c r="I91" i="16"/>
  <c r="I52" i="16"/>
  <c r="I62" i="4"/>
  <c r="I135" i="4" s="1"/>
  <c r="B112" i="4"/>
  <c r="B76" i="20"/>
  <c r="B167" i="4" s="1"/>
  <c r="V178" i="19"/>
  <c r="K54" i="8"/>
  <c r="K101" i="4"/>
  <c r="K67" i="8"/>
  <c r="K156" i="4" s="1"/>
  <c r="V160" i="18"/>
  <c r="F204" i="15"/>
  <c r="Q160" i="17"/>
  <c r="B54" i="8"/>
  <c r="B101" i="4"/>
  <c r="B67" i="8"/>
  <c r="B156" i="4" s="1"/>
  <c r="S112" i="4"/>
  <c r="S76" i="20"/>
  <c r="R54" i="8"/>
  <c r="R101" i="4"/>
  <c r="R67" i="8"/>
  <c r="R156" i="4" s="1"/>
  <c r="U101" i="16"/>
  <c r="U164" i="4" s="1"/>
  <c r="U52" i="16"/>
  <c r="U91" i="16"/>
  <c r="U62" i="4"/>
  <c r="U135" i="4" s="1"/>
  <c r="X160" i="19"/>
  <c r="F178" i="19"/>
  <c r="W165" i="23"/>
  <c r="O73" i="12"/>
  <c r="O101" i="12"/>
  <c r="O162" i="4" s="1"/>
  <c r="O107" i="4"/>
  <c r="Y160" i="19"/>
  <c r="I160" i="17"/>
  <c r="J75" i="12"/>
  <c r="J105" i="4"/>
  <c r="J99" i="12"/>
  <c r="J160" i="4" s="1"/>
  <c r="S91" i="16"/>
  <c r="S101" i="16"/>
  <c r="S164" i="4" s="1"/>
  <c r="S52" i="16"/>
  <c r="S62" i="4"/>
  <c r="S135" i="4" s="1"/>
  <c r="Q112" i="4"/>
  <c r="Q76" i="20"/>
  <c r="Q167" i="4" s="1"/>
  <c r="W160" i="18"/>
  <c r="X117" i="11"/>
  <c r="W101" i="16"/>
  <c r="W164" i="4" s="1"/>
  <c r="W52" i="16"/>
  <c r="W91" i="16"/>
  <c r="W62" i="4"/>
  <c r="W135" i="4" s="1"/>
  <c r="V128" i="4"/>
  <c r="B117" i="11"/>
  <c r="J160" i="18"/>
  <c r="H160" i="19"/>
  <c r="F160" i="18"/>
  <c r="O52" i="16"/>
  <c r="O91" i="16"/>
  <c r="O101" i="16"/>
  <c r="O164" i="4" s="1"/>
  <c r="O62" i="4"/>
  <c r="O135" i="4" s="1"/>
  <c r="J59" i="20"/>
  <c r="V59" i="20"/>
  <c r="V114" i="4"/>
  <c r="V78" i="20"/>
  <c r="V169" i="4" s="1"/>
  <c r="H54" i="8"/>
  <c r="H101" i="4"/>
  <c r="H67" i="8"/>
  <c r="H156" i="4" s="1"/>
  <c r="T75" i="12"/>
  <c r="T105" i="4"/>
  <c r="T99" i="12"/>
  <c r="T160" i="4" s="1"/>
  <c r="V75" i="12"/>
  <c r="V105" i="4"/>
  <c r="V99" i="12"/>
  <c r="V160" i="4" s="1"/>
  <c r="T108" i="4" l="1"/>
  <c r="T100" i="16"/>
  <c r="T163" i="4" s="1"/>
  <c r="B108" i="4"/>
  <c r="B100" i="16"/>
  <c r="B163" i="4" s="1"/>
  <c r="U98" i="4"/>
  <c r="J108" i="4"/>
  <c r="J100" i="16"/>
  <c r="J163" i="4" s="1"/>
  <c r="K102" i="4"/>
  <c r="K96" i="12"/>
  <c r="K157" i="4" s="1"/>
  <c r="W47" i="7"/>
  <c r="C102" i="4"/>
  <c r="C96" i="12"/>
  <c r="C157" i="4" s="1"/>
  <c r="U96" i="12"/>
  <c r="U157" i="4" s="1"/>
  <c r="M96" i="12"/>
  <c r="M157" i="4" s="1"/>
  <c r="M130" i="4"/>
  <c r="M51" i="4"/>
  <c r="M99" i="4"/>
  <c r="M65" i="8"/>
  <c r="M154" i="4" s="1"/>
  <c r="M98" i="4"/>
  <c r="J41" i="5"/>
  <c r="X43" i="5"/>
  <c r="X44" i="5"/>
  <c r="X45" i="5"/>
  <c r="X46" i="5"/>
  <c r="X47" i="5"/>
  <c r="X42" i="5"/>
  <c r="S41" i="5"/>
  <c r="N41" i="5"/>
  <c r="G47" i="5"/>
  <c r="G42" i="5"/>
  <c r="G43" i="5"/>
  <c r="G45" i="5"/>
  <c r="G46" i="5"/>
  <c r="G44" i="5"/>
  <c r="M41" i="5"/>
  <c r="X48" i="5"/>
  <c r="U42" i="5"/>
  <c r="U43" i="5"/>
  <c r="U44" i="5"/>
  <c r="U45" i="5"/>
  <c r="U46" i="5"/>
  <c r="U47" i="5"/>
  <c r="B46" i="5"/>
  <c r="B47" i="5"/>
  <c r="B42" i="5"/>
  <c r="B43" i="5"/>
  <c r="B44" i="5"/>
  <c r="B45" i="5"/>
  <c r="G48" i="5"/>
  <c r="W100" i="16"/>
  <c r="W163" i="4" s="1"/>
  <c r="W61" i="4"/>
  <c r="V73" i="12"/>
  <c r="V104" i="4"/>
  <c r="V98" i="12"/>
  <c r="V159" i="4" s="1"/>
  <c r="J112" i="4"/>
  <c r="J76" i="20"/>
  <c r="J167" i="4" s="1"/>
  <c r="H108" i="4"/>
  <c r="H100" i="16"/>
  <c r="H163" i="4" s="1"/>
  <c r="W112" i="4"/>
  <c r="W76" i="20"/>
  <c r="W167" i="4" s="1"/>
  <c r="G96" i="12"/>
  <c r="G157" i="4" s="1"/>
  <c r="G102" i="4"/>
  <c r="X102" i="4"/>
  <c r="X96" i="12"/>
  <c r="X157" i="4" s="1"/>
  <c r="J99" i="4"/>
  <c r="J65" i="8"/>
  <c r="S99" i="4"/>
  <c r="S98" i="4" s="1"/>
  <c r="S65" i="8"/>
  <c r="S154" i="4" s="1"/>
  <c r="D112" i="4"/>
  <c r="D76" i="20"/>
  <c r="D167" i="4" s="1"/>
  <c r="C167" i="4"/>
  <c r="P112" i="4"/>
  <c r="P76" i="20"/>
  <c r="P167" i="4" s="1"/>
  <c r="Q102" i="4"/>
  <c r="Q98" i="4" s="1"/>
  <c r="Q96" i="12"/>
  <c r="N112" i="4"/>
  <c r="N76" i="20"/>
  <c r="H99" i="4"/>
  <c r="H65" i="8"/>
  <c r="H154" i="4" s="1"/>
  <c r="B99" i="4"/>
  <c r="B65" i="8"/>
  <c r="B154" i="4" s="1"/>
  <c r="E153" i="4"/>
  <c r="G100" i="16"/>
  <c r="G163" i="4" s="1"/>
  <c r="G61" i="4"/>
  <c r="N73" i="12"/>
  <c r="N104" i="4"/>
  <c r="N98" i="12"/>
  <c r="N159" i="4" s="1"/>
  <c r="G65" i="8"/>
  <c r="G154" i="4" s="1"/>
  <c r="G99" i="4"/>
  <c r="X99" i="4"/>
  <c r="X65" i="8"/>
  <c r="V108" i="4"/>
  <c r="V100" i="16"/>
  <c r="B73" i="12"/>
  <c r="B104" i="4"/>
  <c r="B98" i="12"/>
  <c r="B159" i="4" s="1"/>
  <c r="G89" i="16"/>
  <c r="G112" i="4"/>
  <c r="G76" i="20"/>
  <c r="G167" i="4" s="1"/>
  <c r="O102" i="4"/>
  <c r="O96" i="12"/>
  <c r="O157" i="4" s="1"/>
  <c r="F73" i="12"/>
  <c r="F104" i="4"/>
  <c r="F98" i="12"/>
  <c r="F159" i="4" s="1"/>
  <c r="Q89" i="16"/>
  <c r="K100" i="16"/>
  <c r="K163" i="4" s="1"/>
  <c r="K61" i="4"/>
  <c r="L112" i="4"/>
  <c r="L76" i="20"/>
  <c r="L167" i="4" s="1"/>
  <c r="O112" i="4"/>
  <c r="O76" i="20"/>
  <c r="P99" i="4"/>
  <c r="P65" i="8"/>
  <c r="R112" i="4"/>
  <c r="R76" i="20"/>
  <c r="R99" i="4"/>
  <c r="R65" i="8"/>
  <c r="R154" i="4" s="1"/>
  <c r="S100" i="16"/>
  <c r="S163" i="4" s="1"/>
  <c r="S61" i="4"/>
  <c r="J73" i="12"/>
  <c r="J104" i="4"/>
  <c r="J98" i="12"/>
  <c r="J159" i="4" s="1"/>
  <c r="F108" i="4"/>
  <c r="F100" i="16"/>
  <c r="O99" i="4"/>
  <c r="O65" i="8"/>
  <c r="O154" i="4" s="1"/>
  <c r="Q100" i="16"/>
  <c r="Q163" i="4" s="1"/>
  <c r="Q61" i="4"/>
  <c r="D73" i="12"/>
  <c r="D104" i="4"/>
  <c r="D98" i="12"/>
  <c r="D159" i="4" s="1"/>
  <c r="P102" i="4"/>
  <c r="P96" i="12"/>
  <c r="P157" i="4" s="1"/>
  <c r="F112" i="4"/>
  <c r="F76" i="20"/>
  <c r="F167" i="4" s="1"/>
  <c r="K89" i="16"/>
  <c r="W96" i="12"/>
  <c r="W157" i="4" s="1"/>
  <c r="W102" i="4"/>
  <c r="Y89" i="16"/>
  <c r="V112" i="4"/>
  <c r="V76" i="20"/>
  <c r="O89" i="16"/>
  <c r="U89" i="16"/>
  <c r="S167" i="4"/>
  <c r="K99" i="4"/>
  <c r="K98" i="4" s="1"/>
  <c r="K65" i="8"/>
  <c r="K154" i="4" s="1"/>
  <c r="X108" i="4"/>
  <c r="X100" i="16"/>
  <c r="T112" i="4"/>
  <c r="T76" i="20"/>
  <c r="T167" i="4" s="1"/>
  <c r="C99" i="4"/>
  <c r="C98" i="4" s="1"/>
  <c r="C65" i="8"/>
  <c r="N108" i="4"/>
  <c r="N100" i="16"/>
  <c r="Y100" i="16"/>
  <c r="Y163" i="4" s="1"/>
  <c r="Y61" i="4"/>
  <c r="T73" i="12"/>
  <c r="T104" i="4"/>
  <c r="T98" i="12"/>
  <c r="T159" i="4" s="1"/>
  <c r="O100" i="16"/>
  <c r="O163" i="4" s="1"/>
  <c r="O61" i="4"/>
  <c r="W89" i="16"/>
  <c r="S89" i="16"/>
  <c r="U100" i="16"/>
  <c r="U163" i="4" s="1"/>
  <c r="U61" i="4"/>
  <c r="I100" i="16"/>
  <c r="I163" i="4" s="1"/>
  <c r="I61" i="4"/>
  <c r="M153" i="4"/>
  <c r="D99" i="4"/>
  <c r="D65" i="8"/>
  <c r="D154" i="4" s="1"/>
  <c r="K167" i="4"/>
  <c r="C100" i="16"/>
  <c r="C163" i="4" s="1"/>
  <c r="C61" i="4"/>
  <c r="R73" i="12"/>
  <c r="R104" i="4"/>
  <c r="R98" i="12"/>
  <c r="R159" i="4" s="1"/>
  <c r="I89" i="16"/>
  <c r="L73" i="12"/>
  <c r="L104" i="4"/>
  <c r="L98" i="12"/>
  <c r="L159" i="4" s="1"/>
  <c r="W65" i="8"/>
  <c r="W154" i="4" s="1"/>
  <c r="W99" i="4"/>
  <c r="H102" i="4"/>
  <c r="H96" i="12"/>
  <c r="H157" i="4" s="1"/>
  <c r="P108" i="4"/>
  <c r="P100" i="16"/>
  <c r="P163" i="4" s="1"/>
  <c r="C89" i="16"/>
  <c r="I102" i="4"/>
  <c r="I98" i="4" s="1"/>
  <c r="I96" i="12"/>
  <c r="I157" i="4" s="1"/>
  <c r="Y102" i="4"/>
  <c r="Y98" i="4" s="1"/>
  <c r="Y96" i="12"/>
  <c r="W98" i="4" l="1"/>
  <c r="G41" i="5"/>
  <c r="X41" i="5"/>
  <c r="U41" i="5"/>
  <c r="B41" i="5"/>
  <c r="V167" i="4"/>
  <c r="T102" i="4"/>
  <c r="T98" i="4" s="1"/>
  <c r="T96" i="12"/>
  <c r="T157" i="4" s="1"/>
  <c r="G98" i="4"/>
  <c r="H98" i="4"/>
  <c r="R102" i="4"/>
  <c r="R98" i="4" s="1"/>
  <c r="R96" i="12"/>
  <c r="R157" i="4" s="1"/>
  <c r="N163" i="4"/>
  <c r="R167" i="4"/>
  <c r="J154" i="4"/>
  <c r="Q134" i="4"/>
  <c r="Q51" i="4"/>
  <c r="I134" i="4"/>
  <c r="I51" i="4"/>
  <c r="B102" i="4"/>
  <c r="B98" i="4" s="1"/>
  <c r="B96" i="12"/>
  <c r="B157" i="4" s="1"/>
  <c r="N167" i="4"/>
  <c r="Y157" i="4"/>
  <c r="C134" i="4"/>
  <c r="C51" i="4"/>
  <c r="X163" i="4"/>
  <c r="O98" i="4"/>
  <c r="J102" i="4"/>
  <c r="J98" i="4" s="1"/>
  <c r="J96" i="12"/>
  <c r="J157" i="4" s="1"/>
  <c r="P154" i="4"/>
  <c r="K134" i="4"/>
  <c r="K51" i="4"/>
  <c r="V102" i="4"/>
  <c r="V98" i="4" s="1"/>
  <c r="V96" i="12"/>
  <c r="V157" i="4" s="1"/>
  <c r="O134" i="4"/>
  <c r="O51" i="4"/>
  <c r="C154" i="4"/>
  <c r="F163" i="4"/>
  <c r="P98" i="4"/>
  <c r="V163" i="4"/>
  <c r="N102" i="4"/>
  <c r="N98" i="4" s="1"/>
  <c r="N96" i="12"/>
  <c r="N157" i="4" s="1"/>
  <c r="U134" i="4"/>
  <c r="U51" i="4"/>
  <c r="D102" i="4"/>
  <c r="D96" i="12"/>
  <c r="D157" i="4" s="1"/>
  <c r="S134" i="4"/>
  <c r="S51" i="4"/>
  <c r="F102" i="4"/>
  <c r="F98" i="4" s="1"/>
  <c r="F96" i="12"/>
  <c r="F157" i="4" s="1"/>
  <c r="Q157" i="4"/>
  <c r="W134" i="4"/>
  <c r="W51" i="4"/>
  <c r="L102" i="4"/>
  <c r="L98" i="4" s="1"/>
  <c r="L96" i="12"/>
  <c r="L157" i="4" s="1"/>
  <c r="D98" i="4"/>
  <c r="O167" i="4"/>
  <c r="X154" i="4"/>
  <c r="Y134" i="4"/>
  <c r="Y51" i="4"/>
  <c r="X98" i="4"/>
  <c r="G134" i="4"/>
  <c r="G51" i="4"/>
  <c r="J153" i="4" l="1"/>
  <c r="R153" i="4"/>
  <c r="P153" i="4"/>
  <c r="C153" i="4"/>
  <c r="Q153" i="4"/>
  <c r="Y153" i="4"/>
  <c r="L153" i="4"/>
  <c r="V153" i="4"/>
  <c r="H153" i="4"/>
  <c r="T153" i="4"/>
  <c r="B153" i="4"/>
  <c r="F153" i="4"/>
  <c r="W153" i="4"/>
  <c r="S153" i="4"/>
  <c r="N153" i="4"/>
  <c r="O153" i="4"/>
  <c r="K153" i="4"/>
  <c r="D153" i="4"/>
  <c r="U153" i="4"/>
  <c r="G153" i="4"/>
  <c r="X153" i="4"/>
  <c r="I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<sst xmlns="http://schemas.openxmlformats.org/spreadsheetml/2006/main" count="8364" uniqueCount="3249">
  <si>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</si>
  <si>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</si>
  <si>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</si>
  <si>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</si>
  <si>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</si>
  <si>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</si>
  <si>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</si>
  <si>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</si>
  <si>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</si>
  <si>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</si>
  <si>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</si>
  <si>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</si>
  <si>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</si>
  <si>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</si>
  <si>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</si>
  <si>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</si>
  <si>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</si>
  <si>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</si>
  <si>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</si>
  <si>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</si>
  <si>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</si>
  <si>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</si>
  <si>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</si>
  <si>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</si>
  <si>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</si>
  <si>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</si>
  <si>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</si>
  <si>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</si>
  <si>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</si>
  <si>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</si>
  <si>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</si>
  <si>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</si>
  <si>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</si>
  <si>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</si>
  <si>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</si>
  <si>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</si>
  <si>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</si>
  <si>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</si>
  <si>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</si>
  <si>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</si>
  <si>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</si>
  <si>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</si>
  <si>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</si>
  <si>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</si>
  <si>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</si>
  <si>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</si>
  <si>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</si>
  <si>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</si>
  <si>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</si>
  <si>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</si>
  <si>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</si>
  <si>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</si>
  <si>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</si>
  <si>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</si>
  <si>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</si>
  <si>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</si>
  <si>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</si>
  <si>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</si>
  <si>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</si>
  <si>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</si>
  <si>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</si>
  <si>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</si>
  <si>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</si>
  <si>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</si>
  <si>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</si>
  <si>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</si>
  <si>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</si>
  <si>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</si>
  <si>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</si>
  <si>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</si>
  <si>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</si>
  <si>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</si>
  <si>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</si>
  <si>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</si>
  <si>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</si>
  <si>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</si>
  <si>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</si>
  <si>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</si>
  <si>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</si>
  <si>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</si>
  <si>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</si>
  <si>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</si>
  <si>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</si>
  <si>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</si>
  <si>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</si>
  <si>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</si>
  <si>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</si>
  <si>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</si>
  <si>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</si>
  <si>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</si>
  <si>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</si>
  <si>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</si>
  <si>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</si>
  <si>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</si>
  <si>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</si>
  <si>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</si>
  <si>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</si>
  <si>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</si>
  <si>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</si>
  <si>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</si>
  <si>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</si>
  <si>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</si>
  <si>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</si>
  <si>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</si>
  <si>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</si>
  <si>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</si>
  <si>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</si>
  <si>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</si>
  <si>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</si>
  <si>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</si>
  <si>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</si>
  <si>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PROCESS_EMI.ktCO2.SE.NSI.TOTAL</t>
  </si>
  <si>
    <t>Market shares of CO2 emissions (%)</t>
  </si>
  <si>
    <t>VA.Meuro2023.SE.ISI.BF_BOF</t>
  </si>
  <si>
    <t>VA.Meuro2023.SE.ISI.EAF</t>
  </si>
  <si>
    <t>Physical output (kt steel)</t>
  </si>
  <si>
    <t>OUTPUT.kt.SE.ISI.BF_BOF</t>
  </si>
  <si>
    <t>OUTPUT.kt.SE.ISI.EAF</t>
  </si>
  <si>
    <t>Installed capacity (kt steel production)</t>
  </si>
  <si>
    <t>CAP.kt.SE.ISI.BF_BOF</t>
  </si>
  <si>
    <t>CAP.kt.SE.ISI.EAF</t>
  </si>
  <si>
    <t>Capacity investment (kt steel production)</t>
  </si>
  <si>
    <t>NEWCAP.kt.SE.ISI.BF_BOF</t>
  </si>
  <si>
    <t>NEWCAP.kt.SE.ISI.EAF</t>
  </si>
  <si>
    <t>Decommissioned capacity (kt steel production)</t>
  </si>
  <si>
    <t>Idle capacity (kt steel production)</t>
  </si>
  <si>
    <t>FEC.ktoe.SE.ISI.TOTAL.TOTAL.TOTAL.TOTAL</t>
  </si>
  <si>
    <t>FEC.ktoe.SE.ISI.TOTAL.TOTAL.TOTAL.NONCOKE_SOLIDS</t>
  </si>
  <si>
    <t>FEC.ktoe.SE.ISI.TOTAL.TOTAL.TOTAL.COKE</t>
  </si>
  <si>
    <t>FEC.ktoe.SE.ISI.TOTAL.TOTAL.TOTAL.RFG</t>
  </si>
  <si>
    <t>FEC.ktoe.SE.ISI.TOTAL.TOTAL.TOTAL.LPG</t>
  </si>
  <si>
    <t>FEC.ktoe.SE.ISI.TOTAL.TOTAL.TOTAL.DIESEL</t>
  </si>
  <si>
    <t>FEC.ktoe.SE.ISI.TOTAL.TOTAL.TOTAL.RFO</t>
  </si>
  <si>
    <t>FEC.ktoe.SE.ISI.TOTAL.TOTAL.TOTAL.OTHER</t>
  </si>
  <si>
    <t>FEC.ktoe.SE.ISI.TOTAL.TOTAL.TOTAL.NG</t>
  </si>
  <si>
    <t>FEC.ktoe.SE.ISI.TOTAL.TOTAL.TOTAL.DERIVED</t>
  </si>
  <si>
    <t>FEC.ktoe.SE.ISI.TOTAL.TOTAL.TOTAL.BIOMASS_WASTE</t>
  </si>
  <si>
    <t>FEC.ktoe.SE.ISI.TOTAL.TOTAL.TOTAL.BIOGAS</t>
  </si>
  <si>
    <t>FEC.ktoe.SE.ISI.TOTAL.TOTAL.TOTAL.LIQBIO</t>
  </si>
  <si>
    <t>FEC.ktoe.SE.ISI.TOTAL.TOTAL.TOTAL.SOLAR</t>
  </si>
  <si>
    <t>FEC.ktoe.SE.ISI.TOTAL.TOTAL.TOTAL.GEO</t>
  </si>
  <si>
    <t>FEC.ktoe.SE.ISI.TOTAL.TOTAL.TOTAL.AMBIENT</t>
  </si>
  <si>
    <t>FEC.ktoe.SE.ISI.TOTAL.TOTAL.TOTAL.STEAM_DISTR</t>
  </si>
  <si>
    <t>FEC.ktoe.SE.ISI.TOTAL.TOTAL.TOTAL.ELEC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</si>
  <si>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</si>
  <si>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</si>
  <si>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</si>
  <si>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</si>
  <si>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</si>
  <si>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</si>
  <si>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</si>
  <si>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</si>
  <si>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</si>
  <si>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FEC.ktoe.SE.ISI.BF_BOF.TOTAL.TOTAL.TOTAL</t>
  </si>
  <si>
    <t>FEC.ktoe.SE.ISI.BF_BOF.LIGHT.GENERIC.ELEC</t>
  </si>
  <si>
    <t>FEC.ktoe.SE.ISI.BF_BOF.AIRCOMP.GENERIC.ELEC</t>
  </si>
  <si>
    <t>FEC.ktoe.SE.ISI.BF_BOF.MOTOR.GENERIC.ELEC</t>
  </si>
  <si>
    <t>FEC.ktoe.SE.ISI.BF_BOF.FANS.GENERIC.ELEC</t>
  </si>
  <si>
    <t>FEC.ktoe.SE.ISI.BF_BOF.LOW_ENTH.TOTAL.TOTAL</t>
  </si>
  <si>
    <t>Diesel oil and liquid biofuels</t>
  </si>
  <si>
    <t>FEC.ktoe.SE.ISI.BF_BOF.LOW_ENTH.THERM.DIESEL_LIQBIO</t>
  </si>
  <si>
    <t>FEC.ktoe.SE.ISI.BF_BOF.LOW_ENTH.THERM.NG_BIOGAS</t>
  </si>
  <si>
    <t>FEC.ktoe.SE.ISI.BF_BOF.LOW_ENTH.THERM.SOLAR_GEO</t>
  </si>
  <si>
    <t>FEC.ktoe.SE.ISI.BF_BOF.LOW_ENTH.HP.AMBIENT</t>
  </si>
  <si>
    <t>FEC.ktoe.SE.ISI.BF_BOF.LOW_ENTH.THERM.ELEC</t>
  </si>
  <si>
    <t>Steel: Sinter/Pellet-making</t>
  </si>
  <si>
    <t>FEC.ktoe.SE.ISI.BF_BOF.SINTERING.TOTAL.TOTAL</t>
  </si>
  <si>
    <t>FEC.ktoe.SE.ISI.BF_BOF.SINTERING.THERM.NONCOKE_SOLIDS</t>
  </si>
  <si>
    <t>FEC.ktoe.SE.ISI.BF_BOF.SINTERING.THERM.RFO</t>
  </si>
  <si>
    <t>FEC.ktoe.SE.ISI.BF_BOF.SINTERING.THERM.NG_BIOGAS</t>
  </si>
  <si>
    <t>FEC.ktoe.SE.ISI.BF_BOF.SINTERING.THERM.DERIVED</t>
  </si>
  <si>
    <t>FEC.ktoe.SE.ISI.BF_BOF.SINTERING.THERM.ELEC</t>
  </si>
  <si>
    <t>Steel: Blast /Basic oxygen furnace</t>
  </si>
  <si>
    <t>FEC.ktoe.SE.ISI.BF_BOF.BLAST_FURNACE.TOTAL.TOTAL</t>
  </si>
  <si>
    <t>FEC.ktoe.SE.ISI.BF_BOF.BLAST_FURNACE.THERM.NONCOKE_SOLIDS</t>
  </si>
  <si>
    <t>FEC.ktoe.SE.ISI.BF_BOF.BLAST_FURNACE.THERM.COKE</t>
  </si>
  <si>
    <t>FEC.ktoe.SE.ISI.BF_BOF.BLAST_FURNACE.THERM.RFO</t>
  </si>
  <si>
    <t>FEC.ktoe.SE.ISI.BF_BOF.BLAST_FURNACE.THERM.NG_BIOGAS</t>
  </si>
  <si>
    <t>FEC.ktoe.SE.ISI.BF_BOF.BLAST_FURNACE.THERM.DERIVED</t>
  </si>
  <si>
    <t>Steel: Furnaces, refining and rolling</t>
  </si>
  <si>
    <t>FEC.ktoe.SE.ISI.BF_BOF.REFINING.TOTAL.TOTAL</t>
  </si>
  <si>
    <t>Steel: Furnaces, refining and rolling - Thermal</t>
  </si>
  <si>
    <t>FEC.ktoe.SE.ISI.BF_BOF.REFINING.THERM.TOTAL</t>
  </si>
  <si>
    <t>FEC.ktoe.SE.ISI.BF_BOF.REFINING.THERM.LPG</t>
  </si>
  <si>
    <t>FEC.ktoe.SE.ISI.BF_BOF.REFINING.THERM.DIESEL_LIQBIO</t>
  </si>
  <si>
    <t>FEC.ktoe.SE.ISI.BF_BOF.REFINING.THERM.RFO</t>
  </si>
  <si>
    <t>FEC.ktoe.SE.ISI.BF_BOF.REFINING.THERM.NG_BIOGAS</t>
  </si>
  <si>
    <t>Steel: Furnaces, refining and rolling - Electric</t>
  </si>
  <si>
    <t>FEC.ktoe.SE.ISI.BF_BOF.REFINING.ELEC.ELEC</t>
  </si>
  <si>
    <t>Steel: Product finishing</t>
  </si>
  <si>
    <t>Steel: Product finishing - Thermal</t>
  </si>
  <si>
    <t>FEC.ktoe.SE.ISI.BF_BOF.FINISHING.THERM.TOTAL</t>
  </si>
  <si>
    <t>FEC.ktoe.SE.ISI.BF_BOF.FINISHING.THERM.LPG</t>
  </si>
  <si>
    <t>FEC.ktoe.SE.ISI.BF_BOF.FINISHING.THERM.DIESEL_LIQBIO</t>
  </si>
  <si>
    <t>FEC.ktoe.SE.ISI.BF_BOF.FINISHING.THERM.NG_BIOGAS</t>
  </si>
  <si>
    <t>Steel: Product finishing - Steam</t>
  </si>
  <si>
    <t>FEC.ktoe.SE.ISI.BF_BOF.FINISHING_STEAM.TOTAL.TOTAL</t>
  </si>
  <si>
    <t>FEC.ktoe.SE.ISI.BF_BOF.FINISHING_STEAM.STEAM.NONCOKE_SOLIDS</t>
  </si>
  <si>
    <t>FEC.ktoe.SE.ISI.BF_BOF.FINISHING_STEAM.STEAM.RFG</t>
  </si>
  <si>
    <t>FEC.ktoe.SE.ISI.BF_BOF.FINISHING_STEAM.STEAM.LPG</t>
  </si>
  <si>
    <t>FEC.ktoe.SE.ISI.BF_BOF.FINISHING_STEAM.STEAM.DIESEL_LIQBIO</t>
  </si>
  <si>
    <t>FEC.ktoe.SE.ISI.BF_BOF.FINISHING_STEAM.STEAM.RFO</t>
  </si>
  <si>
    <t>FEC.ktoe.SE.ISI.BF_BOF.FINISHING_STEAM.STEAM.OTHER</t>
  </si>
  <si>
    <t>FEC.ktoe.SE.ISI.BF_BOF.FINISHING_STEAM.STEAM.NG_BIOGAS</t>
  </si>
  <si>
    <t>FEC.ktoe.SE.ISI.BF_BOF.FINISHING_STEAM.STEAM.DERIVED</t>
  </si>
  <si>
    <t>FEC.ktoe.SE.ISI.BF_BOF.FINISHING_STEAM.STEAM.BIOMASS_WASTE</t>
  </si>
  <si>
    <t>FEC.ktoe.SE.ISI.BF_BOF.FINISHING_STEAM.STEAM.STEAM_DISTR</t>
  </si>
  <si>
    <t>Steel: Product finishing - Electric</t>
  </si>
  <si>
    <t>FEC.ktoe.SE.ISI.BF_BOF.FINISHING.ELEC.ELEC</t>
  </si>
  <si>
    <t>FEC.ktoe.SE.ISI.EAF.TOTAL.TOTAL.TOTAL</t>
  </si>
  <si>
    <t>FEC.ktoe.SE.ISI.EAF.LIGHT.GENERIC.ELEC</t>
  </si>
  <si>
    <t>FEC.ktoe.SE.ISI.EAF.AIRCOMP.GENERIC.ELEC</t>
  </si>
  <si>
    <t>FEC.ktoe.SE.ISI.EAF.MOTOR.GENERIC.ELEC</t>
  </si>
  <si>
    <t>FEC.ktoe.SE.ISI.EAF.FANS.GENERIC.ELEC</t>
  </si>
  <si>
    <t>FEC.ktoe.SE.ISI.EAF.LOW_ENTH.TOTAL.TOTAL</t>
  </si>
  <si>
    <t>FEC.ktoe.SE.ISI.EAF.LOW_ENTH.THERM.DIESEL_LIQBIO</t>
  </si>
  <si>
    <t>FEC.ktoe.SE.ISI.EAF.LOW_ENTH.THERM.NG_BIOGAS</t>
  </si>
  <si>
    <t>FEC.ktoe.SE.ISI.EAF.LOW_ENTH.THERM.SOLAR_GEO</t>
  </si>
  <si>
    <t>FEC.ktoe.SE.ISI.EAF.LOW_ENTH.HP.AMBIENT</t>
  </si>
  <si>
    <t>FEC.ktoe.SE.ISI.EAF.LOW_ENTH.THERM.ELEC</t>
  </si>
  <si>
    <t>Steel: Smelters</t>
  </si>
  <si>
    <t>FEC.ktoe.SE.ISI.EAF.SMELTING.TOTAL.TOTAL</t>
  </si>
  <si>
    <t>FEC.ktoe.SE.ISI.EAF.SMELTING.THERM.NONCOKE_SOLIDS</t>
  </si>
  <si>
    <t>FEC.ktoe.SE.ISI.EAF.SMELTING.THERM.RFO</t>
  </si>
  <si>
    <t>FEC.ktoe.SE.ISI.EAF.SMELTING.THERM.NG_BIOGAS</t>
  </si>
  <si>
    <t>FEC.ktoe.SE.ISI.EAF.SMELTING.THERM.DERIVED</t>
  </si>
  <si>
    <t>Steel: Electric arc</t>
  </si>
  <si>
    <t>FEC.ktoe.SE.ISI.EAF.ARC_FURNACE.ELEC.ELEC</t>
  </si>
  <si>
    <t>FEC.ktoe.SE.ISI.EAF.REFINING.TOTAL.TOTAL</t>
  </si>
  <si>
    <t>FEC.ktoe.SE.ISI.EAF.REFINING.THERM.TOTAL</t>
  </si>
  <si>
    <t>FEC.ktoe.SE.ISI.EAF.REFINING.THERM.LPG</t>
  </si>
  <si>
    <t>FEC.ktoe.SE.ISI.EAF.REFINING.THERM.DIESEL_LIQBIO</t>
  </si>
  <si>
    <t>FEC.ktoe.SE.ISI.EAF.REFINING.THERM.RFO</t>
  </si>
  <si>
    <t>FEC.ktoe.SE.ISI.EAF.REFINING.THERM.NG_BIOGAS</t>
  </si>
  <si>
    <t>FEC.ktoe.SE.ISI.EAF.REFINING.ELEC.ELEC</t>
  </si>
  <si>
    <t>FEC.ktoe.SE.ISI.EAF.FINISHING.THERM.TOTAL</t>
  </si>
  <si>
    <t>FEC.ktoe.SE.ISI.EAF.FINISHING.THERM.LPG</t>
  </si>
  <si>
    <t>FEC.ktoe.SE.ISI.EAF.FINISHING.THERM.DIESEL_LIQBIO</t>
  </si>
  <si>
    <t>FEC.ktoe.SE.ISI.EAF.FINISHING.THERM.NG_BIOGAS</t>
  </si>
  <si>
    <t>FEC.ktoe.SE.ISI.EAF.FINISHING_STEAM.TOTAL.TOTAL</t>
  </si>
  <si>
    <t>FEC.ktoe.SE.ISI.EAF.FINISHING_STEAM.STEAM.NONCOKE_SOLIDS</t>
  </si>
  <si>
    <t>FEC.ktoe.SE.ISI.EAF.FINISHING_STEAM.STEAM.RFG</t>
  </si>
  <si>
    <t>FEC.ktoe.SE.ISI.EAF.FINISHING_STEAM.STEAM.LPG</t>
  </si>
  <si>
    <t>FEC.ktoe.SE.ISI.EAF.FINISHING_STEAM.STEAM.DIESEL_LIQBIO</t>
  </si>
  <si>
    <t>FEC.ktoe.SE.ISI.EAF.FINISHING_STEAM.STEAM.RFO</t>
  </si>
  <si>
    <t>FEC.ktoe.SE.ISI.EAF.FINISHING_STEAM.STEAM.OTHER</t>
  </si>
  <si>
    <t>FEC.ktoe.SE.ISI.EAF.FINISHING_STEAM.STEAM.NG_BIOGAS</t>
  </si>
  <si>
    <t>FEC.ktoe.SE.ISI.EAF.FINISHING_STEAM.STEAM.DERIVED</t>
  </si>
  <si>
    <t>FEC.ktoe.SE.ISI.EAF.FINISHING_STEAM.STEAM.BIOMASS_WASTE</t>
  </si>
  <si>
    <t>FEC.ktoe.SE.ISI.EAF.FINISHING_STEAM.STEAM.STEAM_DISTR</t>
  </si>
  <si>
    <t>FEC.ktoe.SE.ISI.EAF.FINISHING.ELEC.ELEC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</si>
  <si>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</si>
  <si>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</si>
  <si>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</si>
  <si>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UED.ktoe.SE.ISI.BF_BOF.TOTAL.TOTAL.TOTAL</t>
  </si>
  <si>
    <t>UED.ktoe.SE.ISI.BF_BOF.LIGHT.GENERIC.ELEC</t>
  </si>
  <si>
    <t>UED.ktoe.SE.ISI.BF_BOF.AIRCOMP.GENERIC.ELEC</t>
  </si>
  <si>
    <t>UED.ktoe.SE.ISI.BF_BOF.MOTOR.GENERIC.ELEC</t>
  </si>
  <si>
    <t>UED.ktoe.SE.ISI.BF_BOF.FANS.GENERIC.ELEC</t>
  </si>
  <si>
    <t>UED.ktoe.SE.ISI.BF_BOF.LOW_ENTH.TOTAL.TOTAL</t>
  </si>
  <si>
    <t>UED.ktoe.SE.ISI.BF_BOF.LOW_ENTH.THERM.DIESEL_LIQBIO</t>
  </si>
  <si>
    <t>UED.ktoe.SE.ISI.BF_BOF.LOW_ENTH.THERM.NG_BIOGAS</t>
  </si>
  <si>
    <t>UED.ktoe.SE.ISI.BF_BOF.LOW_ENTH.THERM.SOLAR_GEO</t>
  </si>
  <si>
    <t>UED.ktoe.SE.ISI.BF_BOF.LOW_ENTH.HP.AMBIENT</t>
  </si>
  <si>
    <t>UED.ktoe.SE.ISI.BF_BOF.LOW_ENTH.THERM.ELEC</t>
  </si>
  <si>
    <t>UED.ktoe.SE.ISI.BF_BOF.SINTERING.TOTAL.TOTAL</t>
  </si>
  <si>
    <t>UED.ktoe.SE.ISI.BF_BOF.SINTERING.THERM.NONCOKE_SOLIDS</t>
  </si>
  <si>
    <t>UED.ktoe.SE.ISI.BF_BOF.SINTERING.THERM.RFO</t>
  </si>
  <si>
    <t>UED.ktoe.SE.ISI.BF_BOF.SINTERING.THERM.NG_BIOGAS</t>
  </si>
  <si>
    <t>UED.ktoe.SE.ISI.BF_BOF.SINTERING.THERM.DERIVED</t>
  </si>
  <si>
    <t>UED.ktoe.SE.ISI.BF_BOF.SINTERING.THERM.ELEC</t>
  </si>
  <si>
    <t>UED.ktoe.SE.ISI.BF_BOF.BLAST_FURNACE.TOTAL.TOTAL</t>
  </si>
  <si>
    <t>UED.ktoe.SE.ISI.BF_BOF.BLAST_FURNACE.THERM.NONCOKE_SOLIDS</t>
  </si>
  <si>
    <t>UED.ktoe.SE.ISI.BF_BOF.BLAST_FURNACE.THERM.COKE</t>
  </si>
  <si>
    <t>UED.ktoe.SE.ISI.BF_BOF.BLAST_FURNACE.THERM.RFO</t>
  </si>
  <si>
    <t>UED.ktoe.SE.ISI.BF_BOF.BLAST_FURNACE.THERM.NG_BIOGAS</t>
  </si>
  <si>
    <t>UED.ktoe.SE.ISI.BF_BOF.BLAST_FURNACE.THERM.DERIVED</t>
  </si>
  <si>
    <t>UED.ktoe.SE.ISI.BF_BOF.REFINING.TOTAL.TOTAL</t>
  </si>
  <si>
    <t>UED.ktoe.SE.ISI.BF_BOF.REFINING.THERM.TOTAL</t>
  </si>
  <si>
    <t>UED.ktoe.SE.ISI.BF_BOF.REFINING.THERM.LPG</t>
  </si>
  <si>
    <t>UED.ktoe.SE.ISI.BF_BOF.REFINING.THERM.DIESEL_LIQBIO</t>
  </si>
  <si>
    <t>UED.ktoe.SE.ISI.BF_BOF.REFINING.THERM.RFO</t>
  </si>
  <si>
    <t>UED.ktoe.SE.ISI.BF_BOF.REFINING.THERM.NG_BIOGAS</t>
  </si>
  <si>
    <t>UED.ktoe.SE.ISI.BF_BOF.REFINING.ELEC.ELEC</t>
  </si>
  <si>
    <t>UED.ktoe.SE.ISI.BF_BOF.FINISHING.THERM.TOTAL</t>
  </si>
  <si>
    <t>UED.ktoe.SE.ISI.BF_BOF.FINISHING.THERM.LPG</t>
  </si>
  <si>
    <t>UED.ktoe.SE.ISI.BF_BOF.FINISHING.THERM.DIESEL_LIQBIO</t>
  </si>
  <si>
    <t>UED.ktoe.SE.ISI.BF_BOF.FINISHING.THERM.NG_BIOGAS</t>
  </si>
  <si>
    <t>UED.ktoe.SE.ISI.BF_BOF.FINISHING_STEAM.TOTAL.TOTAL</t>
  </si>
  <si>
    <t>UED.ktoe.SE.ISI.BF_BOF.FINISHING_STEAM.STEAM.NONCOKE_SOLIDS</t>
  </si>
  <si>
    <t>UED.ktoe.SE.ISI.BF_BOF.FINISHING_STEAM.STEAM.RFG</t>
  </si>
  <si>
    <t>UED.ktoe.SE.ISI.BF_BOF.FINISHING_STEAM.STEAM.LPG</t>
  </si>
  <si>
    <t>UED.ktoe.SE.ISI.BF_BOF.FINISHING_STEAM.STEAM.DIESEL_LIQBIO</t>
  </si>
  <si>
    <t>UED.ktoe.SE.ISI.BF_BOF.FINISHING_STEAM.STEAM.RFO</t>
  </si>
  <si>
    <t>UED.ktoe.SE.ISI.BF_BOF.FINISHING_STEAM.STEAM.OTHER</t>
  </si>
  <si>
    <t>UED.ktoe.SE.ISI.BF_BOF.FINISHING_STEAM.STEAM.NG_BIOGAS</t>
  </si>
  <si>
    <t>UED.ktoe.SE.ISI.BF_BOF.FINISHING_STEAM.STEAM.DERIVED</t>
  </si>
  <si>
    <t>UED.ktoe.SE.ISI.BF_BOF.FINISHING_STEAM.STEAM.BIOMASS_WASTE</t>
  </si>
  <si>
    <t>UED.ktoe.SE.ISI.BF_BOF.FINISHING_STEAM.STEAM.STEAM_DISTR</t>
  </si>
  <si>
    <t>UED.ktoe.SE.ISI.BF_BOF.FINISHING.ELEC.ELEC</t>
  </si>
  <si>
    <t>UED.ktoe.SE.ISI.EAF.TOTAL.TOTAL.TOTAL</t>
  </si>
  <si>
    <t>UED.ktoe.SE.ISI.EAF.LIGHT.GENERIC.ELEC</t>
  </si>
  <si>
    <t>UED.ktoe.SE.ISI.EAF.AIRCOMP.GENERIC.ELEC</t>
  </si>
  <si>
    <t>UED.ktoe.SE.ISI.EAF.MOTOR.GENERIC.ELEC</t>
  </si>
  <si>
    <t>UED.ktoe.SE.ISI.EAF.FANS.GENERIC.ELEC</t>
  </si>
  <si>
    <t>UED.ktoe.SE.ISI.EAF.LOW_ENTH.TOTAL.TOTAL</t>
  </si>
  <si>
    <t>UED.ktoe.SE.ISI.EAF.LOW_ENTH.THERM.DIESEL_LIQBIO</t>
  </si>
  <si>
    <t>UED.ktoe.SE.ISI.EAF.LOW_ENTH.THERM.NG_BIOGAS</t>
  </si>
  <si>
    <t>UED.ktoe.SE.ISI.EAF.LOW_ENTH.THERM.SOLAR_GEO</t>
  </si>
  <si>
    <t>UED.ktoe.SE.ISI.EAF.LOW_ENTH.HP.AMBIENT</t>
  </si>
  <si>
    <t>UED.ktoe.SE.ISI.EAF.LOW_ENTH.THERM.ELEC</t>
  </si>
  <si>
    <t>UED.ktoe.SE.ISI.EAF.SMELTING.TOTAL.TOTAL</t>
  </si>
  <si>
    <t>UED.ktoe.SE.ISI.EAF.SMELTING.THERM.NONCOKE_SOLIDS</t>
  </si>
  <si>
    <t>UED.ktoe.SE.ISI.EAF.SMELTING.THERM.RFO</t>
  </si>
  <si>
    <t>UED.ktoe.SE.ISI.EAF.SMELTING.THERM.NG_BIOGAS</t>
  </si>
  <si>
    <t>UED.ktoe.SE.ISI.EAF.SMELTING.THERM.DERIVED</t>
  </si>
  <si>
    <t>UED.ktoe.SE.ISI.EAF.ARC_FURNACE.ELEC.ELEC</t>
  </si>
  <si>
    <t>UED.ktoe.SE.ISI.EAF.REFINING.TOTAL.TOTAL</t>
  </si>
  <si>
    <t>UED.ktoe.SE.ISI.EAF.REFINING.THERM.TOTAL</t>
  </si>
  <si>
    <t>UED.ktoe.SE.ISI.EAF.REFINING.THERM.LPG</t>
  </si>
  <si>
    <t>UED.ktoe.SE.ISI.EAF.REFINING.THERM.DIESEL_LIQBIO</t>
  </si>
  <si>
    <t>UED.ktoe.SE.ISI.EAF.REFINING.THERM.RFO</t>
  </si>
  <si>
    <t>UED.ktoe.SE.ISI.EAF.REFINING.THERM.NG_BIOGAS</t>
  </si>
  <si>
    <t>UED.ktoe.SE.ISI.EAF.REFINING.ELEC.ELEC</t>
  </si>
  <si>
    <t>UED.ktoe.SE.ISI.EAF.FINISHING.THERM.TOTAL</t>
  </si>
  <si>
    <t>UED.ktoe.SE.ISI.EAF.FINISHING.THERM.LPG</t>
  </si>
  <si>
    <t>UED.ktoe.SE.ISI.EAF.FINISHING.THERM.DIESEL_LIQBIO</t>
  </si>
  <si>
    <t>UED.ktoe.SE.ISI.EAF.FINISHING.THERM.NG_BIOGAS</t>
  </si>
  <si>
    <t>UED.ktoe.SE.ISI.EAF.FINISHING_STEAM.TOTAL.TOTAL</t>
  </si>
  <si>
    <t>UED.ktoe.SE.ISI.EAF.FINISHING_STEAM.STEAM.NONCOKE_SOLIDS</t>
  </si>
  <si>
    <t>UED.ktoe.SE.ISI.EAF.FINISHING_STEAM.STEAM.RFG</t>
  </si>
  <si>
    <t>UED.ktoe.SE.ISI.EAF.FINISHING_STEAM.STEAM.LPG</t>
  </si>
  <si>
    <t>UED.ktoe.SE.ISI.EAF.FINISHING_STEAM.STEAM.DIESEL_LIQBIO</t>
  </si>
  <si>
    <t>UED.ktoe.SE.ISI.EAF.FINISHING_STEAM.STEAM.RFO</t>
  </si>
  <si>
    <t>UED.ktoe.SE.ISI.EAF.FINISHING_STEAM.STEAM.OTHER</t>
  </si>
  <si>
    <t>UED.ktoe.SE.ISI.EAF.FINISHING_STEAM.STEAM.NG_BIOGAS</t>
  </si>
  <si>
    <t>UED.ktoe.SE.ISI.EAF.FINISHING_STEAM.STEAM.DERIVED</t>
  </si>
  <si>
    <t>UED.ktoe.SE.ISI.EAF.FINISHING_STEAM.STEAM.BIOMASS_WASTE</t>
  </si>
  <si>
    <t>UED.ktoe.SE.ISI.EAF.FINISHING_STEAM.STEAM.STEAM_DISTR</t>
  </si>
  <si>
    <t>UED.ktoe.SE.ISI.EAF.FINISHING.ELEC.ELEC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</si>
  <si>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</si>
  <si>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</si>
  <si>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</si>
  <si>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FUEL_EMI.ktCO2.SE.ISI.BF_BOF.LIGHT.GENERIC.ELEC</t>
  </si>
  <si>
    <t>FUEL_EMI.ktCO2.SE.ISI.BF_BOF.AIRCOMP.GENERIC.ELEC</t>
  </si>
  <si>
    <t>FUEL_EMI.ktCO2.SE.ISI.BF_BOF.MOTOR.GENERIC.ELEC</t>
  </si>
  <si>
    <t>FUEL_EMI.ktCO2.SE.ISI.BF_BOF.FANS.GENERIC.ELEC</t>
  </si>
  <si>
    <t>FUEL_EMI.ktCO2.SE.ISI.BF_BOF.LOW_ENTH.TOTAL.TOTAL</t>
  </si>
  <si>
    <t>FUEL_EMI.ktCO2.SE.ISI.BF_BOF.LOW_ENTH.THERM.DIESEL_LIQBIO</t>
  </si>
  <si>
    <t>FUEL_EMI.ktCO2.SE.ISI.BF_BOF.LOW_ENTH.THERM.NG_BIOGAS</t>
  </si>
  <si>
    <t>FUEL_EMI.ktCO2.SE.ISI.BF_BOF.LOW_ENTH.THERM.SOLAR_GEO</t>
  </si>
  <si>
    <t>FUEL_EMI.ktCO2.SE.ISI.BF_BOF.LOW_ENTH.HP.AMBIENT</t>
  </si>
  <si>
    <t>FUEL_EMI.ktCO2.SE.ISI.BF_BOF.LOW_ENTH.THERM.ELEC</t>
  </si>
  <si>
    <t>FUEL_EMI.ktCO2.SE.ISI.BF_BOF.SINTERING.TOTAL.TOTAL</t>
  </si>
  <si>
    <t>FUEL_EMI.ktCO2.SE.ISI.BF_BOF.SINTERING.THERM.NONCOKE_SOLIDS</t>
  </si>
  <si>
    <t>FUEL_EMI.ktCO2.SE.ISI.BF_BOF.SINTERING.THERM.RFO</t>
  </si>
  <si>
    <t>FUEL_EMI.ktCO2.SE.ISI.BF_BOF.SINTERING.THERM.NG_BIOGAS</t>
  </si>
  <si>
    <t>FUEL_EMI.ktCO2.SE.ISI.BF_BOF.SINTERING.THERM.DERIVED</t>
  </si>
  <si>
    <t>FUEL_EMI.ktCO2.SE.ISI.BF_BOF.SINTERING.THERM.ELEC</t>
  </si>
  <si>
    <t>FUEL_EMI.ktCO2.SE.ISI.BF_BOF.BLAST_FURNACE.TOTAL.TOTAL</t>
  </si>
  <si>
    <t>FUEL_EMI.ktCO2.SE.ISI.BF_BOF.BLAST_FURNACE.THERM.NONCOKE_SOLIDS</t>
  </si>
  <si>
    <t>FUEL_EMI.ktCO2.SE.ISI.BF_BOF.BLAST_FURNACE.THERM.COKE</t>
  </si>
  <si>
    <t>FUEL_EMI.ktCO2.SE.ISI.BF_BOF.BLAST_FURNACE.THERM.RFO</t>
  </si>
  <si>
    <t>FUEL_EMI.ktCO2.SE.ISI.BF_BOF.BLAST_FURNACE.THERM.NG_BIOGAS</t>
  </si>
  <si>
    <t>FUEL_EMI.ktCO2.SE.ISI.BF_BOF.BLAST_FURNACE.THERM.DERIVED</t>
  </si>
  <si>
    <t>FUEL_EMI.ktCO2.SE.ISI.BF_BOF.REFINING.TOTAL.TOTAL</t>
  </si>
  <si>
    <t>FUEL_EMI.ktCO2.SE.ISI.BF_BOF.REFINING.THERM.TOTAL</t>
  </si>
  <si>
    <t>FUEL_EMI.ktCO2.SE.ISI.BF_BOF.REFINING.THERM.LPG</t>
  </si>
  <si>
    <t>FUEL_EMI.ktCO2.SE.ISI.BF_BOF.REFINING.THERM.DIESEL_LIQBIO</t>
  </si>
  <si>
    <t>FUEL_EMI.ktCO2.SE.ISI.BF_BOF.REFINING.THERM.RFO</t>
  </si>
  <si>
    <t>FUEL_EMI.ktCO2.SE.ISI.BF_BOF.REFINING.THERM.NG_BIOGAS</t>
  </si>
  <si>
    <t>FUEL_EMI.ktCO2.SE.ISI.BF_BOF.REFINING.ELEC.ELEC</t>
  </si>
  <si>
    <t>FUEL_EMI.ktCO2.SE.ISI.BF_BOF.FINISHING.THERM.TOTAL</t>
  </si>
  <si>
    <t>FUEL_EMI.ktCO2.SE.ISI.BF_BOF.FINISHING.THERM.LPG</t>
  </si>
  <si>
    <t>FUEL_EMI.ktCO2.SE.ISI.BF_BOF.FINISHING.THERM.DIESEL_LIQBIO</t>
  </si>
  <si>
    <t>FUEL_EMI.ktCO2.SE.ISI.BF_BOF.FINISHING.THERM.NG_BIOGAS</t>
  </si>
  <si>
    <t>FUEL_EMI.ktCO2.SE.ISI.BF_BOF.FINISHING_STEAM.TOTAL.TOTAL</t>
  </si>
  <si>
    <t>FUEL_EMI.ktCO2.SE.ISI.BF_BOF.FINISHING_STEAM.STEAM.NONCOKE_SOLIDS</t>
  </si>
  <si>
    <t>FUEL_EMI.ktCO2.SE.ISI.BF_BOF.FINISHING_STEAM.STEAM.RFG</t>
  </si>
  <si>
    <t>FUEL_EMI.ktCO2.SE.ISI.BF_BOF.FINISHING_STEAM.STEAM.LPG</t>
  </si>
  <si>
    <t>FUEL_EMI.ktCO2.SE.ISI.BF_BOF.FINISHING_STEAM.STEAM.DIESEL_LIQBIO</t>
  </si>
  <si>
    <t>FUEL_EMI.ktCO2.SE.ISI.BF_BOF.FINISHING_STEAM.STEAM.RFO</t>
  </si>
  <si>
    <t>FUEL_EMI.ktCO2.SE.ISI.BF_BOF.FINISHING_STEAM.STEAM.OTHER</t>
  </si>
  <si>
    <t>FUEL_EMI.ktCO2.SE.ISI.BF_BOF.FINISHING_STEAM.STEAM.NG_BIOGAS</t>
  </si>
  <si>
    <t>FUEL_EMI.ktCO2.SE.ISI.BF_BOF.FINISHING_STEAM.STEAM.DERIVED</t>
  </si>
  <si>
    <t>FUEL_EMI.ktCO2.SE.ISI.BF_BOF.FINISHING_STEAM.STEAM.BIOMASS_WASTE</t>
  </si>
  <si>
    <t>FUEL_EMI.ktCO2.SE.ISI.BF_BOF.FINISHING_STEAM.STEAM.STEAM_DISTR</t>
  </si>
  <si>
    <t>FUEL_EMI.ktCO2.SE.ISI.BF_BOF.FINISHING.ELEC.ELEC</t>
  </si>
  <si>
    <t>PROCESS_EMI.ktCO2.SE.ISI.BF_BOF</t>
  </si>
  <si>
    <t>FUEL_EMI.ktCO2.SE.ISI.EAF.LIGHT.GENERIC.ELEC</t>
  </si>
  <si>
    <t>FUEL_EMI.ktCO2.SE.ISI.EAF.AIRCOMP.GENERIC.ELEC</t>
  </si>
  <si>
    <t>FUEL_EMI.ktCO2.SE.ISI.EAF.MOTOR.GENERIC.ELEC</t>
  </si>
  <si>
    <t>FUEL_EMI.ktCO2.SE.ISI.EAF.FANS.GENERIC.ELEC</t>
  </si>
  <si>
    <t>FUEL_EMI.ktCO2.SE.ISI.EAF.LOW_ENTH.TOTAL.TOTAL</t>
  </si>
  <si>
    <t>FUEL_EMI.ktCO2.SE.ISI.EAF.LOW_ENTH.THERM.DIESEL_LIQBIO</t>
  </si>
  <si>
    <t>FUEL_EMI.ktCO2.SE.ISI.EAF.LOW_ENTH.THERM.NG_BIOGAS</t>
  </si>
  <si>
    <t>FUEL_EMI.ktCO2.SE.ISI.EAF.LOW_ENTH.THERM.SOLAR_GEO</t>
  </si>
  <si>
    <t>FUEL_EMI.ktCO2.SE.ISI.EAF.LOW_ENTH.HP.AMBIENT</t>
  </si>
  <si>
    <t>FUEL_EMI.ktCO2.SE.ISI.EAF.LOW_ENTH.THERM.ELEC</t>
  </si>
  <si>
    <t>FUEL_EMI.ktCO2.SE.ISI.EAF.SMELTING.TOTAL.TOTAL</t>
  </si>
  <si>
    <t>FUEL_EMI.ktCO2.SE.ISI.EAF.SMELTING.THERM.NONCOKE_SOLIDS</t>
  </si>
  <si>
    <t>FUEL_EMI.ktCO2.SE.ISI.EAF.SMELTING.THERM.RFO</t>
  </si>
  <si>
    <t>FUEL_EMI.ktCO2.SE.ISI.EAF.SMELTING.THERM.NG_BIOGAS</t>
  </si>
  <si>
    <t>FUEL_EMI.ktCO2.SE.ISI.EAF.SMELTING.THERM.DERIVED</t>
  </si>
  <si>
    <t>FUEL_EMI.ktCO2.SE.ISI.EAF.ARC_FURNACE.ELEC.ELEC</t>
  </si>
  <si>
    <t>FUEL_EMI.ktCO2.SE.ISI.EAF.REFINING.TOTAL.TOTAL</t>
  </si>
  <si>
    <t>FUEL_EMI.ktCO2.SE.ISI.EAF.REFINING.THERM.TOTAL</t>
  </si>
  <si>
    <t>FUEL_EMI.ktCO2.SE.ISI.EAF.REFINING.THERM.LPG</t>
  </si>
  <si>
    <t>FUEL_EMI.ktCO2.SE.ISI.EAF.REFINING.THERM.DIESEL_LIQBIO</t>
  </si>
  <si>
    <t>FUEL_EMI.ktCO2.SE.ISI.EAF.REFINING.THERM.RFO</t>
  </si>
  <si>
    <t>FUEL_EMI.ktCO2.SE.ISI.EAF.REFINING.THERM.NG_BIOGAS</t>
  </si>
  <si>
    <t>FUEL_EMI.ktCO2.SE.ISI.EAF.REFINING.ELEC.ELEC</t>
  </si>
  <si>
    <t>FUEL_EMI.ktCO2.SE.ISI.EAF.FINISHING.THERM.TOTAL</t>
  </si>
  <si>
    <t>FUEL_EMI.ktCO2.SE.ISI.EAF.FINISHING.THERM.LPG</t>
  </si>
  <si>
    <t>FUEL_EMI.ktCO2.SE.ISI.EAF.FINISHING.THERM.DIESEL_LIQBIO</t>
  </si>
  <si>
    <t>FUEL_EMI.ktCO2.SE.ISI.EAF.FINISHING.THERM.NG_BIOGAS</t>
  </si>
  <si>
    <t>FUEL_EMI.ktCO2.SE.ISI.EAF.FINISHING_STEAM.TOTAL.TOTAL</t>
  </si>
  <si>
    <t>FUEL_EMI.ktCO2.SE.ISI.EAF.FINISHING_STEAM.STEAM.NONCOKE_SOLIDS</t>
  </si>
  <si>
    <t>FUEL_EMI.ktCO2.SE.ISI.EAF.FINISHING_STEAM.STEAM.RFG</t>
  </si>
  <si>
    <t>FUEL_EMI.ktCO2.SE.ISI.EAF.FINISHING_STEAM.STEAM.LPG</t>
  </si>
  <si>
    <t>FUEL_EMI.ktCO2.SE.ISI.EAF.FINISHING_STEAM.STEAM.DIESEL_LIQBIO</t>
  </si>
  <si>
    <t>FUEL_EMI.ktCO2.SE.ISI.EAF.FINISHING_STEAM.STEAM.RFO</t>
  </si>
  <si>
    <t>FUEL_EMI.ktCO2.SE.ISI.EAF.FINISHING_STEAM.STEAM.OTHER</t>
  </si>
  <si>
    <t>FUEL_EMI.ktCO2.SE.ISI.EAF.FINISHING_STEAM.STEAM.NG_BIOGAS</t>
  </si>
  <si>
    <t>FUEL_EMI.ktCO2.SE.ISI.EAF.FINISHING_STEAM.STEAM.DERIVED</t>
  </si>
  <si>
    <t>FUEL_EMI.ktCO2.SE.ISI.EAF.FINISHING_STEAM.STEAM.BIOMASS_WASTE</t>
  </si>
  <si>
    <t>FUEL_EMI.ktCO2.SE.ISI.EAF.FINISHING_STEAM.STEAM.STEAM_DISTR</t>
  </si>
  <si>
    <t>FUEL_EMI.ktCO2.SE.ISI.EAF.FINISHING.ELEC.ELEC</t>
  </si>
  <si>
    <t>PROCESS_EMI.ktCO2.SE.ISI.EAF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</si>
  <si>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</si>
  <si>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</si>
  <si>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</si>
  <si>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</si>
  <si>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VA.Meuro2023.SE.NFM.ALUMINA</t>
  </si>
  <si>
    <t>VA.Meuro2023.SE.NFM.PRIM_ALU</t>
  </si>
  <si>
    <t>VA.Meuro2023.SE.NFM.SEC_ALU</t>
  </si>
  <si>
    <t>VA.Meuro2023.SE.NFM.OTHER_NFM</t>
  </si>
  <si>
    <t>Physical output (kt)</t>
  </si>
  <si>
    <t>Alumina production (kt)</t>
  </si>
  <si>
    <t>OUTPUT.kt.SE.NFM.ALUMINA</t>
  </si>
  <si>
    <t>Aluminium production (kt)</t>
  </si>
  <si>
    <t>OUTPUT.kt.SE.NFM.PRIM_ALU</t>
  </si>
  <si>
    <t>OUTPUT.kt.SE.NFM.SEC_ALU</t>
  </si>
  <si>
    <t>Other non-ferrous metals (kt lead eq.)</t>
  </si>
  <si>
    <t>OUTPUT.kt.SE.NFM.OTHER_NFM</t>
  </si>
  <si>
    <t>Installed capacity (kt production)</t>
  </si>
  <si>
    <t>CAP.kt.SE.NFM.ALUMINA</t>
  </si>
  <si>
    <t>CAP.kt.SE.NFM.PRIM_ALU</t>
  </si>
  <si>
    <t>CAP.kt.SE.NFM.SEC_ALU</t>
  </si>
  <si>
    <t>CAP.kt.SE.NFM.OTHER_NFM</t>
  </si>
  <si>
    <t>Capacity investment (kt production)</t>
  </si>
  <si>
    <t>NEWCAP.kt.SE.NFM.ALUMINA</t>
  </si>
  <si>
    <t>NEWCAP.kt.SE.NFM.PRIM_ALU</t>
  </si>
  <si>
    <t>NEWCAP.kt.SE.NFM.SEC_ALU</t>
  </si>
  <si>
    <t>NEWCAP.kt.SE.NFM.OTHER_NFM</t>
  </si>
  <si>
    <t>Decommissioned capacity (kt production)</t>
  </si>
  <si>
    <t>Idle capacity (kt production)</t>
  </si>
  <si>
    <t>FEC.ktoe.SE.NFM.TOTAL.TOTAL.TOTAL.TOTAL</t>
  </si>
  <si>
    <t>FEC.ktoe.SE.NFM.TOTAL.TOTAL.TOTAL.SOLIDS</t>
  </si>
  <si>
    <t>FEC.ktoe.SE.NFM.TOTAL.TOTAL.TOTAL.RFG</t>
  </si>
  <si>
    <t>FEC.ktoe.SE.NFM.TOTAL.TOTAL.TOTAL.LPG</t>
  </si>
  <si>
    <t>FEC.ktoe.SE.NFM.TOTAL.TOTAL.TOTAL.DIESEL</t>
  </si>
  <si>
    <t>FEC.ktoe.SE.NFM.TOTAL.TOTAL.TOTAL.RFO</t>
  </si>
  <si>
    <t>FEC.ktoe.SE.NFM.TOTAL.TOTAL.TOTAL.OTHER</t>
  </si>
  <si>
    <t>FEC.ktoe.SE.NFM.TOTAL.TOTAL.TOTAL.NG</t>
  </si>
  <si>
    <t>FEC.ktoe.SE.NFM.TOTAL.TOTAL.TOTAL.DERIVED</t>
  </si>
  <si>
    <t>FEC.ktoe.SE.NFM.TOTAL.TOTAL.TOTAL.BIOMASS_WASTE</t>
  </si>
  <si>
    <t>FEC.ktoe.SE.NFM.TOTAL.TOTAL.TOTAL.BIOGAS</t>
  </si>
  <si>
    <t>FEC.ktoe.SE.NFM.TOTAL.TOTAL.TOTAL.LIQBIO</t>
  </si>
  <si>
    <t>FEC.ktoe.SE.NFM.TOTAL.TOTAL.TOTAL.SOLAR</t>
  </si>
  <si>
    <t>FEC.ktoe.SE.NFM.TOTAL.TOTAL.TOTAL.GEO</t>
  </si>
  <si>
    <t>FEC.ktoe.SE.NFM.TOTAL.TOTAL.TOTAL.AMBIENT</t>
  </si>
  <si>
    <t>FEC.ktoe.SE.NFM.TOTAL.TOTAL.TOTAL.STEAM_DISTR</t>
  </si>
  <si>
    <t>FEC.ktoe.SE.NFM.TOTAL.TOTAL.TOTAL.ELEC</t>
  </si>
  <si>
    <t>FEC.ktoe.SE.NFM.ALUMINA.TOTAL.TOTAL.TOTAL</t>
  </si>
  <si>
    <t>FEC.ktoe.SE.NFM.ALUMINA.LIGHT.GENERIC.ELEC</t>
  </si>
  <si>
    <t>FEC.ktoe.SE.NFM.ALUMINA.AIRCOMP.GENERIC.ELEC</t>
  </si>
  <si>
    <t>FEC.ktoe.SE.NFM.ALUMINA.MOTOR.GENERIC.ELEC</t>
  </si>
  <si>
    <t>FEC.ktoe.SE.NFM.ALUMINA.FANS.GENERIC.ELEC</t>
  </si>
  <si>
    <t>FEC.ktoe.SE.NFM.ALUMINA.LOW_ENTH.TOTAL.TOTAL</t>
  </si>
  <si>
    <t>FEC.ktoe.SE.NFM.ALUMINA.LOW_ENTH.THERM.DIESEL_LIQBIO</t>
  </si>
  <si>
    <t>FEC.ktoe.SE.NFM.ALUMINA.LOW_ENTH.THERM.NG_BIOGAS</t>
  </si>
  <si>
    <t>FEC.ktoe.SE.NFM.ALUMINA.LOW_ENTH.THERM.SOLAR_GEO</t>
  </si>
  <si>
    <t>FEC.ktoe.SE.NFM.ALUMINA.LOW_ENTH.HP.AMBIENT</t>
  </si>
  <si>
    <t>FEC.ktoe.SE.NFM.ALUMINA.LOW_ENTH.THERM.ELEC</t>
  </si>
  <si>
    <t>Alumina production: High-enthalpy heat</t>
  </si>
  <si>
    <t>FEC.ktoe.SE.NFM.ALUMINA.A_PRODUCTION.TOTAL.TOTAL</t>
  </si>
  <si>
    <t>FEC.ktoe.SE.NFM.ALUMINA.A_PRODUCTION.STEAM.SOLIDS</t>
  </si>
  <si>
    <t>FEC.ktoe.SE.NFM.ALUMINA.A_PRODUCTION.STEAM.RFG</t>
  </si>
  <si>
    <t>FEC.ktoe.SE.NFM.ALUMINA.A_PRODUCTION.STEAM.LPG</t>
  </si>
  <si>
    <t>FEC.ktoe.SE.NFM.ALUMINA.A_PRODUCTION.STEAM.DIESEL_LIQBIO</t>
  </si>
  <si>
    <t>FEC.ktoe.SE.NFM.ALUMINA.A_PRODUCTION.STEAM.RFO</t>
  </si>
  <si>
    <t>FEC.ktoe.SE.NFM.ALUMINA.A_PRODUCTION.STEAM.OTHER</t>
  </si>
  <si>
    <t>FEC.ktoe.SE.NFM.ALUMINA.A_PRODUCTION.STEAM.NG_BIOGAS</t>
  </si>
  <si>
    <t>FEC.ktoe.SE.NFM.ALUMINA.A_PRODUCTION.STEAM.DERIVED</t>
  </si>
  <si>
    <t>FEC.ktoe.SE.NFM.ALUMINA.A_PRODUCTION.STEAM.BIOMASS_WASTE</t>
  </si>
  <si>
    <t>FEC.ktoe.SE.NFM.ALUMINA.A_PRODUCTION.STEAM.STEAM_DISTR</t>
  </si>
  <si>
    <t>Alumina production: Refining</t>
  </si>
  <si>
    <t>FEC.ktoe.SE.NFM.ALUMINA.A_REFINING.TOTAL.TOTAL</t>
  </si>
  <si>
    <t>FEC.ktoe.SE.NFM.ALUMINA.A_REFINING.THERM.LPG</t>
  </si>
  <si>
    <t>FEC.ktoe.SE.NFM.ALUMINA.A_REFINING.THERM.DIESEL_LIQBIO</t>
  </si>
  <si>
    <t>FEC.ktoe.SE.NFM.ALUMINA.A_REFINING.THERM.RFO</t>
  </si>
  <si>
    <t>FEC.ktoe.SE.NFM.ALUMINA.A_REFINING.THERM.NG_BIOGAS</t>
  </si>
  <si>
    <t>FEC.ktoe.SE.NFM.ALUMINA.A_REFINING.THERM.ELEC</t>
  </si>
  <si>
    <t>FEC.ktoe.SE.NFM.PRIM_ALU.TOTAL.TOTAL.TOTAL</t>
  </si>
  <si>
    <t>FEC.ktoe.SE.NFM.PRIM_ALU.LIGHT.GENERIC.ELEC</t>
  </si>
  <si>
    <t>FEC.ktoe.SE.NFM.PRIM_ALU.AIRCOMP.GENERIC.ELEC</t>
  </si>
  <si>
    <t>FEC.ktoe.SE.NFM.PRIM_ALU.MOTOR.GENERIC.ELEC</t>
  </si>
  <si>
    <t>FEC.ktoe.SE.NFM.PRIM_ALU.FANS.GENERIC.ELEC</t>
  </si>
  <si>
    <t>FEC.ktoe.SE.NFM.PRIM_ALU.LOW_ENTH.TOTAL.TOTAL</t>
  </si>
  <si>
    <t>FEC.ktoe.SE.NFM.PRIM_ALU.LOW_ENTH.THERM.DIESEL_LIQBIO</t>
  </si>
  <si>
    <t>FEC.ktoe.SE.NFM.PRIM_ALU.LOW_ENTH.THERM.NG_BIOGAS</t>
  </si>
  <si>
    <t>FEC.ktoe.SE.NFM.PRIM_ALU.LOW_ENTH.THERM.SOLAR_GEO</t>
  </si>
  <si>
    <t>FEC.ktoe.SE.NFM.PRIM_ALU.LOW_ENTH.HP.AMBIENT</t>
  </si>
  <si>
    <t>FEC.ktoe.SE.NFM.PRIM_ALU.LOW_ENTH.THERM.ELEC</t>
  </si>
  <si>
    <t>Aluminium electrolysis (smelting)</t>
  </si>
  <si>
    <t>FEC.ktoe.SE.NFM.PRIM_ALU.SMELTING.ELEC.ELEC</t>
  </si>
  <si>
    <t>Aluminium processing  (metallurgy e.g. cast house, reheating)</t>
  </si>
  <si>
    <t>FEC.ktoe.SE.NFM.PRIM_ALU.PROCESSING.TOTAL.TOTAL</t>
  </si>
  <si>
    <t>Aluminium processing - Thermal</t>
  </si>
  <si>
    <t>FEC.ktoe.SE.NFM.PRIM_ALU.PROCESSING.THERM.TOTAL</t>
  </si>
  <si>
    <t>FEC.ktoe.SE.NFM.PRIM_ALU.PROCESSING.THERM.LPG</t>
  </si>
  <si>
    <t>FEC.ktoe.SE.NFM.PRIM_ALU.PROCESSING.THERM.DIESEL_LIQBIO</t>
  </si>
  <si>
    <t>FEC.ktoe.SE.NFM.PRIM_ALU.PROCESSING.THERM.RFO</t>
  </si>
  <si>
    <t>FEC.ktoe.SE.NFM.PRIM_ALU.PROCESSING.THERM.NG_BIOGAS</t>
  </si>
  <si>
    <t>Aluminium processing - Electric</t>
  </si>
  <si>
    <t>FEC.ktoe.SE.NFM.PRIM_ALU.PROCESSING.ELEC.ELEC</t>
  </si>
  <si>
    <t>Aluminium finishing</t>
  </si>
  <si>
    <t>Aluminium finishing - Thermal</t>
  </si>
  <si>
    <t>FEC.ktoe.SE.NFM.PRIM_ALU.FINISHING.THERM.TOTAL</t>
  </si>
  <si>
    <t>FEC.ktoe.SE.NFM.PRIM_ALU.FINISHING.THERM.LPG</t>
  </si>
  <si>
    <t>FEC.ktoe.SE.NFM.PRIM_ALU.FINISHING.THERM.DIESEL_LIQBIO</t>
  </si>
  <si>
    <t>FEC.ktoe.SE.NFM.PRIM_ALU.FINISHING.THERM.NG_BIOGAS</t>
  </si>
  <si>
    <t>Aluminium finishing - Steam</t>
  </si>
  <si>
    <t>FEC.ktoe.SE.NFM.PRIM_ALU.FINISHING_STEAM.TOTAL.TOTAL</t>
  </si>
  <si>
    <t>FEC.ktoe.SE.NFM.PRIM_ALU.FINISHING_STEAM.STEAM.SOLIDS</t>
  </si>
  <si>
    <t>FEC.ktoe.SE.NFM.PRIM_ALU.FINISHING_STEAM.STEAM.RFG</t>
  </si>
  <si>
    <t>FEC.ktoe.SE.NFM.PRIM_ALU.FINISHING_STEAM.STEAM.LPG</t>
  </si>
  <si>
    <t>FEC.ktoe.SE.NFM.PRIM_ALU.FINISHING_STEAM.STEAM.DIESEL_LIQBIO</t>
  </si>
  <si>
    <t>FEC.ktoe.SE.NFM.PRIM_ALU.FINISHING_STEAM.STEAM.RFO</t>
  </si>
  <si>
    <t>FEC.ktoe.SE.NFM.PRIM_ALU.FINISHING_STEAM.STEAM.OTHER</t>
  </si>
  <si>
    <t>FEC.ktoe.SE.NFM.PRIM_ALU.FINISHING_STEAM.STEAM.NG_BIOGAS</t>
  </si>
  <si>
    <t>FEC.ktoe.SE.NFM.PRIM_ALU.FINISHING_STEAM.STEAM.DERIVED</t>
  </si>
  <si>
    <t>FEC.ktoe.SE.NFM.PRIM_ALU.FINISHING_STEAM.STEAM.BIOMASS_WASTE</t>
  </si>
  <si>
    <t>FEC.ktoe.SE.NFM.PRIM_ALU.FINISHING_STEAM.STEAM.STEAM_DISTR</t>
  </si>
  <si>
    <t>Aluminium finishing - Electric</t>
  </si>
  <si>
    <t>FEC.ktoe.SE.NFM.PRIM_ALU.FINISHING.ELEC.ELEC</t>
  </si>
  <si>
    <t>FEC.ktoe.SE.NFM.SEC_ALU.TOTAL.TOTAL.TOTAL</t>
  </si>
  <si>
    <t>FEC.ktoe.SE.NFM.SEC_ALU.LIGHT.GENERIC.ELEC</t>
  </si>
  <si>
    <t>FEC.ktoe.SE.NFM.SEC_ALU.AIRCOMP.GENERIC.ELEC</t>
  </si>
  <si>
    <t>FEC.ktoe.SE.NFM.SEC_ALU.MOTOR.GENERIC.ELEC</t>
  </si>
  <si>
    <t>FEC.ktoe.SE.NFM.SEC_ALU.FANS.GENERIC.ELEC</t>
  </si>
  <si>
    <t>FEC.ktoe.SE.NFM.SEC_ALU.LOW_ENTH.TOTAL.TOTAL</t>
  </si>
  <si>
    <t>FEC.ktoe.SE.NFM.SEC_ALU.LOW_ENTH.THERM.DIESEL_LIQBIO</t>
  </si>
  <si>
    <t>FEC.ktoe.SE.NFM.SEC_ALU.LOW_ENTH.THERM.NG_BIOGAS</t>
  </si>
  <si>
    <t>FEC.ktoe.SE.NFM.SEC_ALU.LOW_ENTH.THERM.SOLAR_GEO</t>
  </si>
  <si>
    <t>FEC.ktoe.SE.NFM.SEC_ALU.LOW_ENTH.HP.AMBIENT</t>
  </si>
  <si>
    <t>FEC.ktoe.SE.NFM.SEC_ALU.LOW_ENTH.THERM.ELEC</t>
  </si>
  <si>
    <t>Secondary aluminium (incl. pre-treatment, remelting)</t>
  </si>
  <si>
    <t>FEC.ktoe.SE.NFM.SEC_ALU.SEC_REMELTING.TOTAL.TOTAL</t>
  </si>
  <si>
    <t>Secondary aluminium - Thermal</t>
  </si>
  <si>
    <t>FEC.ktoe.SE.NFM.SEC_ALU.SEC_REMELTING.THERM.TOTAL</t>
  </si>
  <si>
    <t>FEC.ktoe.SE.NFM.SEC_ALU.SEC_REMELTING.THERM.LPG</t>
  </si>
  <si>
    <t>FEC.ktoe.SE.NFM.SEC_ALU.SEC_REMELTING.THERM.DIESEL_LIQBIO</t>
  </si>
  <si>
    <t>FEC.ktoe.SE.NFM.SEC_ALU.SEC_REMELTING.THERM.RFO</t>
  </si>
  <si>
    <t>FEC.ktoe.SE.NFM.SEC_ALU.SEC_REMELTING.THERM.NG_BIOGAS</t>
  </si>
  <si>
    <t>Secondary aluminium - Electric</t>
  </si>
  <si>
    <t>FEC.ktoe.SE.NFM.SEC_ALU.SEC_REMELTING.ELEC.ELEC</t>
  </si>
  <si>
    <t>FEC.ktoe.SE.NFM.SEC_ALU.SEC_PROCESSING.TOTAL.TOTAL</t>
  </si>
  <si>
    <t>FEC.ktoe.SE.NFM.SEC_ALU.SEC_PROCESSING.THERM.TOTAL</t>
  </si>
  <si>
    <t>FEC.ktoe.SE.NFM.SEC_ALU.SEC_PROCESSING.THERM.LPG</t>
  </si>
  <si>
    <t>FEC.ktoe.SE.NFM.SEC_ALU.SEC_PROCESSING.THERM.DIESEL_LIQBIO</t>
  </si>
  <si>
    <t>FEC.ktoe.SE.NFM.SEC_ALU.SEC_PROCESSING.THERM.RFO</t>
  </si>
  <si>
    <t>FEC.ktoe.SE.NFM.SEC_ALU.SEC_PROCESSING.THERM.NG_BIOGAS</t>
  </si>
  <si>
    <t>FEC.ktoe.SE.NFM.SEC_ALU.SEC_PROCESSING.ELEC.ELEC</t>
  </si>
  <si>
    <t>FEC.ktoe.SE.NFM.SEC_ALU.SEC_FINISHING.THERM.TOTAL</t>
  </si>
  <si>
    <t>FEC.ktoe.SE.NFM.SEC_ALU.SEC_FINISHING.THERM.LPG</t>
  </si>
  <si>
    <t>FEC.ktoe.SE.NFM.SEC_ALU.SEC_FINISHING.THERM.DIESEL_LIQBIO</t>
  </si>
  <si>
    <t>FEC.ktoe.SE.NFM.SEC_ALU.SEC_FINISHING.THERM.NG_BIOGAS</t>
  </si>
  <si>
    <t>FEC.ktoe.SE.NFM.SEC_ALU.SEC_FINISHING_STEAM.TOTAL.TOTAL</t>
  </si>
  <si>
    <t>FEC.ktoe.SE.NFM.SEC_ALU.SEC_FINISHING_STEAM.STEAM.SOLIDS</t>
  </si>
  <si>
    <t>FEC.ktoe.SE.NFM.SEC_ALU.SEC_FINISHING_STEAM.STEAM.RFG</t>
  </si>
  <si>
    <t>FEC.ktoe.SE.NFM.SEC_ALU.SEC_FINISHING_STEAM.STEAM.LPG</t>
  </si>
  <si>
    <t>FEC.ktoe.SE.NFM.SEC_ALU.SEC_FINISHING_STEAM.STEAM.DIESEL_LIQBIO</t>
  </si>
  <si>
    <t>FEC.ktoe.SE.NFM.SEC_ALU.SEC_FINISHING_STEAM.STEAM.RFO</t>
  </si>
  <si>
    <t>FEC.ktoe.SE.NFM.SEC_ALU.SEC_FINISHING_STEAM.STEAM.OTHER</t>
  </si>
  <si>
    <t>FEC.ktoe.SE.NFM.SEC_ALU.SEC_FINISHING_STEAM.STEAM.NG_BIOGAS</t>
  </si>
  <si>
    <t>FEC.ktoe.SE.NFM.SEC_ALU.SEC_FINISHING_STEAM.STEAM.DERIVED</t>
  </si>
  <si>
    <t>FEC.ktoe.SE.NFM.SEC_ALU.SEC_FINISHING_STEAM.STEAM.BIOMASS_WASTE</t>
  </si>
  <si>
    <t>FEC.ktoe.SE.NFM.SEC_ALU.SEC_FINISHING_STEAM.STEAM.STEAM_DISTR</t>
  </si>
  <si>
    <t>FEC.ktoe.SE.NFM.SEC_ALU.SEC_FINISHING.ELEC.ELEC</t>
  </si>
  <si>
    <t>FEC.ktoe.SE.NFM.OTHER_NFM.TOTAL.TOTAL.TOTAL</t>
  </si>
  <si>
    <t>FEC.ktoe.SE.NFM.OTHER_NFM.LIGHT.GENERIC.ELEC</t>
  </si>
  <si>
    <t>FEC.ktoe.SE.NFM.OTHER_NFM.AIRCOMP.GENERIC.ELEC</t>
  </si>
  <si>
    <t>FEC.ktoe.SE.NFM.OTHER_NFM.MOTOR.GENERIC.ELEC</t>
  </si>
  <si>
    <t>FEC.ktoe.SE.NFM.OTHER_NFM.FANS.GENERIC.ELEC</t>
  </si>
  <si>
    <t>FEC.ktoe.SE.NFM.OTHER_NFM.LOW_ENTH.TOTAL.TOTAL</t>
  </si>
  <si>
    <t>FEC.ktoe.SE.NFM.OTHER_NFM.LOW_ENTH.THERM.DIESEL_LIQBIO</t>
  </si>
  <si>
    <t>FEC.ktoe.SE.NFM.OTHER_NFM.LOW_ENTH.THERM.NG_BIOGAS</t>
  </si>
  <si>
    <t>FEC.ktoe.SE.NFM.OTHER_NFM.LOW_ENTH.THERM.SOLAR_GEO</t>
  </si>
  <si>
    <t>FEC.ktoe.SE.NFM.OTHER_NFM.LOW_ENTH.HP.AMBIENT</t>
  </si>
  <si>
    <t>FEC.ktoe.SE.NFM.OTHER_NFM.LOW_ENTH.THERM.ELEC</t>
  </si>
  <si>
    <t>Other Metals: production</t>
  </si>
  <si>
    <t>FEC.ktoe.SE.NFM.OTHER_NFM.OTH_PRODUCTION.TOTAL.TOTAL</t>
  </si>
  <si>
    <t>Metal production - Thermal</t>
  </si>
  <si>
    <t>FEC.ktoe.SE.NFM.OTHER_NFM.OTH_PRODUCTION.THERM.TOTAL</t>
  </si>
  <si>
    <t>FEC.ktoe.SE.NFM.OTHER_NFM.OTH_PRODUCTION.THERM.SOLIDS</t>
  </si>
  <si>
    <t>FEC.ktoe.SE.NFM.OTHER_NFM.OTH_PRODUCTION.THERM.LPG</t>
  </si>
  <si>
    <t>FEC.ktoe.SE.NFM.OTHER_NFM.OTH_PRODUCTION.THERM.DIESEL_LIQBIO</t>
  </si>
  <si>
    <t>FEC.ktoe.SE.NFM.OTHER_NFM.OTH_PRODUCTION.THERM.RFO</t>
  </si>
  <si>
    <t>FEC.ktoe.SE.NFM.OTHER_NFM.OTH_PRODUCTION.THERM.NG_BIOGAS</t>
  </si>
  <si>
    <t>Metal production - Electric</t>
  </si>
  <si>
    <t>FEC.ktoe.SE.NFM.OTHER_NFM.OTH_PRODUCTION.ELEC.ELEC</t>
  </si>
  <si>
    <t>Metal processing  (metallurgy e.g. cast house, reheating)</t>
  </si>
  <si>
    <t>FEC.ktoe.SE.NFM.OTHER_NFM.OTH_PROCESSING.TOTAL.TOTAL</t>
  </si>
  <si>
    <t>Metal processing - Thermal</t>
  </si>
  <si>
    <t>FEC.ktoe.SE.NFM.OTHER_NFM.OTH_PROCESSING.THERM.TOTAL</t>
  </si>
  <si>
    <t>FEC.ktoe.SE.NFM.OTHER_NFM.OTH_PROCESSING.THERM.LPG</t>
  </si>
  <si>
    <t>FEC.ktoe.SE.NFM.OTHER_NFM.OTH_PROCESSING.THERM.DIESEL_LIQBIO</t>
  </si>
  <si>
    <t>FEC.ktoe.SE.NFM.OTHER_NFM.OTH_PROCESSING.THERM.RFO</t>
  </si>
  <si>
    <t>FEC.ktoe.SE.NFM.OTHER_NFM.OTH_PROCESSING.THERM.NG_BIOGAS</t>
  </si>
  <si>
    <t>Metal processing - Electric</t>
  </si>
  <si>
    <t>FEC.ktoe.SE.NFM.OTHER_NFM.OTH_PROCESSING.ELEC.ELEC</t>
  </si>
  <si>
    <t>Metal finishing</t>
  </si>
  <si>
    <t>Metal finishing - Thermal</t>
  </si>
  <si>
    <t>FEC.ktoe.SE.NFM.OTHER_NFM.OTH_FINISHING.THERM.TOTAL</t>
  </si>
  <si>
    <t>FEC.ktoe.SE.NFM.OTHER_NFM.OTH_FINISHING.THERM.LPG</t>
  </si>
  <si>
    <t>FEC.ktoe.SE.NFM.OTHER_NFM.OTH_FINISHING.THERM.DIESEL_LIQBIO</t>
  </si>
  <si>
    <t>FEC.ktoe.SE.NFM.OTHER_NFM.OTH_FINISHING.THERM.NG_BIOGAS</t>
  </si>
  <si>
    <t>Metal finishing - Steam</t>
  </si>
  <si>
    <t>FEC.ktoe.SE.NFM.OTHER_NFM.OTH_FINISHING_STEAM.TOTAL.TOTAL</t>
  </si>
  <si>
    <t>FEC.ktoe.SE.NFM.OTHER_NFM.OTH_FINISHING_STEAM.STEAM.SOLIDS</t>
  </si>
  <si>
    <t>FEC.ktoe.SE.NFM.OTHER_NFM.OTH_FINISHING_STEAM.STEAM.RFG</t>
  </si>
  <si>
    <t>FEC.ktoe.SE.NFM.OTHER_NFM.OTH_FINISHING_STEAM.STEAM.LPG</t>
  </si>
  <si>
    <t>FEC.ktoe.SE.NFM.OTHER_NFM.OTH_FINISHING_STEAM.STEAM.DIESEL_LIQBIO</t>
  </si>
  <si>
    <t>FEC.ktoe.SE.NFM.OTHER_NFM.OTH_FINISHING_STEAM.STEAM.RFO</t>
  </si>
  <si>
    <t>FEC.ktoe.SE.NFM.OTHER_NFM.OTH_FINISHING_STEAM.STEAM.OTHER</t>
  </si>
  <si>
    <t>FEC.ktoe.SE.NFM.OTHER_NFM.OTH_FINISHING_STEAM.STEAM.NG_BIOGAS</t>
  </si>
  <si>
    <t>FEC.ktoe.SE.NFM.OTHER_NFM.OTH_FINISHING_STEAM.STEAM.DERIVED</t>
  </si>
  <si>
    <t>FEC.ktoe.SE.NFM.OTHER_NFM.OTH_FINISHING_STEAM.STEAM.BIOMASS_WASTE</t>
  </si>
  <si>
    <t>FEC.ktoe.SE.NFM.OTHER_NFM.OTH_FINISHING_STEAM.STEAM.STEAM_DISTR</t>
  </si>
  <si>
    <t>Metal finishing - Electric</t>
  </si>
  <si>
    <t>FEC.ktoe.SE.NFM.OTHER_NFM.OTH_FINISHING.ELEC.ELEC</t>
  </si>
  <si>
    <t>UED.ktoe.SE.NFM.ALUMINA.TOTAL.TOTAL.TOTAL</t>
  </si>
  <si>
    <t>UED.ktoe.SE.NFM.ALUMINA.LIGHT.GENERIC.ELEC</t>
  </si>
  <si>
    <t>UED.ktoe.SE.NFM.ALUMINA.AIRCOMP.GENERIC.ELEC</t>
  </si>
  <si>
    <t>UED.ktoe.SE.NFM.ALUMINA.MOTOR.GENERIC.ELEC</t>
  </si>
  <si>
    <t>UED.ktoe.SE.NFM.ALUMINA.FANS.GENERIC.ELEC</t>
  </si>
  <si>
    <t>UED.ktoe.SE.NFM.ALUMINA.LOW_ENTH.TOTAL.TOTAL</t>
  </si>
  <si>
    <t>UED.ktoe.SE.NFM.ALUMINA.LOW_ENTH.THERM.DIESEL_LIQBIO</t>
  </si>
  <si>
    <t>UED.ktoe.SE.NFM.ALUMINA.LOW_ENTH.THERM.NG_BIOGAS</t>
  </si>
  <si>
    <t>UED.ktoe.SE.NFM.ALUMINA.LOW_ENTH.THERM.SOLAR_GEO</t>
  </si>
  <si>
    <t>UED.ktoe.SE.NFM.ALUMINA.LOW_ENTH.HP.AMBIENT</t>
  </si>
  <si>
    <t>UED.ktoe.SE.NFM.ALUMINA.LOW_ENTH.THERM.ELEC</t>
  </si>
  <si>
    <t>UED.ktoe.SE.NFM.ALUMINA.A_PRODUCTION.TOTAL.TOTAL</t>
  </si>
  <si>
    <t>UED.ktoe.SE.NFM.ALUMINA.A_PRODUCTION.STEAM.SOLIDS</t>
  </si>
  <si>
    <t>UED.ktoe.SE.NFM.ALUMINA.A_PRODUCTION.STEAM.RFG</t>
  </si>
  <si>
    <t>UED.ktoe.SE.NFM.ALUMINA.A_PRODUCTION.STEAM.LPG</t>
  </si>
  <si>
    <t>UED.ktoe.SE.NFM.ALUMINA.A_PRODUCTION.STEAM.DIESEL_LIQBIO</t>
  </si>
  <si>
    <t>UED.ktoe.SE.NFM.ALUMINA.A_PRODUCTION.STEAM.RFO</t>
  </si>
  <si>
    <t>UED.ktoe.SE.NFM.ALUMINA.A_PRODUCTION.STEAM.OTHER</t>
  </si>
  <si>
    <t>UED.ktoe.SE.NFM.ALUMINA.A_PRODUCTION.STEAM.NG_BIOGAS</t>
  </si>
  <si>
    <t>UED.ktoe.SE.NFM.ALUMINA.A_PRODUCTION.STEAM.DERIVED</t>
  </si>
  <si>
    <t>UED.ktoe.SE.NFM.ALUMINA.A_PRODUCTION.STEAM.BIOMASS_WASTE</t>
  </si>
  <si>
    <t>UED.ktoe.SE.NFM.ALUMINA.A_PRODUCTION.STEAM.STEAM_DISTR</t>
  </si>
  <si>
    <t>UED.ktoe.SE.NFM.ALUMINA.A_REFINING.TOTAL.TOTAL</t>
  </si>
  <si>
    <t>UED.ktoe.SE.NFM.ALUMINA.A_REFINING.THERM.LPG</t>
  </si>
  <si>
    <t>UED.ktoe.SE.NFM.ALUMINA.A_REFINING.THERM.DIESEL_LIQBIO</t>
  </si>
  <si>
    <t>UED.ktoe.SE.NFM.ALUMINA.A_REFINING.THERM.RFO</t>
  </si>
  <si>
    <t>UED.ktoe.SE.NFM.ALUMINA.A_REFINING.THERM.NG_BIOGAS</t>
  </si>
  <si>
    <t>UED.ktoe.SE.NFM.ALUMINA.A_REFINING.THERM.ELEC</t>
  </si>
  <si>
    <t>UED.ktoe.SE.NFM.PRIM_ALU.TOTAL.TOTAL.TOTAL</t>
  </si>
  <si>
    <t>UED.ktoe.SE.NFM.PRIM_ALU.LIGHT.GENERIC.ELEC</t>
  </si>
  <si>
    <t>UED.ktoe.SE.NFM.PRIM_ALU.AIRCOMP.GENERIC.ELEC</t>
  </si>
  <si>
    <t>UED.ktoe.SE.NFM.PRIM_ALU.MOTOR.GENERIC.ELEC</t>
  </si>
  <si>
    <t>UED.ktoe.SE.NFM.PRIM_ALU.FANS.GENERIC.ELEC</t>
  </si>
  <si>
    <t>UED.ktoe.SE.NFM.PRIM_ALU.LOW_ENTH.TOTAL.TOTAL</t>
  </si>
  <si>
    <t>UED.ktoe.SE.NFM.PRIM_ALU.LOW_ENTH.THERM.DIESEL_LIQBIO</t>
  </si>
  <si>
    <t>UED.ktoe.SE.NFM.PRIM_ALU.LOW_ENTH.THERM.NG_BIOGAS</t>
  </si>
  <si>
    <t>UED.ktoe.SE.NFM.PRIM_ALU.LOW_ENTH.THERM.SOLAR_GEO</t>
  </si>
  <si>
    <t>UED.ktoe.SE.NFM.PRIM_ALU.LOW_ENTH.HP.AMBIENT</t>
  </si>
  <si>
    <t>UED.ktoe.SE.NFM.PRIM_ALU.LOW_ENTH.THERM.ELEC</t>
  </si>
  <si>
    <t>UED.ktoe.SE.NFM.PRIM_ALU.SMELTING.ELEC.ELEC</t>
  </si>
  <si>
    <t>UED.ktoe.SE.NFM.PRIM_ALU.PROCESSING.TOTAL.TOTAL</t>
  </si>
  <si>
    <t>UED.ktoe.SE.NFM.PRIM_ALU.PROCESSING.THERM.TOTAL</t>
  </si>
  <si>
    <t>UED.ktoe.SE.NFM.PRIM_ALU.PROCESSING.THERM.LPG</t>
  </si>
  <si>
    <t>UED.ktoe.SE.NFM.PRIM_ALU.PROCESSING.THERM.DIESEL_LIQBIO</t>
  </si>
  <si>
    <t>UED.ktoe.SE.NFM.PRIM_ALU.PROCESSING.THERM.RFO</t>
  </si>
  <si>
    <t>UED.ktoe.SE.NFM.PRIM_ALU.PROCESSING.THERM.NG_BIOGAS</t>
  </si>
  <si>
    <t>UED.ktoe.SE.NFM.PRIM_ALU.PROCESSING.ELEC.ELEC</t>
  </si>
  <si>
    <t>UED.ktoe.SE.NFM.PRIM_ALU.FINISHING.THERM.TOTAL</t>
  </si>
  <si>
    <t>UED.ktoe.SE.NFM.PRIM_ALU.FINISHING.THERM.LPG</t>
  </si>
  <si>
    <t>UED.ktoe.SE.NFM.PRIM_ALU.FINISHING.THERM.DIESEL_LIQBIO</t>
  </si>
  <si>
    <t>UED.ktoe.SE.NFM.PRIM_ALU.FINISHING.THERM.NG_BIOGAS</t>
  </si>
  <si>
    <t>UED.ktoe.SE.NFM.PRIM_ALU.FINISHING_STEAM.TOTAL.TOTAL</t>
  </si>
  <si>
    <t>UED.ktoe.SE.NFM.PRIM_ALU.FINISHING_STEAM.STEAM.SOLIDS</t>
  </si>
  <si>
    <t>UED.ktoe.SE.NFM.PRIM_ALU.FINISHING_STEAM.STEAM.RFG</t>
  </si>
  <si>
    <t>UED.ktoe.SE.NFM.PRIM_ALU.FINISHING_STEAM.STEAM.LPG</t>
  </si>
  <si>
    <t>UED.ktoe.SE.NFM.PRIM_ALU.FINISHING_STEAM.STEAM.DIESEL_LIQBIO</t>
  </si>
  <si>
    <t>UED.ktoe.SE.NFM.PRIM_ALU.FINISHING_STEAM.STEAM.RFO</t>
  </si>
  <si>
    <t>UED.ktoe.SE.NFM.PRIM_ALU.FINISHING_STEAM.STEAM.OTHER</t>
  </si>
  <si>
    <t>UED.ktoe.SE.NFM.PRIM_ALU.FINISHING_STEAM.STEAM.NG_BIOGAS</t>
  </si>
  <si>
    <t>UED.ktoe.SE.NFM.PRIM_ALU.FINISHING_STEAM.STEAM.DERIVED</t>
  </si>
  <si>
    <t>UED.ktoe.SE.NFM.PRIM_ALU.FINISHING_STEAM.STEAM.BIOMASS_WASTE</t>
  </si>
  <si>
    <t>UED.ktoe.SE.NFM.PRIM_ALU.FINISHING_STEAM.STEAM.STEAM_DISTR</t>
  </si>
  <si>
    <t>UED.ktoe.SE.NFM.PRIM_ALU.FINISHING.ELEC.ELEC</t>
  </si>
  <si>
    <t>UED.ktoe.SE.NFM.SEC_ALU.TOTAL.TOTAL.TOTAL</t>
  </si>
  <si>
    <t>UED.ktoe.SE.NFM.SEC_ALU.LIGHT.GENERIC.ELEC</t>
  </si>
  <si>
    <t>UED.ktoe.SE.NFM.SEC_ALU.AIRCOMP.GENERIC.ELEC</t>
  </si>
  <si>
    <t>UED.ktoe.SE.NFM.SEC_ALU.MOTOR.GENERIC.ELEC</t>
  </si>
  <si>
    <t>UED.ktoe.SE.NFM.SEC_ALU.FANS.GENERIC.ELEC</t>
  </si>
  <si>
    <t>UED.ktoe.SE.NFM.SEC_ALU.LOW_ENTH.TOTAL.TOTAL</t>
  </si>
  <si>
    <t>UED.ktoe.SE.NFM.SEC_ALU.LOW_ENTH.THERM.DIESEL_LIQBIO</t>
  </si>
  <si>
    <t>UED.ktoe.SE.NFM.SEC_ALU.LOW_ENTH.THERM.NG_BIOGAS</t>
  </si>
  <si>
    <t>UED.ktoe.SE.NFM.SEC_ALU.LOW_ENTH.THERM.SOLAR_GEO</t>
  </si>
  <si>
    <t>UED.ktoe.SE.NFM.SEC_ALU.LOW_ENTH.HP.AMBIENT</t>
  </si>
  <si>
    <t>UED.ktoe.SE.NFM.SEC_ALU.LOW_ENTH.THERM.ELEC</t>
  </si>
  <si>
    <t>UED.ktoe.SE.NFM.SEC_ALU.SEC_REMELTING.TOTAL.TOTAL</t>
  </si>
  <si>
    <t>UED.ktoe.SE.NFM.SEC_ALU.SEC_REMELTING.THERM.TOTAL</t>
  </si>
  <si>
    <t>UED.ktoe.SE.NFM.SEC_ALU.SEC_REMELTING.THERM.LPG</t>
  </si>
  <si>
    <t>UED.ktoe.SE.NFM.SEC_ALU.SEC_REMELTING.THERM.DIESEL_LIQBIO</t>
  </si>
  <si>
    <t>UED.ktoe.SE.NFM.SEC_ALU.SEC_REMELTING.THERM.RFO</t>
  </si>
  <si>
    <t>UED.ktoe.SE.NFM.SEC_ALU.SEC_REMELTING.THERM.NG_BIOGAS</t>
  </si>
  <si>
    <t>UED.ktoe.SE.NFM.SEC_ALU.SEC_REMELTING.ELEC.ELEC</t>
  </si>
  <si>
    <t>UED.ktoe.SE.NFM.SEC_ALU.SEC_PROCESSING.TOTAL.TOTAL</t>
  </si>
  <si>
    <t>UED.ktoe.SE.NFM.SEC_ALU.SEC_PROCESSING.THERM.TOTAL</t>
  </si>
  <si>
    <t>UED.ktoe.SE.NFM.SEC_ALU.SEC_PROCESSING.THERM.LPG</t>
  </si>
  <si>
    <t>UED.ktoe.SE.NFM.SEC_ALU.SEC_PROCESSING.THERM.DIESEL_LIQBIO</t>
  </si>
  <si>
    <t>UED.ktoe.SE.NFM.SEC_ALU.SEC_PROCESSING.THERM.RFO</t>
  </si>
  <si>
    <t>UED.ktoe.SE.NFM.SEC_ALU.SEC_PROCESSING.THERM.NG_BIOGAS</t>
  </si>
  <si>
    <t>UED.ktoe.SE.NFM.SEC_ALU.SEC_PROCESSING.ELEC.ELEC</t>
  </si>
  <si>
    <t>UED.ktoe.SE.NFM.SEC_ALU.SEC_FINISHING.THERM.TOTAL</t>
  </si>
  <si>
    <t>UED.ktoe.SE.NFM.SEC_ALU.SEC_FINISHING.THERM.LPG</t>
  </si>
  <si>
    <t>UED.ktoe.SE.NFM.SEC_ALU.SEC_FINISHING.THERM.DIESEL_LIQBIO</t>
  </si>
  <si>
    <t>UED.ktoe.SE.NFM.SEC_ALU.SEC_FINISHING.THERM.NG_BIOGAS</t>
  </si>
  <si>
    <t>UED.ktoe.SE.NFM.SEC_ALU.SEC_FINISHING_STEAM.TOTAL.TOTAL</t>
  </si>
  <si>
    <t>UED.ktoe.SE.NFM.SEC_ALU.SEC_FINISHING_STEAM.STEAM.SOLIDS</t>
  </si>
  <si>
    <t>UED.ktoe.SE.NFM.SEC_ALU.SEC_FINISHING_STEAM.STEAM.RFG</t>
  </si>
  <si>
    <t>UED.ktoe.SE.NFM.SEC_ALU.SEC_FINISHING_STEAM.STEAM.LPG</t>
  </si>
  <si>
    <t>UED.ktoe.SE.NFM.SEC_ALU.SEC_FINISHING_STEAM.STEAM.DIESEL_LIQBIO</t>
  </si>
  <si>
    <t>UED.ktoe.SE.NFM.SEC_ALU.SEC_FINISHING_STEAM.STEAM.RFO</t>
  </si>
  <si>
    <t>UED.ktoe.SE.NFM.SEC_ALU.SEC_FINISHING_STEAM.STEAM.OTHER</t>
  </si>
  <si>
    <t>UED.ktoe.SE.NFM.SEC_ALU.SEC_FINISHING_STEAM.STEAM.NG_BIOGAS</t>
  </si>
  <si>
    <t>UED.ktoe.SE.NFM.SEC_ALU.SEC_FINISHING_STEAM.STEAM.DERIVED</t>
  </si>
  <si>
    <t>UED.ktoe.SE.NFM.SEC_ALU.SEC_FINISHING_STEAM.STEAM.BIOMASS_WASTE</t>
  </si>
  <si>
    <t>UED.ktoe.SE.NFM.SEC_ALU.SEC_FINISHING_STEAM.STEAM.STEAM_DISTR</t>
  </si>
  <si>
    <t>UED.ktoe.SE.NFM.SEC_ALU.SEC_FINISHING.ELEC.ELEC</t>
  </si>
  <si>
    <t>UED.ktoe.SE.NFM.OTHER_NFM.TOTAL.TOTAL.TOTAL</t>
  </si>
  <si>
    <t>UED.ktoe.SE.NFM.OTHER_NFM.LIGHT.GENERIC.ELEC</t>
  </si>
  <si>
    <t>UED.ktoe.SE.NFM.OTHER_NFM.AIRCOMP.GENERIC.ELEC</t>
  </si>
  <si>
    <t>UED.ktoe.SE.NFM.OTHER_NFM.MOTOR.GENERIC.ELEC</t>
  </si>
  <si>
    <t>UED.ktoe.SE.NFM.OTHER_NFM.FANS.GENERIC.ELEC</t>
  </si>
  <si>
    <t>UED.ktoe.SE.NFM.OTHER_NFM.LOW_ENTH.TOTAL.TOTAL</t>
  </si>
  <si>
    <t>UED.ktoe.SE.NFM.OTHER_NFM.LOW_ENTH.THERM.DIESEL_LIQBIO</t>
  </si>
  <si>
    <t>UED.ktoe.SE.NFM.OTHER_NFM.LOW_ENTH.THERM.NG_BIOGAS</t>
  </si>
  <si>
    <t>UED.ktoe.SE.NFM.OTHER_NFM.LOW_ENTH.THERM.SOLAR_GEO</t>
  </si>
  <si>
    <t>UED.ktoe.SE.NFM.OTHER_NFM.LOW_ENTH.HP.AMBIENT</t>
  </si>
  <si>
    <t>UED.ktoe.SE.NFM.OTHER_NFM.LOW_ENTH.THERM.ELEC</t>
  </si>
  <si>
    <t>UED.ktoe.SE.NFM.OTHER_NFM.OTH_PRODUCTION.TOTAL.TOTAL</t>
  </si>
  <si>
    <t>UED.ktoe.SE.NFM.OTHER_NFM.OTH_PRODUCTION.THERM.TOTAL</t>
  </si>
  <si>
    <t>UED.ktoe.SE.NFM.OTHER_NFM.OTH_PRODUCTION.THERM.SOLIDS</t>
  </si>
  <si>
    <t>UED.ktoe.SE.NFM.OTHER_NFM.OTH_PRODUCTION.THERM.LPG</t>
  </si>
  <si>
    <t>UED.ktoe.SE.NFM.OTHER_NFM.OTH_PRODUCTION.THERM.DIESEL_LIQBIO</t>
  </si>
  <si>
    <t>UED.ktoe.SE.NFM.OTHER_NFM.OTH_PRODUCTION.THERM.RFO</t>
  </si>
  <si>
    <t>UED.ktoe.SE.NFM.OTHER_NFM.OTH_PRODUCTION.THERM.NG_BIOGAS</t>
  </si>
  <si>
    <t>UED.ktoe.SE.NFM.OTHER_NFM.OTH_PRODUCTION.ELEC.ELEC</t>
  </si>
  <si>
    <t>UED.ktoe.SE.NFM.OTHER_NFM.OTH_PROCESSING.TOTAL.TOTAL</t>
  </si>
  <si>
    <t>UED.ktoe.SE.NFM.OTHER_NFM.OTH_PROCESSING.THERM.TOTAL</t>
  </si>
  <si>
    <t>UED.ktoe.SE.NFM.OTHER_NFM.OTH_PROCESSING.THERM.LPG</t>
  </si>
  <si>
    <t>UED.ktoe.SE.NFM.OTHER_NFM.OTH_PROCESSING.THERM.DIESEL_LIQBIO</t>
  </si>
  <si>
    <t>UED.ktoe.SE.NFM.OTHER_NFM.OTH_PROCESSING.THERM.RFO</t>
  </si>
  <si>
    <t>UED.ktoe.SE.NFM.OTHER_NFM.OTH_PROCESSING.THERM.NG_BIOGAS</t>
  </si>
  <si>
    <t>UED.ktoe.SE.NFM.OTHER_NFM.OTH_PROCESSING.ELEC.ELEC</t>
  </si>
  <si>
    <t>UED.ktoe.SE.NFM.OTHER_NFM.OTH_FINISHING.THERM.TOTAL</t>
  </si>
  <si>
    <t>UED.ktoe.SE.NFM.OTHER_NFM.OTH_FINISHING.THERM.LPG</t>
  </si>
  <si>
    <t>UED.ktoe.SE.NFM.OTHER_NFM.OTH_FINISHING.THERM.DIESEL_LIQBIO</t>
  </si>
  <si>
    <t>UED.ktoe.SE.NFM.OTHER_NFM.OTH_FINISHING.THERM.NG_BIOGAS</t>
  </si>
  <si>
    <t>UED.ktoe.SE.NFM.OTHER_NFM.OTH_FINISHING_STEAM.TOTAL.TOTAL</t>
  </si>
  <si>
    <t>UED.ktoe.SE.NFM.OTHER_NFM.OTH_FINISHING_STEAM.STEAM.SOLIDS</t>
  </si>
  <si>
    <t>UED.ktoe.SE.NFM.OTHER_NFM.OTH_FINISHING_STEAM.STEAM.RFG</t>
  </si>
  <si>
    <t>UED.ktoe.SE.NFM.OTHER_NFM.OTH_FINISHING_STEAM.STEAM.LPG</t>
  </si>
  <si>
    <t>UED.ktoe.SE.NFM.OTHER_NFM.OTH_FINISHING_STEAM.STEAM.DIESEL_LIQBIO</t>
  </si>
  <si>
    <t>UED.ktoe.SE.NFM.OTHER_NFM.OTH_FINISHING_STEAM.STEAM.RFO</t>
  </si>
  <si>
    <t>UED.ktoe.SE.NFM.OTHER_NFM.OTH_FINISHING_STEAM.STEAM.OTHER</t>
  </si>
  <si>
    <t>UED.ktoe.SE.NFM.OTHER_NFM.OTH_FINISHING_STEAM.STEAM.NG_BIOGAS</t>
  </si>
  <si>
    <t>UED.ktoe.SE.NFM.OTHER_NFM.OTH_FINISHING_STEAM.STEAM.DERIVED</t>
  </si>
  <si>
    <t>UED.ktoe.SE.NFM.OTHER_NFM.OTH_FINISHING_STEAM.STEAM.BIOMASS_WASTE</t>
  </si>
  <si>
    <t>UED.ktoe.SE.NFM.OTHER_NFM.OTH_FINISHING_STEAM.STEAM.STEAM_DISTR</t>
  </si>
  <si>
    <t>UED.ktoe.SE.NFM.OTHER_NFM.OTH_FINISHING.ELEC.ELEC</t>
  </si>
  <si>
    <t>FUEL_EMI.ktCO2.SE.NFM.ALUMINA.TOTAL.TOTAL.TOTAL</t>
  </si>
  <si>
    <t>FUEL_EMI.ktCO2.SE.NFM.ALUMINA.LIGHT.GENERIC.ELEC</t>
  </si>
  <si>
    <t>FUEL_EMI.ktCO2.SE.NFM.ALUMINA.AIRCOMP.GENERIC.ELEC</t>
  </si>
  <si>
    <t>FUEL_EMI.ktCO2.SE.NFM.ALUMINA.MOTOR.GENERIC.ELEC</t>
  </si>
  <si>
    <t>FUEL_EMI.ktCO2.SE.NFM.ALUMINA.FANS.GENERIC.ELEC</t>
  </si>
  <si>
    <t>FUEL_EMI.ktCO2.SE.NFM.ALUMINA.LOW_ENTH.TOTAL.TOTAL</t>
  </si>
  <si>
    <t>FUEL_EMI.ktCO2.SE.NFM.ALUMINA.LOW_ENTH.THERM.DIESEL_LIQBIO</t>
  </si>
  <si>
    <t>FUEL_EMI.ktCO2.SE.NFM.ALUMINA.LOW_ENTH.THERM.NG_BIOGAS</t>
  </si>
  <si>
    <t>FUEL_EMI.ktCO2.SE.NFM.ALUMINA.LOW_ENTH.THERM.SOLAR_GEO</t>
  </si>
  <si>
    <t>FUEL_EMI.ktCO2.SE.NFM.ALUMINA.LOW_ENTH.HP.AMBIENT</t>
  </si>
  <si>
    <t>FUEL_EMI.ktCO2.SE.NFM.ALUMINA.LOW_ENTH.THERM.ELEC</t>
  </si>
  <si>
    <t>FUEL_EMI.ktCO2.SE.NFM.ALUMINA.A_PRODUCTION.TOTAL.TOTAL</t>
  </si>
  <si>
    <t>FUEL_EMI.ktCO2.SE.NFM.ALUMINA.A_PRODUCTION.STEAM.SOLIDS</t>
  </si>
  <si>
    <t>FUEL_EMI.ktCO2.SE.NFM.ALUMINA.A_PRODUCTION.STEAM.RFG</t>
  </si>
  <si>
    <t>FUEL_EMI.ktCO2.SE.NFM.ALUMINA.A_PRODUCTION.STEAM.LPG</t>
  </si>
  <si>
    <t>FUEL_EMI.ktCO2.SE.NFM.ALUMINA.A_PRODUCTION.STEAM.DIESEL_LIQBIO</t>
  </si>
  <si>
    <t>FUEL_EMI.ktCO2.SE.NFM.ALUMINA.A_PRODUCTION.STEAM.RFO</t>
  </si>
  <si>
    <t>FUEL_EMI.ktCO2.SE.NFM.ALUMINA.A_PRODUCTION.STEAM.OTHER</t>
  </si>
  <si>
    <t>FUEL_EMI.ktCO2.SE.NFM.ALUMINA.A_PRODUCTION.STEAM.NG_BIOGAS</t>
  </si>
  <si>
    <t>FUEL_EMI.ktCO2.SE.NFM.ALUMINA.A_PRODUCTION.STEAM.DERIVED</t>
  </si>
  <si>
    <t>FUEL_EMI.ktCO2.SE.NFM.ALUMINA.A_PRODUCTION.STEAM.BIOMASS_WASTE</t>
  </si>
  <si>
    <t>FUEL_EMI.ktCO2.SE.NFM.ALUMINA.A_PRODUCTION.STEAM.STEAM_DISTR</t>
  </si>
  <si>
    <t>FUEL_EMI.ktCO2.SE.NFM.ALUMINA.A_REFINING.TOTAL.TOTAL</t>
  </si>
  <si>
    <t>FUEL_EMI.ktCO2.SE.NFM.ALUMINA.A_REFINING.THERM.LPG</t>
  </si>
  <si>
    <t>FUEL_EMI.ktCO2.SE.NFM.ALUMINA.A_REFINING.THERM.DIESEL_LIQBIO</t>
  </si>
  <si>
    <t>FUEL_EMI.ktCO2.SE.NFM.ALUMINA.A_REFINING.THERM.RFO</t>
  </si>
  <si>
    <t>FUEL_EMI.ktCO2.SE.NFM.ALUMINA.A_REFINING.THERM.NG_BIOGAS</t>
  </si>
  <si>
    <t>FUEL_EMI.ktCO2.SE.NFM.ALUMINA.A_REFINING.THERM.ELEC</t>
  </si>
  <si>
    <t>FUEL_EMI.ktCO2.SE.NFM.PRIM_ALU.LIGHT.GENERIC.ELEC</t>
  </si>
  <si>
    <t>FUEL_EMI.ktCO2.SE.NFM.PRIM_ALU.AIRCOMP.GENERIC.ELEC</t>
  </si>
  <si>
    <t>FUEL_EMI.ktCO2.SE.NFM.PRIM_ALU.MOTOR.GENERIC.ELEC</t>
  </si>
  <si>
    <t>FUEL_EMI.ktCO2.SE.NFM.PRIM_ALU.FANS.GENERIC.ELEC</t>
  </si>
  <si>
    <t>FUEL_EMI.ktCO2.SE.NFM.PRIM_ALU.LOW_ENTH.TOTAL.TOTAL</t>
  </si>
  <si>
    <t>FUEL_EMI.ktCO2.SE.NFM.PRIM_ALU.LOW_ENTH.THERM.DIESEL_LIQBIO</t>
  </si>
  <si>
    <t>FUEL_EMI.ktCO2.SE.NFM.PRIM_ALU.LOW_ENTH.THERM.NG_BIOGAS</t>
  </si>
  <si>
    <t>FUEL_EMI.ktCO2.SE.NFM.PRIM_ALU.LOW_ENTH.THERM.SOLAR_GEO</t>
  </si>
  <si>
    <t>FUEL_EMI.ktCO2.SE.NFM.PRIM_ALU.LOW_ENTH.HP.AMBIENT</t>
  </si>
  <si>
    <t>FUEL_EMI.ktCO2.SE.NFM.PRIM_ALU.LOW_ENTH.THERM.ELEC</t>
  </si>
  <si>
    <t>FUEL_EMI.ktCO2.SE.NFM.PRIM_ALU.SMELTING.ELEC.ELEC</t>
  </si>
  <si>
    <t>FUEL_EMI.ktCO2.SE.NFM.PRIM_ALU.PROCESSING.TOTAL.TOTAL</t>
  </si>
  <si>
    <t>FUEL_EMI.ktCO2.SE.NFM.PRIM_ALU.PROCESSING.THERM.TOTAL</t>
  </si>
  <si>
    <t>FUEL_EMI.ktCO2.SE.NFM.PRIM_ALU.PROCESSING.THERM.LPG</t>
  </si>
  <si>
    <t>FUEL_EMI.ktCO2.SE.NFM.PRIM_ALU.PROCESSING.THERM.DIESEL_LIQBIO</t>
  </si>
  <si>
    <t>FUEL_EMI.ktCO2.SE.NFM.PRIM_ALU.PROCESSING.THERM.RFO</t>
  </si>
  <si>
    <t>FUEL_EMI.ktCO2.SE.NFM.PRIM_ALU.PROCESSING.THERM.NG_BIOGAS</t>
  </si>
  <si>
    <t>FUEL_EMI.ktCO2.SE.NFM.PRIM_ALU.PROCESSING.ELEC.ELEC</t>
  </si>
  <si>
    <t>FUEL_EMI.ktCO2.SE.NFM.PRIM_ALU.FINISHING.THERM.TOTAL</t>
  </si>
  <si>
    <t>FUEL_EMI.ktCO2.SE.NFM.PRIM_ALU.FINISHING.THERM.LPG</t>
  </si>
  <si>
    <t>FUEL_EMI.ktCO2.SE.NFM.PRIM_ALU.FINISHING.THERM.DIESEL_LIQBIO</t>
  </si>
  <si>
    <t>FUEL_EMI.ktCO2.SE.NFM.PRIM_ALU.FINISHING.THERM.NG_BIOGAS</t>
  </si>
  <si>
    <t>FUEL_EMI.ktCO2.SE.NFM.PRIM_ALU.FINISHING_STEAM.TOTAL.TOTAL</t>
  </si>
  <si>
    <t>FUEL_EMI.ktCO2.SE.NFM.PRIM_ALU.FINISHING_STEAM.STEAM.SOLIDS</t>
  </si>
  <si>
    <t>FUEL_EMI.ktCO2.SE.NFM.PRIM_ALU.FINISHING_STEAM.STEAM.RFG</t>
  </si>
  <si>
    <t>FUEL_EMI.ktCO2.SE.NFM.PRIM_ALU.FINISHING_STEAM.STEAM.LPG</t>
  </si>
  <si>
    <t>FUEL_EMI.ktCO2.SE.NFM.PRIM_ALU.FINISHING_STEAM.STEAM.DIESEL_LIQBIO</t>
  </si>
  <si>
    <t>FUEL_EMI.ktCO2.SE.NFM.PRIM_ALU.FINISHING_STEAM.STEAM.RFO</t>
  </si>
  <si>
    <t>FUEL_EMI.ktCO2.SE.NFM.PRIM_ALU.FINISHING_STEAM.STEAM.OTHER</t>
  </si>
  <si>
    <t>FUEL_EMI.ktCO2.SE.NFM.PRIM_ALU.FINISHING_STEAM.STEAM.NG_BIOGAS</t>
  </si>
  <si>
    <t>FUEL_EMI.ktCO2.SE.NFM.PRIM_ALU.FINISHING_STEAM.STEAM.DERIVED</t>
  </si>
  <si>
    <t>FUEL_EMI.ktCO2.SE.NFM.PRIM_ALU.FINISHING_STEAM.STEAM.BIOMASS_WASTE</t>
  </si>
  <si>
    <t>FUEL_EMI.ktCO2.SE.NFM.PRIM_ALU.FINISHING_STEAM.STEAM.STEAM_DISTR</t>
  </si>
  <si>
    <t>FUEL_EMI.ktCO2.SE.NFM.PRIM_ALU.FINISHING.ELEC.ELEC</t>
  </si>
  <si>
    <t>PROCESS_EMI.ktCO2.SE.NFM.PRIM_ALU</t>
  </si>
  <si>
    <t>FUEL_EMI.ktCO2.SE.NFM.SEC_ALU.TOTAL.TOTAL.TOTAL</t>
  </si>
  <si>
    <t>FUEL_EMI.ktCO2.SE.NFM.SEC_ALU.LIGHT.GENERIC.ELEC</t>
  </si>
  <si>
    <t>FUEL_EMI.ktCO2.SE.NFM.SEC_ALU.AIRCOMP.GENERIC.ELEC</t>
  </si>
  <si>
    <t>FUEL_EMI.ktCO2.SE.NFM.SEC_ALU.MOTOR.GENERIC.ELEC</t>
  </si>
  <si>
    <t>FUEL_EMI.ktCO2.SE.NFM.SEC_ALU.FANS.GENERIC.ELEC</t>
  </si>
  <si>
    <t>FUEL_EMI.ktCO2.SE.NFM.SEC_ALU.LOW_ENTH.TOTAL.TOTAL</t>
  </si>
  <si>
    <t>FUEL_EMI.ktCO2.SE.NFM.SEC_ALU.LOW_ENTH.THERM.DIESEL_LIQBIO</t>
  </si>
  <si>
    <t>FUEL_EMI.ktCO2.SE.NFM.SEC_ALU.LOW_ENTH.THERM.NG_BIOGAS</t>
  </si>
  <si>
    <t>FUEL_EMI.ktCO2.SE.NFM.SEC_ALU.LOW_ENTH.THERM.SOLAR_GEO</t>
  </si>
  <si>
    <t>FUEL_EMI.ktCO2.SE.NFM.SEC_ALU.LOW_ENTH.HP.AMBIENT</t>
  </si>
  <si>
    <t>FUEL_EMI.ktCO2.SE.NFM.SEC_ALU.LOW_ENTH.THERM.ELEC</t>
  </si>
  <si>
    <t>FUEL_EMI.ktCO2.SE.NFM.SEC_ALU.SEC_REMELTING.TOTAL.TOTAL</t>
  </si>
  <si>
    <t>FUEL_EMI.ktCO2.SE.NFM.SEC_ALU.SEC_REMELTING.THERM.TOTAL</t>
  </si>
  <si>
    <t>FUEL_EMI.ktCO2.SE.NFM.SEC_ALU.SEC_REMELTING.THERM.LPG</t>
  </si>
  <si>
    <t>FUEL_EMI.ktCO2.SE.NFM.SEC_ALU.SEC_REMELTING.THERM.DIESEL_LIQBIO</t>
  </si>
  <si>
    <t>FUEL_EMI.ktCO2.SE.NFM.SEC_ALU.SEC_REMELTING.THERM.RFO</t>
  </si>
  <si>
    <t>FUEL_EMI.ktCO2.SE.NFM.SEC_ALU.SEC_REMELTING.THERM.NG_BIOGAS</t>
  </si>
  <si>
    <t>FUEL_EMI.ktCO2.SE.NFM.SEC_ALU.SEC_REMELTING.ELEC.ELEC</t>
  </si>
  <si>
    <t>FUEL_EMI.ktCO2.SE.NFM.SEC_ALU.SEC_PROCESSING.TOTAL.TOTAL</t>
  </si>
  <si>
    <t>FUEL_EMI.ktCO2.SE.NFM.SEC_ALU.SEC_PROCESSING.THERM.TOTAL</t>
  </si>
  <si>
    <t>FUEL_EMI.ktCO2.SE.NFM.SEC_ALU.SEC_PROCESSING.THERM.LPG</t>
  </si>
  <si>
    <t>FUEL_EMI.ktCO2.SE.NFM.SEC_ALU.SEC_PROCESSING.THERM.DIESEL_LIQBIO</t>
  </si>
  <si>
    <t>FUEL_EMI.ktCO2.SE.NFM.SEC_ALU.SEC_PROCESSING.THERM.RFO</t>
  </si>
  <si>
    <t>FUEL_EMI.ktCO2.SE.NFM.SEC_ALU.SEC_PROCESSING.THERM.NG_BIOGAS</t>
  </si>
  <si>
    <t>FUEL_EMI.ktCO2.SE.NFM.SEC_ALU.SEC_PROCESSING.ELEC.ELEC</t>
  </si>
  <si>
    <t>FUEL_EMI.ktCO2.SE.NFM.SEC_ALU.SEC_FINISHING.THERM.TOTAL</t>
  </si>
  <si>
    <t>FUEL_EMI.ktCO2.SE.NFM.SEC_ALU.SEC_FINISHING.THERM.LPG</t>
  </si>
  <si>
    <t>FUEL_EMI.ktCO2.SE.NFM.SEC_ALU.SEC_FINISHING.THERM.DIESEL_LIQBIO</t>
  </si>
  <si>
    <t>FUEL_EMI.ktCO2.SE.NFM.SEC_ALU.SEC_FINISHING.THERM.NG_BIOGAS</t>
  </si>
  <si>
    <t>FUEL_EMI.ktCO2.SE.NFM.SEC_ALU.SEC_FINISHING_STEAM.TOTAL.TOTAL</t>
  </si>
  <si>
    <t>FUEL_EMI.ktCO2.SE.NFM.SEC_ALU.SEC_FINISHING_STEAM.STEAM.SOLIDS</t>
  </si>
  <si>
    <t>FUEL_EMI.ktCO2.SE.NFM.SEC_ALU.SEC_FINISHING_STEAM.STEAM.RFG</t>
  </si>
  <si>
    <t>FUEL_EMI.ktCO2.SE.NFM.SEC_ALU.SEC_FINISHING_STEAM.STEAM.LPG</t>
  </si>
  <si>
    <t>FUEL_EMI.ktCO2.SE.NFM.SEC_ALU.SEC_FINISHING_STEAM.STEAM.DIESEL_LIQBIO</t>
  </si>
  <si>
    <t>FUEL_EMI.ktCO2.SE.NFM.SEC_ALU.SEC_FINISHING_STEAM.STEAM.RFO</t>
  </si>
  <si>
    <t>FUEL_EMI.ktCO2.SE.NFM.SEC_ALU.SEC_FINISHING_STEAM.STEAM.OTHER</t>
  </si>
  <si>
    <t>FUEL_EMI.ktCO2.SE.NFM.SEC_ALU.SEC_FINISHING_STEAM.STEAM.NG_BIOGAS</t>
  </si>
  <si>
    <t>FUEL_EMI.ktCO2.SE.NFM.SEC_ALU.SEC_FINISHING_STEAM.STEAM.DERIVED</t>
  </si>
  <si>
    <t>FUEL_EMI.ktCO2.SE.NFM.SEC_ALU.SEC_FINISHING_STEAM.STEAM.BIOMASS_WASTE</t>
  </si>
  <si>
    <t>FUEL_EMI.ktCO2.SE.NFM.SEC_ALU.SEC_FINISHING_STEAM.STEAM.STEAM_DISTR</t>
  </si>
  <si>
    <t>FUEL_EMI.ktCO2.SE.NFM.SEC_ALU.SEC_FINISHING.ELEC.ELEC</t>
  </si>
  <si>
    <t>FUEL_EMI.ktCO2.SE.NFM.OTHER_NFM.LIGHT.GENERIC.ELEC</t>
  </si>
  <si>
    <t>FUEL_EMI.ktCO2.SE.NFM.OTHER_NFM.AIRCOMP.GENERIC.ELEC</t>
  </si>
  <si>
    <t>FUEL_EMI.ktCO2.SE.NFM.OTHER_NFM.MOTOR.GENERIC.ELEC</t>
  </si>
  <si>
    <t>FUEL_EMI.ktCO2.SE.NFM.OTHER_NFM.FANS.GENERIC.ELEC</t>
  </si>
  <si>
    <t>FUEL_EMI.ktCO2.SE.NFM.OTHER_NFM.LOW_ENTH.TOTAL.TOTAL</t>
  </si>
  <si>
    <t>FUEL_EMI.ktCO2.SE.NFM.OTHER_NFM.LOW_ENTH.THERM.DIESEL_LIQBIO</t>
  </si>
  <si>
    <t>FUEL_EMI.ktCO2.SE.NFM.OTHER_NFM.LOW_ENTH.THERM.NG_BIOGAS</t>
  </si>
  <si>
    <t>FUEL_EMI.ktCO2.SE.NFM.OTHER_NFM.LOW_ENTH.THERM.SOLAR_GEO</t>
  </si>
  <si>
    <t>FUEL_EMI.ktCO2.SE.NFM.OTHER_NFM.LOW_ENTH.HP.AMBIENT</t>
  </si>
  <si>
    <t>FUEL_EMI.ktCO2.SE.NFM.OTHER_NFM.LOW_ENTH.THERM.ELEC</t>
  </si>
  <si>
    <t>FUEL_EMI.ktCO2.SE.NFM.OTHER_NFM.OTH_PRODUCTION.TOTAL.TOTAL</t>
  </si>
  <si>
    <t>FUEL_EMI.ktCO2.SE.NFM.OTHER_NFM.OTH_PRODUCTION.THERM.TOTAL</t>
  </si>
  <si>
    <t>FUEL_EMI.ktCO2.SE.NFM.OTHER_NFM.OTH_PRODUCTION.THERM.SOLIDS</t>
  </si>
  <si>
    <t>FUEL_EMI.ktCO2.SE.NFM.OTHER_NFM.OTH_PRODUCTION.THERM.LPG</t>
  </si>
  <si>
    <t>FUEL_EMI.ktCO2.SE.NFM.OTHER_NFM.OTH_PRODUCTION.THERM.DIESEL_LIQBIO</t>
  </si>
  <si>
    <t>FUEL_EMI.ktCO2.SE.NFM.OTHER_NFM.OTH_PRODUCTION.THERM.RFO</t>
  </si>
  <si>
    <t>FUEL_EMI.ktCO2.SE.NFM.OTHER_NFM.OTH_PRODUCTION.THERM.NG_BIOGAS</t>
  </si>
  <si>
    <t>FUEL_EMI.ktCO2.SE.NFM.OTHER_NFM.OTH_PRODUCTION.ELEC.ELEC</t>
  </si>
  <si>
    <t>FUEL_EMI.ktCO2.SE.NFM.OTHER_NFM.OTH_PROCESSING.TOTAL.TOTAL</t>
  </si>
  <si>
    <t>FUEL_EMI.ktCO2.SE.NFM.OTHER_NFM.OTH_PROCESSING.THERM.TOTAL</t>
  </si>
  <si>
    <t>FUEL_EMI.ktCO2.SE.NFM.OTHER_NFM.OTH_PROCESSING.THERM.LPG</t>
  </si>
  <si>
    <t>FUEL_EMI.ktCO2.SE.NFM.OTHER_NFM.OTH_PROCESSING.THERM.DIESEL_LIQBIO</t>
  </si>
  <si>
    <t>FUEL_EMI.ktCO2.SE.NFM.OTHER_NFM.OTH_PROCESSING.THERM.RFO</t>
  </si>
  <si>
    <t>FUEL_EMI.ktCO2.SE.NFM.OTHER_NFM.OTH_PROCESSING.THERM.NG_BIOGAS</t>
  </si>
  <si>
    <t>FUEL_EMI.ktCO2.SE.NFM.OTHER_NFM.OTH_PROCESSING.ELEC.ELEC</t>
  </si>
  <si>
    <t>FUEL_EMI.ktCO2.SE.NFM.OTHER_NFM.OTH_FINISHING.THERM.TOTAL</t>
  </si>
  <si>
    <t>FUEL_EMI.ktCO2.SE.NFM.OTHER_NFM.OTH_FINISHING.THERM.LPG</t>
  </si>
  <si>
    <t>FUEL_EMI.ktCO2.SE.NFM.OTHER_NFM.OTH_FINISHING.THERM.DIESEL_LIQBIO</t>
  </si>
  <si>
    <t>FUEL_EMI.ktCO2.SE.NFM.OTHER_NFM.OTH_FINISHING.THERM.NG_BIOGAS</t>
  </si>
  <si>
    <t>FUEL_EMI.ktCO2.SE.NFM.OTHER_NFM.OTH_FINISHING_STEAM.TOTAL.TOTAL</t>
  </si>
  <si>
    <t>FUEL_EMI.ktCO2.SE.NFM.OTHER_NFM.OTH_FINISHING_STEAM.STEAM.SOLIDS</t>
  </si>
  <si>
    <t>FUEL_EMI.ktCO2.SE.NFM.OTHER_NFM.OTH_FINISHING_STEAM.STEAM.RFG</t>
  </si>
  <si>
    <t>FUEL_EMI.ktCO2.SE.NFM.OTHER_NFM.OTH_FINISHING_STEAM.STEAM.LPG</t>
  </si>
  <si>
    <t>FUEL_EMI.ktCO2.SE.NFM.OTHER_NFM.OTH_FINISHING_STEAM.STEAM.DIESEL_LIQBIO</t>
  </si>
  <si>
    <t>FUEL_EMI.ktCO2.SE.NFM.OTHER_NFM.OTH_FINISHING_STEAM.STEAM.RFO</t>
  </si>
  <si>
    <t>FUEL_EMI.ktCO2.SE.NFM.OTHER_NFM.OTH_FINISHING_STEAM.STEAM.OTHER</t>
  </si>
  <si>
    <t>FUEL_EMI.ktCO2.SE.NFM.OTHER_NFM.OTH_FINISHING_STEAM.STEAM.NG_BIOGAS</t>
  </si>
  <si>
    <t>FUEL_EMI.ktCO2.SE.NFM.OTHER_NFM.OTH_FINISHING_STEAM.STEAM.DERIVED</t>
  </si>
  <si>
    <t>FUEL_EMI.ktCO2.SE.NFM.OTHER_NFM.OTH_FINISHING_STEAM.STEAM.BIOMASS_WASTE</t>
  </si>
  <si>
    <t>FUEL_EMI.ktCO2.SE.NFM.OTHER_NFM.OTH_FINISHING_STEAM.STEAM.STEAM_DISTR</t>
  </si>
  <si>
    <t>FUEL_EMI.ktCO2.SE.NFM.OTHER_NFM.OTH_FINISHING.ELEC.ELEC</t>
  </si>
  <si>
    <t>PROCESS_EMI.ktCO2.SE.NFM.OTHER_NFM</t>
  </si>
  <si>
    <t>Aluminium - primary production (without process emissions)</t>
  </si>
  <si>
    <t>Other non-ferrous metals (without process emissions)</t>
  </si>
  <si>
    <t>Basic and other chemicals</t>
  </si>
  <si>
    <t>VA.Meuro2023.SE.CHI.BASIC_CHEM</t>
  </si>
  <si>
    <t>VA.Meuro2023.SE.CHI.OTHER_CHEM</t>
  </si>
  <si>
    <t>VA.Meuro2023.SE.CHI.PHARM</t>
  </si>
  <si>
    <t>Basic chemicals (kt ethylene eq.)</t>
  </si>
  <si>
    <t>OUTPUT.kt.SE.CHI.BASIC_CHEM</t>
  </si>
  <si>
    <t>Other chemicals (kt ethylene eq.)</t>
  </si>
  <si>
    <t>OUTPUT.kt.SE.CHI.OTHER_CHEM</t>
  </si>
  <si>
    <t>Pharmaceutical products etc. (kt ethylene eq.)</t>
  </si>
  <si>
    <t>OUTPUT.kt.SE.CHI.PHARM</t>
  </si>
  <si>
    <t>CAP.kt.SE.CHI.BASIC_CHEM</t>
  </si>
  <si>
    <t>CAP.kt.SE.CHI.OTHER_CHEM</t>
  </si>
  <si>
    <t>CAP.kt.SE.CHI.PHARM</t>
  </si>
  <si>
    <t>NEWCAP.kt.SE.CHI.BASIC_CHEM</t>
  </si>
  <si>
    <t>NEWCAP.kt.SE.CHI.OTHER_CHEM</t>
  </si>
  <si>
    <t>NEWCAP.kt.SE.CHI.PHARM</t>
  </si>
  <si>
    <t>FEC.ktoe.SE.CHI.TOTAL.TOTAL.TOTAL.TOTAL</t>
  </si>
  <si>
    <t>FEC.ktoe.SE.CHI.TOTAL.TOTAL.TOTAL.SOLIDS</t>
  </si>
  <si>
    <t>FEC.ktoe.SE.CHI.TOTAL.TOTAL.TOTAL.RFG</t>
  </si>
  <si>
    <t>FEC.ktoe.SE.CHI.TOTAL.TOTAL.TOTAL.LPG</t>
  </si>
  <si>
    <t>FEC.ktoe.SE.CHI.TOTAL.TOTAL.TOTAL.DIESEL</t>
  </si>
  <si>
    <t>FEC.ktoe.SE.CHI.TOTAL.TOTAL.TOTAL.RFO</t>
  </si>
  <si>
    <t>FEC.ktoe.SE.CHI.TOTAL.TOTAL.TOTAL.OTHER</t>
  </si>
  <si>
    <t>FEC.ktoe.SE.CHI.TOTAL.TOTAL.TOTAL.NG</t>
  </si>
  <si>
    <t>FEC.ktoe.SE.CHI.TOTAL.TOTAL.TOTAL.DERIVED</t>
  </si>
  <si>
    <t>FEC.ktoe.SE.CHI.TOTAL.TOTAL.TOTAL.BIOMASS_WASTE</t>
  </si>
  <si>
    <t>FEC.ktoe.SE.CHI.TOTAL.TOTAL.TOTAL.BIOGAS</t>
  </si>
  <si>
    <t>FEC.ktoe.SE.CHI.TOTAL.TOTAL.TOTAL.LIQBIO</t>
  </si>
  <si>
    <t>FEC.ktoe.SE.CHI.TOTAL.TOTAL.TOTAL.SOLAR</t>
  </si>
  <si>
    <t>FEC.ktoe.SE.CHI.TOTAL.TOTAL.TOTAL.GEO</t>
  </si>
  <si>
    <t>FEC.ktoe.SE.CHI.TOTAL.TOTAL.TOTAL.AMBIENT</t>
  </si>
  <si>
    <t>FEC.ktoe.SE.CHI.TOTAL.TOTAL.TOTAL.STEAM_DISTR</t>
  </si>
  <si>
    <t>FEC.ktoe.SE.CHI.TOTAL.TOTAL.TOTAL.ELEC</t>
  </si>
  <si>
    <t>Non-energy use in the Chemical industry (ktoe)</t>
  </si>
  <si>
    <t>NONENERGY.ktoe.SE.CHI.TOTAL.TOTAL.TOTAL.TOTAL</t>
  </si>
  <si>
    <t>NONENERGY.ktoe.SE.CHI.TOTAL.TOTAL.TOTAL.SOLIDS</t>
  </si>
  <si>
    <t>NONENERGY.ktoe.SE.CHI.TOTAL.TOTAL.TOTAL.RFG</t>
  </si>
  <si>
    <t>NONENERGY.ktoe.SE.CHI.TOTAL.TOTAL.TOTAL.LPG</t>
  </si>
  <si>
    <t>NONENERGY.ktoe.SE.CHI.TOTAL.TOTAL.TOTAL.DIESEL</t>
  </si>
  <si>
    <t>NONENERGY.ktoe.SE.CHI.TOTAL.TOTAL.TOTAL.RFO</t>
  </si>
  <si>
    <t>NONENERGY.ktoe.SE.CHI.TOTAL.TOTAL.TOTAL.OTHER</t>
  </si>
  <si>
    <t>NONENERGY.ktoe.SE.CHI.TOTAL.TOTAL.TOTAL.NAPHTHA</t>
  </si>
  <si>
    <t>NONENERGY.ktoe.SE.CHI.TOTAL.TOTAL.TOTAL.NG_BIOGAS</t>
  </si>
  <si>
    <t>NONENERGY.ktoe.SE.CHI.TOTAL.TOTAL.TOTAL.DERIVED</t>
  </si>
  <si>
    <t>NONENERGY.ktoe.SE.CHI.TOTAL.TOTAL.TOTAL.BIOMASS_WASTE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</si>
  <si>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</si>
  <si>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</si>
  <si>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</si>
  <si>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</si>
  <si>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</si>
  <si>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FEC.ktoe.SE.CHI.BASIC_CHEM.LIGHT.GENERIC.ELEC</t>
  </si>
  <si>
    <t>FEC.ktoe.SE.CHI.BASIC_CHEM.AIRCOMP.GENERIC.ELEC</t>
  </si>
  <si>
    <t>FEC.ktoe.SE.CHI.BASIC_CHEM.MOTOR.GENERIC.ELEC</t>
  </si>
  <si>
    <t>FEC.ktoe.SE.CHI.BASIC_CHEM.FANS.GENERIC.ELEC</t>
  </si>
  <si>
    <t>FEC.ktoe.SE.CHI.BASIC_CHEM.LOW_ENTH.TOTAL.TOTAL</t>
  </si>
  <si>
    <t>FEC.ktoe.SE.CHI.BASIC_CHEM.LOW_ENTH.THERM.DIESEL_LIQBIO</t>
  </si>
  <si>
    <t>FEC.ktoe.SE.CHI.BASIC_CHEM.LOW_ENTH.THERM.NG_BIOGAS</t>
  </si>
  <si>
    <t>FEC.ktoe.SE.CHI.BASIC_CHEM.LOW_ENTH.THERM.SOLAR_GEO</t>
  </si>
  <si>
    <t>FEC.ktoe.SE.CHI.BASIC_CHEM.LOW_ENTH.HP.AMBIENT</t>
  </si>
  <si>
    <t>FEC.ktoe.SE.CHI.BASIC_CHEM.LOW_ENTH.THERM.ELEC</t>
  </si>
  <si>
    <t>Chemicals: Feedstock (energy used as raw material)</t>
  </si>
  <si>
    <t>Chemicals: Steam processing</t>
  </si>
  <si>
    <t>FEC.ktoe.SE.CHI.BASIC_CHEM.PROCESSING.TOTAL.TOTAL</t>
  </si>
  <si>
    <t>FEC.ktoe.SE.CHI.BASIC_CHEM.PROCESSING.STEAM.SOLIDS</t>
  </si>
  <si>
    <t>FEC.ktoe.SE.CHI.BASIC_CHEM.PROCESSING.STEAM.RFG</t>
  </si>
  <si>
    <t>FEC.ktoe.SE.CHI.BASIC_CHEM.PROCESSING.STEAM.LPG</t>
  </si>
  <si>
    <t>FEC.ktoe.SE.CHI.BASIC_CHEM.PROCESSING.STEAM.DIESEL_LIQBIO</t>
  </si>
  <si>
    <t>FEC.ktoe.SE.CHI.BASIC_CHEM.PROCESSING.STEAM.RFO</t>
  </si>
  <si>
    <t>FEC.ktoe.SE.CHI.BASIC_CHEM.PROCESSING.STEAM.OTHER</t>
  </si>
  <si>
    <t>FEC.ktoe.SE.CHI.BASIC_CHEM.PROCESSING.STEAM.NG_BIOGAS</t>
  </si>
  <si>
    <t>FEC.ktoe.SE.CHI.BASIC_CHEM.PROCESSING.STEAM.DERIVED</t>
  </si>
  <si>
    <t>FEC.ktoe.SE.CHI.BASIC_CHEM.PROCESSING.STEAM.BIOMASS_WASTE</t>
  </si>
  <si>
    <t>FEC.ktoe.SE.CHI.BASIC_CHEM.PROCESSING.STEAM.STEAM_DISTR</t>
  </si>
  <si>
    <t>Chemicals: Furnaces</t>
  </si>
  <si>
    <t>FEC.ktoe.SE.CHI.BASIC_CHEM.PROC_HEAT.TOTAL.TOTAL</t>
  </si>
  <si>
    <t>Chemicals: Furnaces - Thermal</t>
  </si>
  <si>
    <t>FEC.ktoe.SE.CHI.BASIC_CHEM.PROC_HEAT.THERM.TOTAL</t>
  </si>
  <si>
    <t>FEC.ktoe.SE.CHI.BASIC_CHEM.PROC_HEAT.THERM.SOLIDS</t>
  </si>
  <si>
    <t>FEC.ktoe.SE.CHI.BASIC_CHEM.PROC_HEAT.THERM.LPG</t>
  </si>
  <si>
    <t>FEC.ktoe.SE.CHI.BASIC_CHEM.PROC_HEAT.THERM.DIESEL_LIQBIO</t>
  </si>
  <si>
    <t>FEC.ktoe.SE.CHI.BASIC_CHEM.PROC_HEAT.THERM.RFO</t>
  </si>
  <si>
    <t>FEC.ktoe.SE.CHI.BASIC_CHEM.PROC_HEAT.THERM.NG_BIOGAS</t>
  </si>
  <si>
    <t>Chemicals: Furnaces - Electric</t>
  </si>
  <si>
    <t>FEC.ktoe.SE.CHI.BASIC_CHEM.PROC_HEAT.ELEC.ELEC</t>
  </si>
  <si>
    <t>Chemicals: Process cooling</t>
  </si>
  <si>
    <t>Chemicals: Process cooling - Natural gas and biogas</t>
  </si>
  <si>
    <t>FEC.ktoe.SE.CHI.BASIC_CHEM.PROC_COOL.THERM.NG_BIOGAS</t>
  </si>
  <si>
    <t>Chemicals: Process cooling - Steam</t>
  </si>
  <si>
    <t>FEC.ktoe.SE.CHI.BASIC_CHEM.PROC_COOL_STEAM.TOTAL.TOTAL</t>
  </si>
  <si>
    <t>FEC.ktoe.SE.CHI.BASIC_CHEM.PROC_COOL_STEAM.STEAM.SOLIDS</t>
  </si>
  <si>
    <t>FEC.ktoe.SE.CHI.BASIC_CHEM.PROC_COOL_STEAM.STEAM.RFG</t>
  </si>
  <si>
    <t>FEC.ktoe.SE.CHI.BASIC_CHEM.PROC_COOL_STEAM.STEAM.LPG</t>
  </si>
  <si>
    <t>FEC.ktoe.SE.CHI.BASIC_CHEM.PROC_COOL_STEAM.STEAM.DIESEL_LIQBIO</t>
  </si>
  <si>
    <t>FEC.ktoe.SE.CHI.BASIC_CHEM.PROC_COOL_STEAM.STEAM.RFO</t>
  </si>
  <si>
    <t>FEC.ktoe.SE.CHI.BASIC_CHEM.PROC_COOL_STEAM.STEAM.OTHER</t>
  </si>
  <si>
    <t>FEC.ktoe.SE.CHI.BASIC_CHEM.PROC_COOL_STEAM.STEAM.NG_BIOGAS</t>
  </si>
  <si>
    <t>FEC.ktoe.SE.CHI.BASIC_CHEM.PROC_COOL_STEAM.STEAM.DERIVED</t>
  </si>
  <si>
    <t>FEC.ktoe.SE.CHI.BASIC_CHEM.PROC_COOL_STEAM.STEAM.BIOMASS_WASTE</t>
  </si>
  <si>
    <t>FEC.ktoe.SE.CHI.BASIC_CHEM.PROC_COOL_STEAM.STEAM.STEAM_DISTR</t>
  </si>
  <si>
    <t>Chemicals: Process cooling - Electric</t>
  </si>
  <si>
    <t>FEC.ktoe.SE.CHI.BASIC_CHEM.PROC_COOL.ELEC.ELEC</t>
  </si>
  <si>
    <t>Chemicals: Generic electric process</t>
  </si>
  <si>
    <t>FEC.ktoe.SE.CHI.BASIC_CHEM.GENERIC.MECH.ELEC</t>
  </si>
  <si>
    <t>FEC.ktoe.SE.CHI.OTHER_CHEM.TOTAL.TOTAL.TOTAL</t>
  </si>
  <si>
    <t>FEC.ktoe.SE.CHI.OTHER_CHEM.LIGHT.GENERIC.ELEC</t>
  </si>
  <si>
    <t>FEC.ktoe.SE.CHI.OTHER_CHEM.AIRCOMP.GENERIC.ELEC</t>
  </si>
  <si>
    <t>FEC.ktoe.SE.CHI.OTHER_CHEM.MOTOR.GENERIC.ELEC</t>
  </si>
  <si>
    <t>FEC.ktoe.SE.CHI.OTHER_CHEM.FANS.GENERIC.ELEC</t>
  </si>
  <si>
    <t>FEC.ktoe.SE.CHI.OTHER_CHEM.LOW_ENTH.TOTAL.TOTAL</t>
  </si>
  <si>
    <t>FEC.ktoe.SE.CHI.OTHER_CHEM.LOW_ENTH.THERM.DIESEL_LIQBIO</t>
  </si>
  <si>
    <t>FEC.ktoe.SE.CHI.OTHER_CHEM.LOW_ENTH.THERM.NG_BIOGAS</t>
  </si>
  <si>
    <t>FEC.ktoe.SE.CHI.OTHER_CHEM.LOW_ENTH.THERM.SOLAR_GEO</t>
  </si>
  <si>
    <t>FEC.ktoe.SE.CHI.OTHER_CHEM.LOW_ENTH.HP.AMBIENT</t>
  </si>
  <si>
    <t>FEC.ktoe.SE.CHI.OTHER_CHEM.LOW_ENTH.THERM.ELEC</t>
  </si>
  <si>
    <t>Chemicals: High-enthalpy heat processing</t>
  </si>
  <si>
    <t>High-enthalpy heat processing - Steam</t>
  </si>
  <si>
    <t>FEC.ktoe.SE.CHI.OTHER_CHEM.PROCESSING_STEAM.TOTAL.TOTAL</t>
  </si>
  <si>
    <t>FEC.ktoe.SE.CHI.OTHER_CHEM.PROCESSING_STEAM.STEAM.SOLIDS</t>
  </si>
  <si>
    <t>FEC.ktoe.SE.CHI.OTHER_CHEM.PROCESSING_STEAM.STEAM.RFG</t>
  </si>
  <si>
    <t>FEC.ktoe.SE.CHI.OTHER_CHEM.PROCESSING_STEAM.STEAM.LPG</t>
  </si>
  <si>
    <t>FEC.ktoe.SE.CHI.OTHER_CHEM.PROCESSING_STEAM.STEAM.DIESEL_LIQBIO</t>
  </si>
  <si>
    <t>FEC.ktoe.SE.CHI.OTHER_CHEM.PROCESSING_STEAM.STEAM.RFO</t>
  </si>
  <si>
    <t>FEC.ktoe.SE.CHI.OTHER_CHEM.PROCESSING_STEAM.STEAM.OTHER</t>
  </si>
  <si>
    <t>FEC.ktoe.SE.CHI.OTHER_CHEM.PROCESSING_STEAM.STEAM.NG_BIOGAS</t>
  </si>
  <si>
    <t>FEC.ktoe.SE.CHI.OTHER_CHEM.PROCESSING_STEAM.STEAM.DERIVED</t>
  </si>
  <si>
    <t>FEC.ktoe.SE.CHI.OTHER_CHEM.PROCESSING_STEAM.STEAM.BIOMASS_WASTE</t>
  </si>
  <si>
    <t>FEC.ktoe.SE.CHI.OTHER_CHEM.PROCESSING_STEAM.STEAM.STEAM_DISTR</t>
  </si>
  <si>
    <t>High-enthalpy heat processing - Electric (microwave)</t>
  </si>
  <si>
    <t>FEC.ktoe.SE.CHI.OTHER_CHEM.PROCESSING.MICROW.ELEC</t>
  </si>
  <si>
    <t>FEC.ktoe.SE.CHI.OTHER_CHEM.PROC_HEAT.TOTAL.TOTAL</t>
  </si>
  <si>
    <t>FEC.ktoe.SE.CHI.OTHER_CHEM.PROC_HEAT.THERM.TOTAL</t>
  </si>
  <si>
    <t>FEC.ktoe.SE.CHI.OTHER_CHEM.PROC_HEAT.THERM.SOLIDS</t>
  </si>
  <si>
    <t>FEC.ktoe.SE.CHI.OTHER_CHEM.PROC_HEAT.THERM.LPG</t>
  </si>
  <si>
    <t>FEC.ktoe.SE.CHI.OTHER_CHEM.PROC_HEAT.THERM.DIESEL_LIQBIO</t>
  </si>
  <si>
    <t>FEC.ktoe.SE.CHI.OTHER_CHEM.PROC_HEAT.THERM.RFO</t>
  </si>
  <si>
    <t>FEC.ktoe.SE.CHI.OTHER_CHEM.PROC_HEAT.THERM.NG_BIOGAS</t>
  </si>
  <si>
    <t>FEC.ktoe.SE.CHI.OTHER_CHEM.PROC_HEAT.ELEC.ELEC</t>
  </si>
  <si>
    <t>FEC.ktoe.SE.CHI.OTHER_CHEM.PROC_COOL.THERM.NG_BIOGAS</t>
  </si>
  <si>
    <t>FEC.ktoe.SE.CHI.OTHER_CHEM.PROC_COOL_STEAM.TOTAL.TOTAL</t>
  </si>
  <si>
    <t>FEC.ktoe.SE.CHI.OTHER_CHEM.PROC_COOL_STEAM.STEAM.SOLIDS</t>
  </si>
  <si>
    <t>FEC.ktoe.SE.CHI.OTHER_CHEM.PROC_COOL_STEAM.STEAM.RFG</t>
  </si>
  <si>
    <t>FEC.ktoe.SE.CHI.OTHER_CHEM.PROC_COOL_STEAM.STEAM.LPG</t>
  </si>
  <si>
    <t>FEC.ktoe.SE.CHI.OTHER_CHEM.PROC_COOL_STEAM.STEAM.DIESEL_LIQBIO</t>
  </si>
  <si>
    <t>FEC.ktoe.SE.CHI.OTHER_CHEM.PROC_COOL_STEAM.STEAM.RFO</t>
  </si>
  <si>
    <t>FEC.ktoe.SE.CHI.OTHER_CHEM.PROC_COOL_STEAM.STEAM.OTHER</t>
  </si>
  <si>
    <t>FEC.ktoe.SE.CHI.OTHER_CHEM.PROC_COOL_STEAM.STEAM.NG_BIOGAS</t>
  </si>
  <si>
    <t>FEC.ktoe.SE.CHI.OTHER_CHEM.PROC_COOL_STEAM.STEAM.DERIVED</t>
  </si>
  <si>
    <t>FEC.ktoe.SE.CHI.OTHER_CHEM.PROC_COOL_STEAM.STEAM.BIOMASS_WASTE</t>
  </si>
  <si>
    <t>FEC.ktoe.SE.CHI.OTHER_CHEM.PROC_COOL_STEAM.STEAM.STEAM_DISTR</t>
  </si>
  <si>
    <t>FEC.ktoe.SE.CHI.OTHER_CHEM.PROC_COOL.ELEC.ELEC</t>
  </si>
  <si>
    <t>FEC.ktoe.SE.CHI.OTHER_CHEM.GENERIC.MECH.ELEC</t>
  </si>
  <si>
    <t>FEC.ktoe.SE.CHI.PHARM.TOTAL.TOTAL.TOTAL</t>
  </si>
  <si>
    <t>FEC.ktoe.SE.CHI.PHARM.LIGHT.GENERIC.ELEC</t>
  </si>
  <si>
    <t>FEC.ktoe.SE.CHI.PHARM.AIRCOMP.GENERIC.ELEC</t>
  </si>
  <si>
    <t>FEC.ktoe.SE.CHI.PHARM.MOTOR.GENERIC.ELEC</t>
  </si>
  <si>
    <t>FEC.ktoe.SE.CHI.PHARM.FANS.GENERIC.ELEC</t>
  </si>
  <si>
    <t>FEC.ktoe.SE.CHI.PHARM.LOW_ENTH.TOTAL.TOTAL</t>
  </si>
  <si>
    <t>FEC.ktoe.SE.CHI.PHARM.LOW_ENTH.THERM.DIESEL_LIQBIO</t>
  </si>
  <si>
    <t>FEC.ktoe.SE.CHI.PHARM.LOW_ENTH.THERM.NG_BIOGAS</t>
  </si>
  <si>
    <t>FEC.ktoe.SE.CHI.PHARM.LOW_ENTH.THERM.SOLAR_GEO</t>
  </si>
  <si>
    <t>FEC.ktoe.SE.CHI.PHARM.LOW_ENTH.HP.AMBIENT</t>
  </si>
  <si>
    <t>FEC.ktoe.SE.CHI.PHARM.LOW_ENTH.THERM.ELEC</t>
  </si>
  <si>
    <t>FEC.ktoe.SE.CHI.PHARM.PROCESSING_STEAM.TOTAL.TOTAL</t>
  </si>
  <si>
    <t>FEC.ktoe.SE.CHI.PHARM.PROCESSING_STEAM.STEAM.SOLIDS</t>
  </si>
  <si>
    <t>FEC.ktoe.SE.CHI.PHARM.PROCESSING_STEAM.STEAM.RFG</t>
  </si>
  <si>
    <t>FEC.ktoe.SE.CHI.PHARM.PROCESSING_STEAM.STEAM.LPG</t>
  </si>
  <si>
    <t>FEC.ktoe.SE.CHI.PHARM.PROCESSING_STEAM.STEAM.DIESEL_LIQBIO</t>
  </si>
  <si>
    <t>FEC.ktoe.SE.CHI.PHARM.PROCESSING_STEAM.STEAM.RFO</t>
  </si>
  <si>
    <t>FEC.ktoe.SE.CHI.PHARM.PROCESSING_STEAM.STEAM.OTHER</t>
  </si>
  <si>
    <t>FEC.ktoe.SE.CHI.PHARM.PROCESSING_STEAM.STEAM.NG_BIOGAS</t>
  </si>
  <si>
    <t>FEC.ktoe.SE.CHI.PHARM.PROCESSING_STEAM.STEAM.DERIVED</t>
  </si>
  <si>
    <t>FEC.ktoe.SE.CHI.PHARM.PROCESSING_STEAM.STEAM.BIOMASS_WASTE</t>
  </si>
  <si>
    <t>FEC.ktoe.SE.CHI.PHARM.PROCESSING_STEAM.STEAM.STEAM_DISTR</t>
  </si>
  <si>
    <t>FEC.ktoe.SE.CHI.PHARM.PROCESSING.MICROW.ELEC</t>
  </si>
  <si>
    <t>FEC.ktoe.SE.CHI.PHARM.PROC_HEAT.TOTAL.TOTAL</t>
  </si>
  <si>
    <t>FEC.ktoe.SE.CHI.PHARM.PROC_HEAT.THERM.TOTAL</t>
  </si>
  <si>
    <t>FEC.ktoe.SE.CHI.PHARM.PROC_HEAT.THERM.SOLIDS</t>
  </si>
  <si>
    <t>FEC.ktoe.SE.CHI.PHARM.PROC_HEAT.THERM.LPG</t>
  </si>
  <si>
    <t>FEC.ktoe.SE.CHI.PHARM.PROC_HEAT.THERM.DIESEL_LIQBIO</t>
  </si>
  <si>
    <t>FEC.ktoe.SE.CHI.PHARM.PROC_HEAT.THERM.RFO</t>
  </si>
  <si>
    <t>FEC.ktoe.SE.CHI.PHARM.PROC_HEAT.THERM.NG_BIOGAS</t>
  </si>
  <si>
    <t>FEC.ktoe.SE.CHI.PHARM.PROC_HEAT.ELEC.ELEC</t>
  </si>
  <si>
    <t>FEC.ktoe.SE.CHI.PHARM.PROC_COOL.THERM.NG_BIOGAS</t>
  </si>
  <si>
    <t>FEC.ktoe.SE.CHI.PHARM.PROC_COOL_STEAM.TOTAL.TOTAL</t>
  </si>
  <si>
    <t>FEC.ktoe.SE.CHI.PHARM.PROC_COOL_STEAM.STEAM.SOLIDS</t>
  </si>
  <si>
    <t>FEC.ktoe.SE.CHI.PHARM.PROC_COOL_STEAM.STEAM.RFG</t>
  </si>
  <si>
    <t>FEC.ktoe.SE.CHI.PHARM.PROC_COOL_STEAM.STEAM.LPG</t>
  </si>
  <si>
    <t>FEC.ktoe.SE.CHI.PHARM.PROC_COOL_STEAM.STEAM.DIESEL_LIQBIO</t>
  </si>
  <si>
    <t>FEC.ktoe.SE.CHI.PHARM.PROC_COOL_STEAM.STEAM.RFO</t>
  </si>
  <si>
    <t>FEC.ktoe.SE.CHI.PHARM.PROC_COOL_STEAM.STEAM.OTHER</t>
  </si>
  <si>
    <t>FEC.ktoe.SE.CHI.PHARM.PROC_COOL_STEAM.STEAM.NG_BIOGAS</t>
  </si>
  <si>
    <t>FEC.ktoe.SE.CHI.PHARM.PROC_COOL_STEAM.STEAM.DERIVED</t>
  </si>
  <si>
    <t>FEC.ktoe.SE.CHI.PHARM.PROC_COOL_STEAM.STEAM.BIOMASS_WASTE</t>
  </si>
  <si>
    <t>FEC.ktoe.SE.CHI.PHARM.PROC_COOL_STEAM.STEAM.STEAM_DISTR</t>
  </si>
  <si>
    <t>FEC.ktoe.SE.CHI.PHARM.PROC_COOL.ELEC.ELEC</t>
  </si>
  <si>
    <t>FEC.ktoe.SE.CHI.PHARM.GENERIC.MECH.ELEC</t>
  </si>
  <si>
    <t>Chemicals: Process cooling - Natural gas</t>
  </si>
  <si>
    <t>UED.ktoe.SE.CHI.BASIC_CHEM.LIGHT.GENERIC.ELEC</t>
  </si>
  <si>
    <t>UED.ktoe.SE.CHI.BASIC_CHEM.AIRCOMP.GENERIC.ELEC</t>
  </si>
  <si>
    <t>UED.ktoe.SE.CHI.BASIC_CHEM.MOTOR.GENERIC.ELEC</t>
  </si>
  <si>
    <t>UED.ktoe.SE.CHI.BASIC_CHEM.FANS.GENERIC.ELEC</t>
  </si>
  <si>
    <t>UED.ktoe.SE.CHI.BASIC_CHEM.LOW_ENTH.TOTAL.TOTAL</t>
  </si>
  <si>
    <t>UED.ktoe.SE.CHI.BASIC_CHEM.LOW_ENTH.THERM.DIESEL_LIQBIO</t>
  </si>
  <si>
    <t>UED.ktoe.SE.CHI.BASIC_CHEM.LOW_ENTH.THERM.NG_BIOGAS</t>
  </si>
  <si>
    <t>UED.ktoe.SE.CHI.BASIC_CHEM.LOW_ENTH.THERM.SOLAR_GEO</t>
  </si>
  <si>
    <t>UED.ktoe.SE.CHI.BASIC_CHEM.LOW_ENTH.HP.AMBIENT</t>
  </si>
  <si>
    <t>UED.ktoe.SE.CHI.BASIC_CHEM.LOW_ENTH.THERM.ELEC</t>
  </si>
  <si>
    <t>UED.ktoe.SE.CHI.BASIC_CHEM.PROCESSING.TOTAL.TOTAL</t>
  </si>
  <si>
    <t>UED.ktoe.SE.CHI.BASIC_CHEM.PROCESSING.STEAM.SOLIDS</t>
  </si>
  <si>
    <t>UED.ktoe.SE.CHI.BASIC_CHEM.PROCESSING.STEAM.RFG</t>
  </si>
  <si>
    <t>UED.ktoe.SE.CHI.BASIC_CHEM.PROCESSING.STEAM.LPG</t>
  </si>
  <si>
    <t>UED.ktoe.SE.CHI.BASIC_CHEM.PROCESSING.STEAM.DIESEL_LIQBIO</t>
  </si>
  <si>
    <t>UED.ktoe.SE.CHI.BASIC_CHEM.PROCESSING.STEAM.RFO</t>
  </si>
  <si>
    <t>UED.ktoe.SE.CHI.BASIC_CHEM.PROCESSING.STEAM.OTHER</t>
  </si>
  <si>
    <t>UED.ktoe.SE.CHI.BASIC_CHEM.PROCESSING.STEAM.NG_BIOGAS</t>
  </si>
  <si>
    <t>UED.ktoe.SE.CHI.BASIC_CHEM.PROCESSING.STEAM.DERIVED</t>
  </si>
  <si>
    <t>UED.ktoe.SE.CHI.BASIC_CHEM.PROCESSING.STEAM.BIOMASS_WASTE</t>
  </si>
  <si>
    <t>UED.ktoe.SE.CHI.BASIC_CHEM.PROCESSING.STEAM.STEAM_DISTR</t>
  </si>
  <si>
    <t>UED.ktoe.SE.CHI.BASIC_CHEM.PROC_HEAT.TOTAL.TOTAL</t>
  </si>
  <si>
    <t>UED.ktoe.SE.CHI.BASIC_CHEM.PROC_HEAT.THERM.TOTAL</t>
  </si>
  <si>
    <t>UED.ktoe.SE.CHI.BASIC_CHEM.PROC_HEAT.THERM.SOLIDS</t>
  </si>
  <si>
    <t>UED.ktoe.SE.CHI.BASIC_CHEM.PROC_HEAT.THERM.LPG</t>
  </si>
  <si>
    <t>UED.ktoe.SE.CHI.BASIC_CHEM.PROC_HEAT.THERM.DIESEL_LIQBIO</t>
  </si>
  <si>
    <t>UED.ktoe.SE.CHI.BASIC_CHEM.PROC_HEAT.THERM.RFO</t>
  </si>
  <si>
    <t>UED.ktoe.SE.CHI.BASIC_CHEM.PROC_HEAT.THERM.NG_BIOGAS</t>
  </si>
  <si>
    <t>UED.ktoe.SE.CHI.BASIC_CHEM.PROC_HEAT.ELEC.ELEC</t>
  </si>
  <si>
    <t>UED.ktoe.SE.CHI.BASIC_CHEM.PROC_COOL.THERM.NG_BIOGAS</t>
  </si>
  <si>
    <t>UED.ktoe.SE.CHI.BASIC_CHEM.PROC_COOL_STEAM.TOTAL.TOTAL</t>
  </si>
  <si>
    <t>UED.ktoe.SE.CHI.BASIC_CHEM.PROC_COOL_STEAM.STEAM.SOLIDS</t>
  </si>
  <si>
    <t>UED.ktoe.SE.CHI.BASIC_CHEM.PROC_COOL_STEAM.STEAM.RFG</t>
  </si>
  <si>
    <t>UED.ktoe.SE.CHI.BASIC_CHEM.PROC_COOL_STEAM.STEAM.LPG</t>
  </si>
  <si>
    <t>UED.ktoe.SE.CHI.BASIC_CHEM.PROC_COOL_STEAM.STEAM.DIESEL_LIQBIO</t>
  </si>
  <si>
    <t>UED.ktoe.SE.CHI.BASIC_CHEM.PROC_COOL_STEAM.STEAM.RFO</t>
  </si>
  <si>
    <t>UED.ktoe.SE.CHI.BASIC_CHEM.PROC_COOL_STEAM.STEAM.OTHER</t>
  </si>
  <si>
    <t>UED.ktoe.SE.CHI.BASIC_CHEM.PROC_COOL_STEAM.STEAM.NG_BIOGAS</t>
  </si>
  <si>
    <t>UED.ktoe.SE.CHI.BASIC_CHEM.PROC_COOL_STEAM.STEAM.DERIVED</t>
  </si>
  <si>
    <t>UED.ktoe.SE.CHI.BASIC_CHEM.PROC_COOL_STEAM.STEAM.BIOMASS_WASTE</t>
  </si>
  <si>
    <t>UED.ktoe.SE.CHI.BASIC_CHEM.PROC_COOL_STEAM.STEAM.STEAM_DISTR</t>
  </si>
  <si>
    <t>UED.ktoe.SE.CHI.BASIC_CHEM.PROC_COOL.ELEC.ELEC</t>
  </si>
  <si>
    <t>UED.ktoe.SE.CHI.BASIC_CHEM.GENERIC.MECH.ELEC</t>
  </si>
  <si>
    <t>UED.ktoe.SE.CHI.OTHER_CHEM.TOTAL.TOTAL.TOTAL</t>
  </si>
  <si>
    <t>UED.ktoe.SE.CHI.OTHER_CHEM.LIGHT.GENERIC.ELEC</t>
  </si>
  <si>
    <t>UED.ktoe.SE.CHI.OTHER_CHEM.AIRCOMP.GENERIC.ELEC</t>
  </si>
  <si>
    <t>UED.ktoe.SE.CHI.OTHER_CHEM.MOTOR.GENERIC.ELEC</t>
  </si>
  <si>
    <t>UED.ktoe.SE.CHI.OTHER_CHEM.FANS.GENERIC.ELEC</t>
  </si>
  <si>
    <t>UED.ktoe.SE.CHI.OTHER_CHEM.LOW_ENTH.TOTAL.TOTAL</t>
  </si>
  <si>
    <t>UED.ktoe.SE.CHI.OTHER_CHEM.LOW_ENTH.THERM.DIESEL_LIQBIO</t>
  </si>
  <si>
    <t>UED.ktoe.SE.CHI.OTHER_CHEM.LOW_ENTH.THERM.NG_BIOGAS</t>
  </si>
  <si>
    <t>UED.ktoe.SE.CHI.OTHER_CHEM.LOW_ENTH.THERM.SOLAR_GEO</t>
  </si>
  <si>
    <t>UED.ktoe.SE.CHI.OTHER_CHEM.LOW_ENTH.HP.AMBIENT</t>
  </si>
  <si>
    <t>UED.ktoe.SE.CHI.OTHER_CHEM.LOW_ENTH.THERM.ELEC</t>
  </si>
  <si>
    <t>UED.ktoe.SE.CHI.OTHER_CHEM.PROCESSING_STEAM.TOTAL.TOTAL</t>
  </si>
  <si>
    <t>UED.ktoe.SE.CHI.OTHER_CHEM.PROCESSING_STEAM.STEAM.SOLIDS</t>
  </si>
  <si>
    <t>UED.ktoe.SE.CHI.OTHER_CHEM.PROCESSING_STEAM.STEAM.RFG</t>
  </si>
  <si>
    <t>UED.ktoe.SE.CHI.OTHER_CHEM.PROCESSING_STEAM.STEAM.LPG</t>
  </si>
  <si>
    <t>UED.ktoe.SE.CHI.OTHER_CHEM.PROCESSING_STEAM.STEAM.DIESEL_LIQBIO</t>
  </si>
  <si>
    <t>UED.ktoe.SE.CHI.OTHER_CHEM.PROCESSING_STEAM.STEAM.RFO</t>
  </si>
  <si>
    <t>UED.ktoe.SE.CHI.OTHER_CHEM.PROCESSING_STEAM.STEAM.OTHER</t>
  </si>
  <si>
    <t>UED.ktoe.SE.CHI.OTHER_CHEM.PROCESSING_STEAM.STEAM.NG_BIOGAS</t>
  </si>
  <si>
    <t>UED.ktoe.SE.CHI.OTHER_CHEM.PROCESSING_STEAM.STEAM.DERIVED</t>
  </si>
  <si>
    <t>UED.ktoe.SE.CHI.OTHER_CHEM.PROCESSING_STEAM.STEAM.BIOMASS_WASTE</t>
  </si>
  <si>
    <t>UED.ktoe.SE.CHI.OTHER_CHEM.PROCESSING_STEAM.STEAM.STEAM_DISTR</t>
  </si>
  <si>
    <t>UED.ktoe.SE.CHI.OTHER_CHEM.PROCESSING.MICROW.ELEC</t>
  </si>
  <si>
    <t>UED.ktoe.SE.CHI.OTHER_CHEM.PROC_HEAT.TOTAL.TOTAL</t>
  </si>
  <si>
    <t>UED.ktoe.SE.CHI.OTHER_CHEM.PROC_HEAT.THERM.TOTAL</t>
  </si>
  <si>
    <t>UED.ktoe.SE.CHI.OTHER_CHEM.PROC_HEAT.THERM.SOLIDS</t>
  </si>
  <si>
    <t>UED.ktoe.SE.CHI.OTHER_CHEM.PROC_HEAT.THERM.LPG</t>
  </si>
  <si>
    <t>UED.ktoe.SE.CHI.OTHER_CHEM.PROC_HEAT.THERM.DIESEL_LIQBIO</t>
  </si>
  <si>
    <t>UED.ktoe.SE.CHI.OTHER_CHEM.PROC_HEAT.THERM.RFO</t>
  </si>
  <si>
    <t>UED.ktoe.SE.CHI.OTHER_CHEM.PROC_HEAT.THERM.NG_BIOGAS</t>
  </si>
  <si>
    <t>UED.ktoe.SE.CHI.OTHER_CHEM.PROC_HEAT.ELEC.ELEC</t>
  </si>
  <si>
    <t>UED.ktoe.SE.CHI.OTHER_CHEM.PROC_COOL.THERM.NG_BIOGAS</t>
  </si>
  <si>
    <t>UED.ktoe.SE.CHI.OTHER_CHEM.PROC_COOL_STEAM.TOTAL.TOTAL</t>
  </si>
  <si>
    <t>UED.ktoe.SE.CHI.OTHER_CHEM.PROC_COOL_STEAM.STEAM.SOLIDS</t>
  </si>
  <si>
    <t>UED.ktoe.SE.CHI.OTHER_CHEM.PROC_COOL_STEAM.STEAM.RFG</t>
  </si>
  <si>
    <t>UED.ktoe.SE.CHI.OTHER_CHEM.PROC_COOL_STEAM.STEAM.LPG</t>
  </si>
  <si>
    <t>UED.ktoe.SE.CHI.OTHER_CHEM.PROC_COOL_STEAM.STEAM.DIESEL_LIQBIO</t>
  </si>
  <si>
    <t>UED.ktoe.SE.CHI.OTHER_CHEM.PROC_COOL_STEAM.STEAM.RFO</t>
  </si>
  <si>
    <t>UED.ktoe.SE.CHI.OTHER_CHEM.PROC_COOL_STEAM.STEAM.OTHER</t>
  </si>
  <si>
    <t>UED.ktoe.SE.CHI.OTHER_CHEM.PROC_COOL_STEAM.STEAM.NG_BIOGAS</t>
  </si>
  <si>
    <t>UED.ktoe.SE.CHI.OTHER_CHEM.PROC_COOL_STEAM.STEAM.DERIVED</t>
  </si>
  <si>
    <t>UED.ktoe.SE.CHI.OTHER_CHEM.PROC_COOL_STEAM.STEAM.BIOMASS_WASTE</t>
  </si>
  <si>
    <t>UED.ktoe.SE.CHI.OTHER_CHEM.PROC_COOL_STEAM.STEAM.STEAM_DISTR</t>
  </si>
  <si>
    <t>UED.ktoe.SE.CHI.OTHER_CHEM.PROC_COOL.ELEC.ELEC</t>
  </si>
  <si>
    <t>UED.ktoe.SE.CHI.OTHER_CHEM.GENERIC.MECH.ELEC</t>
  </si>
  <si>
    <t>UED.ktoe.SE.CHI.PHARM.TOTAL.TOTAL.TOTAL</t>
  </si>
  <si>
    <t>UED.ktoe.SE.CHI.PHARM.LIGHT.GENERIC.ELEC</t>
  </si>
  <si>
    <t>UED.ktoe.SE.CHI.PHARM.AIRCOMP.GENERIC.ELEC</t>
  </si>
  <si>
    <t>UED.ktoe.SE.CHI.PHARM.MOTOR.GENERIC.ELEC</t>
  </si>
  <si>
    <t>UED.ktoe.SE.CHI.PHARM.FANS.GENERIC.ELEC</t>
  </si>
  <si>
    <t>UED.ktoe.SE.CHI.PHARM.LOW_ENTH.TOTAL.TOTAL</t>
  </si>
  <si>
    <t>UED.ktoe.SE.CHI.PHARM.LOW_ENTH.THERM.DIESEL_LIQBIO</t>
  </si>
  <si>
    <t>UED.ktoe.SE.CHI.PHARM.LOW_ENTH.THERM.NG_BIOGAS</t>
  </si>
  <si>
    <t>UED.ktoe.SE.CHI.PHARM.LOW_ENTH.THERM.SOLAR_GEO</t>
  </si>
  <si>
    <t>UED.ktoe.SE.CHI.PHARM.LOW_ENTH.HP.AMBIENT</t>
  </si>
  <si>
    <t>UED.ktoe.SE.CHI.PHARM.LOW_ENTH.THERM.ELEC</t>
  </si>
  <si>
    <t>UED.ktoe.SE.CHI.PHARM.PROCESSING_STEAM.TOTAL.TOTAL</t>
  </si>
  <si>
    <t>UED.ktoe.SE.CHI.PHARM.PROCESSING_STEAM.STEAM.SOLIDS</t>
  </si>
  <si>
    <t>UED.ktoe.SE.CHI.PHARM.PROCESSING_STEAM.STEAM.RFG</t>
  </si>
  <si>
    <t>UED.ktoe.SE.CHI.PHARM.PROCESSING_STEAM.STEAM.LPG</t>
  </si>
  <si>
    <t>UED.ktoe.SE.CHI.PHARM.PROCESSING_STEAM.STEAM.DIESEL_LIQBIO</t>
  </si>
  <si>
    <t>UED.ktoe.SE.CHI.PHARM.PROCESSING_STEAM.STEAM.RFO</t>
  </si>
  <si>
    <t>UED.ktoe.SE.CHI.PHARM.PROCESSING_STEAM.STEAM.OTHER</t>
  </si>
  <si>
    <t>UED.ktoe.SE.CHI.PHARM.PROCESSING_STEAM.STEAM.NG_BIOGAS</t>
  </si>
  <si>
    <t>UED.ktoe.SE.CHI.PHARM.PROCESSING_STEAM.STEAM.DERIVED</t>
  </si>
  <si>
    <t>UED.ktoe.SE.CHI.PHARM.PROCESSING_STEAM.STEAM.BIOMASS_WASTE</t>
  </si>
  <si>
    <t>UED.ktoe.SE.CHI.PHARM.PROCESSING_STEAM.STEAM.STEAM_DISTR</t>
  </si>
  <si>
    <t>UED.ktoe.SE.CHI.PHARM.PROCESSING.MICROW.ELEC</t>
  </si>
  <si>
    <t>UED.ktoe.SE.CHI.PHARM.PROC_HEAT.TOTAL.TOTAL</t>
  </si>
  <si>
    <t>UED.ktoe.SE.CHI.PHARM.PROC_HEAT.THERM.TOTAL</t>
  </si>
  <si>
    <t>UED.ktoe.SE.CHI.PHARM.PROC_HEAT.THERM.SOLIDS</t>
  </si>
  <si>
    <t>UED.ktoe.SE.CHI.PHARM.PROC_HEAT.THERM.LPG</t>
  </si>
  <si>
    <t>UED.ktoe.SE.CHI.PHARM.PROC_HEAT.THERM.DIESEL_LIQBIO</t>
  </si>
  <si>
    <t>UED.ktoe.SE.CHI.PHARM.PROC_HEAT.THERM.RFO</t>
  </si>
  <si>
    <t>UED.ktoe.SE.CHI.PHARM.PROC_HEAT.THERM.NG_BIOGAS</t>
  </si>
  <si>
    <t>UED.ktoe.SE.CHI.PHARM.PROC_HEAT.ELEC.ELEC</t>
  </si>
  <si>
    <t>UED.ktoe.SE.CHI.PHARM.PROC_COOL.THERM.NG_BIOGAS</t>
  </si>
  <si>
    <t>UED.ktoe.SE.CHI.PHARM.PROC_COOL_STEAM.TOTAL.TOTAL</t>
  </si>
  <si>
    <t>UED.ktoe.SE.CHI.PHARM.PROC_COOL_STEAM.STEAM.SOLIDS</t>
  </si>
  <si>
    <t>UED.ktoe.SE.CHI.PHARM.PROC_COOL_STEAM.STEAM.RFG</t>
  </si>
  <si>
    <t>UED.ktoe.SE.CHI.PHARM.PROC_COOL_STEAM.STEAM.LPG</t>
  </si>
  <si>
    <t>UED.ktoe.SE.CHI.PHARM.PROC_COOL_STEAM.STEAM.DIESEL_LIQBIO</t>
  </si>
  <si>
    <t>UED.ktoe.SE.CHI.PHARM.PROC_COOL_STEAM.STEAM.RFO</t>
  </si>
  <si>
    <t>UED.ktoe.SE.CHI.PHARM.PROC_COOL_STEAM.STEAM.OTHER</t>
  </si>
  <si>
    <t>UED.ktoe.SE.CHI.PHARM.PROC_COOL_STEAM.STEAM.NG_BIOGAS</t>
  </si>
  <si>
    <t>UED.ktoe.SE.CHI.PHARM.PROC_COOL_STEAM.STEAM.DERIVED</t>
  </si>
  <si>
    <t>UED.ktoe.SE.CHI.PHARM.PROC_COOL_STEAM.STEAM.BIOMASS_WASTE</t>
  </si>
  <si>
    <t>UED.ktoe.SE.CHI.PHARM.PROC_COOL_STEAM.STEAM.STEAM_DISTR</t>
  </si>
  <si>
    <t>UED.ktoe.SE.CHI.PHARM.PROC_COOL.ELEC.ELEC</t>
  </si>
  <si>
    <t>UED.ktoe.SE.CHI.PHARM.GENERIC.MECH.ELEC</t>
  </si>
  <si>
    <t>Basic chemicals (energy consumption)</t>
  </si>
  <si>
    <t>FUEL_EMI.ktCO2.SE.CHI.BASIC_CHEM.LIGHT.GENERIC.ELEC</t>
  </si>
  <si>
    <t>FUEL_EMI.ktCO2.SE.CHI.BASIC_CHEM.AIRCOMP.GENERIC.ELEC</t>
  </si>
  <si>
    <t>FUEL_EMI.ktCO2.SE.CHI.BASIC_CHEM.MOTOR.GENERIC.ELEC</t>
  </si>
  <si>
    <t>FUEL_EMI.ktCO2.SE.CHI.BASIC_CHEM.FANS.GENERIC.ELEC</t>
  </si>
  <si>
    <t>FUEL_EMI.ktCO2.SE.CHI.BASIC_CHEM.LOW_ENTH.TOTAL.TOTAL</t>
  </si>
  <si>
    <t>FUEL_EMI.ktCO2.SE.CHI.BASIC_CHEM.LOW_ENTH.THERM.DIESEL_LIQBIO</t>
  </si>
  <si>
    <t>FUEL_EMI.ktCO2.SE.CHI.BASIC_CHEM.LOW_ENTH.THERM.NG_BIOGAS</t>
  </si>
  <si>
    <t>FUEL_EMI.ktCO2.SE.CHI.BASIC_CHEM.LOW_ENTH.THERM.SOLAR_GEO</t>
  </si>
  <si>
    <t>FUEL_EMI.ktCO2.SE.CHI.BASIC_CHEM.LOW_ENTH.HP.AMBIENT</t>
  </si>
  <si>
    <t>FUEL_EMI.ktCO2.SE.CHI.BASIC_CHEM.LOW_ENTH.THERM.ELEC</t>
  </si>
  <si>
    <t>FUEL_EMI.ktCO2.SE.CHI.BASIC_CHEM.PROCESSING.TOTAL.TOTAL</t>
  </si>
  <si>
    <t>FUEL_EMI.ktCO2.SE.CHI.BASIC_CHEM.PROCESSING.STEAM.SOLIDS</t>
  </si>
  <si>
    <t>FUEL_EMI.ktCO2.SE.CHI.BASIC_CHEM.PROCESSING.STEAM.RFG</t>
  </si>
  <si>
    <t>FUEL_EMI.ktCO2.SE.CHI.BASIC_CHEM.PROCESSING.STEAM.LPG</t>
  </si>
  <si>
    <t>FUEL_EMI.ktCO2.SE.CHI.BASIC_CHEM.PROCESSING.STEAM.DIESEL_LIQBIO</t>
  </si>
  <si>
    <t>FUEL_EMI.ktCO2.SE.CHI.BASIC_CHEM.PROCESSING.STEAM.RFO</t>
  </si>
  <si>
    <t>FUEL_EMI.ktCO2.SE.CHI.BASIC_CHEM.PROCESSING.STEAM.OTHER</t>
  </si>
  <si>
    <t>FUEL_EMI.ktCO2.SE.CHI.BASIC_CHEM.PROCESSING.STEAM.NG_BIOGAS</t>
  </si>
  <si>
    <t>FUEL_EMI.ktCO2.SE.CHI.BASIC_CHEM.PROCESSING.STEAM.DERIVED</t>
  </si>
  <si>
    <t>FUEL_EMI.ktCO2.SE.CHI.BASIC_CHEM.PROCESSING.STEAM.BIOMASS_WASTE</t>
  </si>
  <si>
    <t>FUEL_EMI.ktCO2.SE.CHI.BASIC_CHEM.PROCESSING.STEAM.STEAM_DISTR</t>
  </si>
  <si>
    <t>FUEL_EMI.ktCO2.SE.CHI.BASIC_CHEM.PROC_HEAT.TOTAL.TOTAL</t>
  </si>
  <si>
    <t>FUEL_EMI.ktCO2.SE.CHI.BASIC_CHEM.PROC_HEAT.THERM.TOTAL</t>
  </si>
  <si>
    <t>FUEL_EMI.ktCO2.SE.CHI.BASIC_CHEM.PROC_HEAT.THERM.SOLIDS</t>
  </si>
  <si>
    <t>FUEL_EMI.ktCO2.SE.CHI.BASIC_CHEM.PROC_HEAT.THERM.LPG</t>
  </si>
  <si>
    <t>FUEL_EMI.ktCO2.SE.CHI.BASIC_CHEM.PROC_HEAT.THERM.DIESEL_LIQBIO</t>
  </si>
  <si>
    <t>FUEL_EMI.ktCO2.SE.CHI.BASIC_CHEM.PROC_HEAT.THERM.RFO</t>
  </si>
  <si>
    <t>FUEL_EMI.ktCO2.SE.CHI.BASIC_CHEM.PROC_HEAT.THERM.NG_BIOGAS</t>
  </si>
  <si>
    <t>FUEL_EMI.ktCO2.SE.CHI.BASIC_CHEM.PROC_HEAT.ELEC.ELEC</t>
  </si>
  <si>
    <t>FUEL_EMI.ktCO2.SE.CHI.BASIC_CHEM.PROC_COOL.THERM.NG_BIOGAS</t>
  </si>
  <si>
    <t>FUEL_EMI.ktCO2.SE.CHI.BASIC_CHEM.PROC_COOL_STEAM.TOTAL.TOTAL</t>
  </si>
  <si>
    <t>FUEL_EMI.ktCO2.SE.CHI.BASIC_CHEM.PROC_COOL_STEAM.STEAM.SOLIDS</t>
  </si>
  <si>
    <t>FUEL_EMI.ktCO2.SE.CHI.BASIC_CHEM.PROC_COOL_STEAM.STEAM.RFG</t>
  </si>
  <si>
    <t>FUEL_EMI.ktCO2.SE.CHI.BASIC_CHEM.PROC_COOL_STEAM.STEAM.LPG</t>
  </si>
  <si>
    <t>FUEL_EMI.ktCO2.SE.CHI.BASIC_CHEM.PROC_COOL_STEAM.STEAM.DIESEL_LIQBIO</t>
  </si>
  <si>
    <t>FUEL_EMI.ktCO2.SE.CHI.BASIC_CHEM.PROC_COOL_STEAM.STEAM.RFO</t>
  </si>
  <si>
    <t>FUEL_EMI.ktCO2.SE.CHI.BASIC_CHEM.PROC_COOL_STEAM.STEAM.OTHER</t>
  </si>
  <si>
    <t>FUEL_EMI.ktCO2.SE.CHI.BASIC_CHEM.PROC_COOL_STEAM.STEAM.NG_BIOGAS</t>
  </si>
  <si>
    <t>FUEL_EMI.ktCO2.SE.CHI.BASIC_CHEM.PROC_COOL_STEAM.STEAM.DERIVED</t>
  </si>
  <si>
    <t>FUEL_EMI.ktCO2.SE.CHI.BASIC_CHEM.PROC_COOL_STEAM.STEAM.BIOMASS_WASTE</t>
  </si>
  <si>
    <t>FUEL_EMI.ktCO2.SE.CHI.BASIC_CHEM.PROC_COOL_STEAM.STEAM.STEAM_DISTR</t>
  </si>
  <si>
    <t>FUEL_EMI.ktCO2.SE.CHI.BASIC_CHEM.PROC_COOL.ELEC.ELEC</t>
  </si>
  <si>
    <t>FUEL_EMI.ktCO2.SE.CHI.BASIC_CHEM.GENERIC.MECH.ELEC</t>
  </si>
  <si>
    <t>PROCESS_EMI.ktCO2.SE.CHI.BASIC_CHEM</t>
  </si>
  <si>
    <t>FUEL_EMI.ktCO2.SE.CHI.OTHER_CHEM.LIGHT.GENERIC.ELEC</t>
  </si>
  <si>
    <t>FUEL_EMI.ktCO2.SE.CHI.OTHER_CHEM.AIRCOMP.GENERIC.ELEC</t>
  </si>
  <si>
    <t>FUEL_EMI.ktCO2.SE.CHI.OTHER_CHEM.MOTOR.GENERIC.ELEC</t>
  </si>
  <si>
    <t>FUEL_EMI.ktCO2.SE.CHI.OTHER_CHEM.FANS.GENERIC.ELEC</t>
  </si>
  <si>
    <t>FUEL_EMI.ktCO2.SE.CHI.OTHER_CHEM.LOW_ENTH.TOTAL.TOTAL</t>
  </si>
  <si>
    <t>FUEL_EMI.ktCO2.SE.CHI.OTHER_CHEM.LOW_ENTH.THERM.DIESEL_LIQBIO</t>
  </si>
  <si>
    <t>FUEL_EMI.ktCO2.SE.CHI.OTHER_CHEM.LOW_ENTH.THERM.NG_BIOGAS</t>
  </si>
  <si>
    <t>FUEL_EMI.ktCO2.SE.CHI.OTHER_CHEM.LOW_ENTH.THERM.SOLAR_GEO</t>
  </si>
  <si>
    <t>FUEL_EMI.ktCO2.SE.CHI.OTHER_CHEM.LOW_ENTH.HP.AMBIENT</t>
  </si>
  <si>
    <t>FUEL_EMI.ktCO2.SE.CHI.OTHER_CHEM.LOW_ENTH.THERM.ELEC</t>
  </si>
  <si>
    <t>FUEL_EMI.ktCO2.SE.CHI.OTHER_CHEM.PROCESSING_STEAM.TOTAL.TOTAL</t>
  </si>
  <si>
    <t>FUEL_EMI.ktCO2.SE.CHI.OTHER_CHEM.PROCESSING_STEAM.STEAM.SOLIDS</t>
  </si>
  <si>
    <t>FUEL_EMI.ktCO2.SE.CHI.OTHER_CHEM.PROCESSING_STEAM.STEAM.RFG</t>
  </si>
  <si>
    <t>FUEL_EMI.ktCO2.SE.CHI.OTHER_CHEM.PROCESSING_STEAM.STEAM.LPG</t>
  </si>
  <si>
    <t>FUEL_EMI.ktCO2.SE.CHI.OTHER_CHEM.PROCESSING_STEAM.STEAM.DIESEL_LIQBIO</t>
  </si>
  <si>
    <t>FUEL_EMI.ktCO2.SE.CHI.OTHER_CHEM.PROCESSING_STEAM.STEAM.RFO</t>
  </si>
  <si>
    <t>FUEL_EMI.ktCO2.SE.CHI.OTHER_CHEM.PROCESSING_STEAM.STEAM.OTHER</t>
  </si>
  <si>
    <t>FUEL_EMI.ktCO2.SE.CHI.OTHER_CHEM.PROCESSING_STEAM.STEAM.NG_BIOGAS</t>
  </si>
  <si>
    <t>FUEL_EMI.ktCO2.SE.CHI.OTHER_CHEM.PROCESSING_STEAM.STEAM.DERIVED</t>
  </si>
  <si>
    <t>FUEL_EMI.ktCO2.SE.CHI.OTHER_CHEM.PROCESSING_STEAM.STEAM.BIOMASS_WASTE</t>
  </si>
  <si>
    <t>FUEL_EMI.ktCO2.SE.CHI.OTHER_CHEM.PROCESSING_STEAM.STEAM.STEAM_DISTR</t>
  </si>
  <si>
    <t>FUEL_EMI.ktCO2.SE.CHI.OTHER_CHEM.PROCESSING.MICROW.ELEC</t>
  </si>
  <si>
    <t>FUEL_EMI.ktCO2.SE.CHI.OTHER_CHEM.PROC_HEAT.TOTAL.TOTAL</t>
  </si>
  <si>
    <t>FUEL_EMI.ktCO2.SE.CHI.OTHER_CHEM.PROC_HEAT.THERM.TOTAL</t>
  </si>
  <si>
    <t>FUEL_EMI.ktCO2.SE.CHI.OTHER_CHEM.PROC_HEAT.THERM.SOLIDS</t>
  </si>
  <si>
    <t>FUEL_EMI.ktCO2.SE.CHI.OTHER_CHEM.PROC_HEAT.THERM.LPG</t>
  </si>
  <si>
    <t>FUEL_EMI.ktCO2.SE.CHI.OTHER_CHEM.PROC_HEAT.THERM.DIESEL_LIQBIO</t>
  </si>
  <si>
    <t>FUEL_EMI.ktCO2.SE.CHI.OTHER_CHEM.PROC_HEAT.THERM.RFO</t>
  </si>
  <si>
    <t>FUEL_EMI.ktCO2.SE.CHI.OTHER_CHEM.PROC_HEAT.THERM.NG_BIOGAS</t>
  </si>
  <si>
    <t>FUEL_EMI.ktCO2.SE.CHI.OTHER_CHEM.PROC_HEAT.ELEC.ELEC</t>
  </si>
  <si>
    <t>FUEL_EMI.ktCO2.SE.CHI.OTHER_CHEM.PROC_COOL.THERM.NG_BIOGAS</t>
  </si>
  <si>
    <t>FUEL_EMI.ktCO2.SE.CHI.OTHER_CHEM.PROC_COOL_STEAM.TOTAL.TOTAL</t>
  </si>
  <si>
    <t>FUEL_EMI.ktCO2.SE.CHI.OTHER_CHEM.PROC_COOL_STEAM.STEAM.SOLIDS</t>
  </si>
  <si>
    <t>FUEL_EMI.ktCO2.SE.CHI.OTHER_CHEM.PROC_COOL_STEAM.STEAM.RFG</t>
  </si>
  <si>
    <t>FUEL_EMI.ktCO2.SE.CHI.OTHER_CHEM.PROC_COOL_STEAM.STEAM.LPG</t>
  </si>
  <si>
    <t>FUEL_EMI.ktCO2.SE.CHI.OTHER_CHEM.PROC_COOL_STEAM.STEAM.DIESEL_LIQBIO</t>
  </si>
  <si>
    <t>FUEL_EMI.ktCO2.SE.CHI.OTHER_CHEM.PROC_COOL_STEAM.STEAM.RFO</t>
  </si>
  <si>
    <t>FUEL_EMI.ktCO2.SE.CHI.OTHER_CHEM.PROC_COOL_STEAM.STEAM.OTHER</t>
  </si>
  <si>
    <t>FUEL_EMI.ktCO2.SE.CHI.OTHER_CHEM.PROC_COOL_STEAM.STEAM.NG_BIOGAS</t>
  </si>
  <si>
    <t>FUEL_EMI.ktCO2.SE.CHI.OTHER_CHEM.PROC_COOL_STEAM.STEAM.DERIVED</t>
  </si>
  <si>
    <t>FUEL_EMI.ktCO2.SE.CHI.OTHER_CHEM.PROC_COOL_STEAM.STEAM.BIOMASS_WASTE</t>
  </si>
  <si>
    <t>FUEL_EMI.ktCO2.SE.CHI.OTHER_CHEM.PROC_COOL_STEAM.STEAM.STEAM_DISTR</t>
  </si>
  <si>
    <t>FUEL_EMI.ktCO2.SE.CHI.OTHER_CHEM.PROC_COOL.ELEC.ELEC</t>
  </si>
  <si>
    <t>FUEL_EMI.ktCO2.SE.CHI.OTHER_CHEM.GENERIC.MECH.ELEC</t>
  </si>
  <si>
    <t>PROCESS_EMI.ktCO2.SE.CHI.OTHER_CHEM</t>
  </si>
  <si>
    <t>FUEL_EMI.ktCO2.SE.CHI.PHARM.TOTAL.TOTAL.TOTAL</t>
  </si>
  <si>
    <t>FUEL_EMI.ktCO2.SE.CHI.PHARM.LIGHT.GENERIC.ELEC</t>
  </si>
  <si>
    <t>FUEL_EMI.ktCO2.SE.CHI.PHARM.AIRCOMP.GENERIC.ELEC</t>
  </si>
  <si>
    <t>FUEL_EMI.ktCO2.SE.CHI.PHARM.MOTOR.GENERIC.ELEC</t>
  </si>
  <si>
    <t>FUEL_EMI.ktCO2.SE.CHI.PHARM.FANS.GENERIC.ELEC</t>
  </si>
  <si>
    <t>FUEL_EMI.ktCO2.SE.CHI.PHARM.LOW_ENTH.TOTAL.TOTAL</t>
  </si>
  <si>
    <t>FUEL_EMI.ktCO2.SE.CHI.PHARM.LOW_ENTH.THERM.DIESEL_LIQBIO</t>
  </si>
  <si>
    <t>FUEL_EMI.ktCO2.SE.CHI.PHARM.LOW_ENTH.THERM.NG_BIOGAS</t>
  </si>
  <si>
    <t>FUEL_EMI.ktCO2.SE.CHI.PHARM.LOW_ENTH.THERM.SOLAR_GEO</t>
  </si>
  <si>
    <t>FUEL_EMI.ktCO2.SE.CHI.PHARM.LOW_ENTH.HP.AMBIENT</t>
  </si>
  <si>
    <t>FUEL_EMI.ktCO2.SE.CHI.PHARM.LOW_ENTH.THERM.ELEC</t>
  </si>
  <si>
    <t>FUEL_EMI.ktCO2.SE.CHI.PHARM.PROCESSING_STEAM.TOTAL.TOTAL</t>
  </si>
  <si>
    <t>FUEL_EMI.ktCO2.SE.CHI.PHARM.PROCESSING_STEAM.STEAM.SOLIDS</t>
  </si>
  <si>
    <t>FUEL_EMI.ktCO2.SE.CHI.PHARM.PROCESSING_STEAM.STEAM.RFG</t>
  </si>
  <si>
    <t>FUEL_EMI.ktCO2.SE.CHI.PHARM.PROCESSING_STEAM.STEAM.LPG</t>
  </si>
  <si>
    <t>FUEL_EMI.ktCO2.SE.CHI.PHARM.PROCESSING_STEAM.STEAM.DIESEL_LIQBIO</t>
  </si>
  <si>
    <t>FUEL_EMI.ktCO2.SE.CHI.PHARM.PROCESSING_STEAM.STEAM.RFO</t>
  </si>
  <si>
    <t>FUEL_EMI.ktCO2.SE.CHI.PHARM.PROCESSING_STEAM.STEAM.OTHER</t>
  </si>
  <si>
    <t>FUEL_EMI.ktCO2.SE.CHI.PHARM.PROCESSING_STEAM.STEAM.NG_BIOGAS</t>
  </si>
  <si>
    <t>FUEL_EMI.ktCO2.SE.CHI.PHARM.PROCESSING_STEAM.STEAM.DERIVED</t>
  </si>
  <si>
    <t>FUEL_EMI.ktCO2.SE.CHI.PHARM.PROCESSING_STEAM.STEAM.BIOMASS_WASTE</t>
  </si>
  <si>
    <t>FUEL_EMI.ktCO2.SE.CHI.PHARM.PROCESSING_STEAM.STEAM.STEAM_DISTR</t>
  </si>
  <si>
    <t>FUEL_EMI.ktCO2.SE.CHI.PHARM.PROCESSING.MICROW.ELEC</t>
  </si>
  <si>
    <t>FUEL_EMI.ktCO2.SE.CHI.PHARM.PROC_HEAT.TOTAL.TOTAL</t>
  </si>
  <si>
    <t>FUEL_EMI.ktCO2.SE.CHI.PHARM.PROC_HEAT.THERM.TOTAL</t>
  </si>
  <si>
    <t>FUEL_EMI.ktCO2.SE.CHI.PHARM.PROC_HEAT.THERM.SOLIDS</t>
  </si>
  <si>
    <t>FUEL_EMI.ktCO2.SE.CHI.PHARM.PROC_HEAT.THERM.LPG</t>
  </si>
  <si>
    <t>FUEL_EMI.ktCO2.SE.CHI.PHARM.PROC_HEAT.THERM.DIESEL_LIQBIO</t>
  </si>
  <si>
    <t>FUEL_EMI.ktCO2.SE.CHI.PHARM.PROC_HEAT.THERM.RFO</t>
  </si>
  <si>
    <t>FUEL_EMI.ktCO2.SE.CHI.PHARM.PROC_HEAT.THERM.NG_BIOGAS</t>
  </si>
  <si>
    <t>FUEL_EMI.ktCO2.SE.CHI.PHARM.PROC_HEAT.ELEC.ELEC</t>
  </si>
  <si>
    <t>FUEL_EMI.ktCO2.SE.CHI.PHARM.PROC_COOL.THERM.NG_BIOGAS</t>
  </si>
  <si>
    <t>FUEL_EMI.ktCO2.SE.CHI.PHARM.PROC_COOL_STEAM.TOTAL.TOTAL</t>
  </si>
  <si>
    <t>FUEL_EMI.ktCO2.SE.CHI.PHARM.PROC_COOL_STEAM.STEAM.SOLIDS</t>
  </si>
  <si>
    <t>FUEL_EMI.ktCO2.SE.CHI.PHARM.PROC_COOL_STEAM.STEAM.RFG</t>
  </si>
  <si>
    <t>FUEL_EMI.ktCO2.SE.CHI.PHARM.PROC_COOL_STEAM.STEAM.LPG</t>
  </si>
  <si>
    <t>FUEL_EMI.ktCO2.SE.CHI.PHARM.PROC_COOL_STEAM.STEAM.DIESEL_LIQBIO</t>
  </si>
  <si>
    <t>FUEL_EMI.ktCO2.SE.CHI.PHARM.PROC_COOL_STEAM.STEAM.RFO</t>
  </si>
  <si>
    <t>FUEL_EMI.ktCO2.SE.CHI.PHARM.PROC_COOL_STEAM.STEAM.OTHER</t>
  </si>
  <si>
    <t>FUEL_EMI.ktCO2.SE.CHI.PHARM.PROC_COOL_STEAM.STEAM.NG_BIOGAS</t>
  </si>
  <si>
    <t>FUEL_EMI.ktCO2.SE.CHI.PHARM.PROC_COOL_STEAM.STEAM.DERIVED</t>
  </si>
  <si>
    <t>FUEL_EMI.ktCO2.SE.CHI.PHARM.PROC_COOL_STEAM.STEAM.BIOMASS_WASTE</t>
  </si>
  <si>
    <t>FUEL_EMI.ktCO2.SE.CHI.PHARM.PROC_COOL_STEAM.STEAM.STEAM_DISTR</t>
  </si>
  <si>
    <t>FUEL_EMI.ktCO2.SE.CHI.PHARM.PROC_COOL.ELEC.ELEC</t>
  </si>
  <si>
    <t>FUEL_EMI.ktCO2.SE.CHI.PHARM.GENERIC.MECH.ELEC</t>
  </si>
  <si>
    <t>Basic chemicals (over energy consumption, without process emissions)</t>
  </si>
  <si>
    <t>Other chemicals (without process emissions)</t>
  </si>
  <si>
    <t>VA.Meuro2023.SE.NMM.CEM</t>
  </si>
  <si>
    <t>VA.Meuro2023.SE.NMM.CER</t>
  </si>
  <si>
    <t>VA.Meuro2023.SE.NMM.GLASS</t>
  </si>
  <si>
    <t>Cement (kt)</t>
  </si>
  <si>
    <t>OUTPUT.kt.SE.NMM.CEM</t>
  </si>
  <si>
    <t>Ceramics &amp; other NMM (kt bricks eq.)</t>
  </si>
  <si>
    <t>OUTPUT.kt.SE.NMM.CER</t>
  </si>
  <si>
    <t>Glass production  (kt)</t>
  </si>
  <si>
    <t>OUTPUT.kt.SE.NMM.GLASS</t>
  </si>
  <si>
    <t>CAP.kt.SE.NMM.CEM</t>
  </si>
  <si>
    <t>CAP.kt.SE.NMM.CER</t>
  </si>
  <si>
    <t>CAP.kt.SE.NMM.GLASS</t>
  </si>
  <si>
    <t>NEWCAP.kt.SE.NMM.CEM</t>
  </si>
  <si>
    <t>NEWCAP.kt.SE.NMM.CER</t>
  </si>
  <si>
    <t>NEWCAP.kt.SE.NMM.GLASS</t>
  </si>
  <si>
    <t>FEC.ktoe.SE.NMM.TOTAL.TOTAL.TOTAL.TOTAL</t>
  </si>
  <si>
    <t>FEC.ktoe.SE.NMM.TOTAL.TOTAL.TOTAL.SOLIDS</t>
  </si>
  <si>
    <t>FEC.ktoe.SE.NMM.TOTAL.TOTAL.TOTAL.RFG</t>
  </si>
  <si>
    <t>FEC.ktoe.SE.NMM.TOTAL.TOTAL.TOTAL.LPG</t>
  </si>
  <si>
    <t>FEC.ktoe.SE.NMM.TOTAL.TOTAL.TOTAL.DIESEL</t>
  </si>
  <si>
    <t>FEC.ktoe.SE.NMM.TOTAL.TOTAL.TOTAL.RFO</t>
  </si>
  <si>
    <t>FEC.ktoe.SE.NMM.TOTAL.TOTAL.TOTAL.OTHER</t>
  </si>
  <si>
    <t>FEC.ktoe.SE.NMM.TOTAL.TOTAL.TOTAL.NG</t>
  </si>
  <si>
    <t>FEC.ktoe.SE.NMM.TOTAL.TOTAL.TOTAL.DERIVED</t>
  </si>
  <si>
    <t>FEC.ktoe.SE.NMM.TOTAL.TOTAL.TOTAL.BIOMASS_WASTE</t>
  </si>
  <si>
    <t>FEC.ktoe.SE.NMM.TOTAL.TOTAL.TOTAL.BIOGAS</t>
  </si>
  <si>
    <t>FEC.ktoe.SE.NMM.TOTAL.TOTAL.TOTAL.LIQBIO</t>
  </si>
  <si>
    <t>FEC.ktoe.SE.NMM.TOTAL.TOTAL.TOTAL.SOLAR</t>
  </si>
  <si>
    <t>FEC.ktoe.SE.NMM.TOTAL.TOTAL.TOTAL.GEO</t>
  </si>
  <si>
    <t>FEC.ktoe.SE.NMM.TOTAL.TOTAL.TOTAL.AMBIENT</t>
  </si>
  <si>
    <t>FEC.ktoe.SE.NMM.TOTAL.TOTAL.TOTAL.STEAM_DISTR</t>
  </si>
  <si>
    <t>FEC.ktoe.SE.NMM.TOTAL.TOTAL.TOTAL.ELEC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</si>
  <si>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</si>
  <si>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</si>
  <si>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</si>
  <si>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FEC.ktoe.SE.NMM.CEM.TOTAL.TOTAL.TOTAL</t>
  </si>
  <si>
    <t>FEC.ktoe.SE.NMM.CEM.LIGHT.GENERIC.ELEC</t>
  </si>
  <si>
    <t>FEC.ktoe.SE.NMM.CEM.AIRCOMP.GENERIC.ELEC</t>
  </si>
  <si>
    <t>FEC.ktoe.SE.NMM.CEM.MOTOR.GENERIC.ELEC</t>
  </si>
  <si>
    <t>FEC.ktoe.SE.NMM.CEM.FANS.GENERIC.ELEC</t>
  </si>
  <si>
    <t>FEC.ktoe.SE.NMM.CEM.LOW_ENTH.TOTAL.TOTAL</t>
  </si>
  <si>
    <t>FEC.ktoe.SE.NMM.CEM.LOW_ENTH.THERM.DIESEL_LIQBIO</t>
  </si>
  <si>
    <t>FEC.ktoe.SE.NMM.CEM.LOW_ENTH.THERM.NG_BIOGAS</t>
  </si>
  <si>
    <t>FEC.ktoe.SE.NMM.CEM.LOW_ENTH.THERM.SOLAR_GEO</t>
  </si>
  <si>
    <t>FEC.ktoe.SE.NMM.CEM.LOW_ENTH.HP.AMBIENT</t>
  </si>
  <si>
    <t>FEC.ktoe.SE.NMM.CEM.LOW_ENTH.THERM.ELEC</t>
  </si>
  <si>
    <t>Cement: Grinding, milling of raw material</t>
  </si>
  <si>
    <t>FEC.ktoe.SE.NMM.CEM.GRINDING_RAW.MECH.ELEC</t>
  </si>
  <si>
    <t>Cement: Pre-heating and pre-calcination</t>
  </si>
  <si>
    <t>FEC.ktoe.SE.NMM.CEM.PREHEAT.TOTAL.TOTAL</t>
  </si>
  <si>
    <t>FEC.ktoe.SE.NMM.CEM.PREHEAT.THERM.SOLIDS</t>
  </si>
  <si>
    <t>FEC.ktoe.SE.NMM.CEM.PREHEAT.THERM.LPG</t>
  </si>
  <si>
    <t>FEC.ktoe.SE.NMM.CEM.PREHEAT.THERM.DIESEL_LIQBIO</t>
  </si>
  <si>
    <t>FEC.ktoe.SE.NMM.CEM.PREHEAT.THERM.RFO</t>
  </si>
  <si>
    <t>FEC.ktoe.SE.NMM.CEM.PREHEAT.THERM.OTHER</t>
  </si>
  <si>
    <t>FEC.ktoe.SE.NMM.CEM.PREHEAT.THERM.NG_BIOGAS</t>
  </si>
  <si>
    <t>FEC.ktoe.SE.NMM.CEM.PREHEAT.THERM.BIOMASS_WASTE</t>
  </si>
  <si>
    <t>Cement: Clinker production (kilns)</t>
  </si>
  <si>
    <t>FEC.ktoe.SE.NMM.CEM.KILN.TOTAL.TOTAL</t>
  </si>
  <si>
    <t>FEC.ktoe.SE.NMM.CEM.KILN.THERM.SOLIDS</t>
  </si>
  <si>
    <t>FEC.ktoe.SE.NMM.CEM.KILN.THERM.LPG</t>
  </si>
  <si>
    <t>FEC.ktoe.SE.NMM.CEM.KILN.THERM.DIESEL_LIQBIO</t>
  </si>
  <si>
    <t>FEC.ktoe.SE.NMM.CEM.KILN.THERM.RFO</t>
  </si>
  <si>
    <t>FEC.ktoe.SE.NMM.CEM.KILN.THERM.OTHER</t>
  </si>
  <si>
    <t>FEC.ktoe.SE.NMM.CEM.KILN.THERM.NG_BIOGAS</t>
  </si>
  <si>
    <t>FEC.ktoe.SE.NMM.CEM.KILN.THERM.BIOMASS_WASTE</t>
  </si>
  <si>
    <t>Cement: Grinding, packaging and precasting</t>
  </si>
  <si>
    <t>Cement: Grinding, packaging and precasting (electricity)</t>
  </si>
  <si>
    <t>FEC.ktoe.SE.NMM.CEM.PRECAST.MECH.ELEC</t>
  </si>
  <si>
    <t>Cement: Precasting - Steam</t>
  </si>
  <si>
    <t>FEC.ktoe.SE.NMM.CEM.PRECAST_STEAM.TOTAL.TOTAL</t>
  </si>
  <si>
    <t>FEC.ktoe.SE.NMM.CEM.PRECAST_STEAM.STEAM.SOLIDS</t>
  </si>
  <si>
    <t>FEC.ktoe.SE.NMM.CEM.PRECAST_STEAM.STEAM.RFG</t>
  </si>
  <si>
    <t>FEC.ktoe.SE.NMM.CEM.PRECAST_STEAM.STEAM.LPG</t>
  </si>
  <si>
    <t>FEC.ktoe.SE.NMM.CEM.PRECAST_STEAM.STEAM.DIESEL_LIQBIO</t>
  </si>
  <si>
    <t>FEC.ktoe.SE.NMM.CEM.PRECAST_STEAM.STEAM.RFO</t>
  </si>
  <si>
    <t>FEC.ktoe.SE.NMM.CEM.PRECAST_STEAM.STEAM.OTHER</t>
  </si>
  <si>
    <t>FEC.ktoe.SE.NMM.CEM.PRECAST_STEAM.STEAM.NG_BIOGAS</t>
  </si>
  <si>
    <t>FEC.ktoe.SE.NMM.CEM.PRECAST_STEAM.STEAM.DERIVED</t>
  </si>
  <si>
    <t>FEC.ktoe.SE.NMM.CEM.PRECAST_STEAM.STEAM.BIOMASS_WASTE</t>
  </si>
  <si>
    <t>FEC.ktoe.SE.NMM.CEM.PRECAST_STEAM.STEAM.STEAM_DISTR</t>
  </si>
  <si>
    <t>FEC.ktoe.SE.NMM.CER.TOTAL.TOTAL.TOTAL</t>
  </si>
  <si>
    <t>FEC.ktoe.SE.NMM.CER.LIGHT.GENERIC.ELEC</t>
  </si>
  <si>
    <t>FEC.ktoe.SE.NMM.CER.AIRCOMP.GENERIC.ELEC</t>
  </si>
  <si>
    <t>FEC.ktoe.SE.NMM.CER.MOTOR.GENERIC.ELEC</t>
  </si>
  <si>
    <t>FEC.ktoe.SE.NMM.CER.FANS.GENERIC.ELEC</t>
  </si>
  <si>
    <t>FEC.ktoe.SE.NMM.CER.LOW_ENTH.TOTAL.TOTAL</t>
  </si>
  <si>
    <t>FEC.ktoe.SE.NMM.CER.LOW_ENTH.THERM.DIESEL_LIQBIO</t>
  </si>
  <si>
    <t>FEC.ktoe.SE.NMM.CER.LOW_ENTH.THERM.NG_BIOGAS</t>
  </si>
  <si>
    <t>FEC.ktoe.SE.NMM.CER.LOW_ENTH.THERM.SOLAR_GEO</t>
  </si>
  <si>
    <t>FEC.ktoe.SE.NMM.CER.LOW_ENTH.HP.AMBIENT</t>
  </si>
  <si>
    <t>FEC.ktoe.SE.NMM.CER.LOW_ENTH.THERM.ELEC</t>
  </si>
  <si>
    <t>Ceramics: Mixing of raw material</t>
  </si>
  <si>
    <t>FEC.ktoe.SE.NMM.CER.MIXING.MECH.ELEC</t>
  </si>
  <si>
    <t>Ceramics: Drying and sintering of raw material</t>
  </si>
  <si>
    <t>Ceramics: Thermal drying and sintering</t>
  </si>
  <si>
    <t>FEC.ktoe.SE.NMM.CER.DRYING.TOTAL.TOTAL</t>
  </si>
  <si>
    <t>FEC.ktoe.SE.NMM.CER.DRYING.THERM.SOLIDS</t>
  </si>
  <si>
    <t>FEC.ktoe.SE.NMM.CER.DRYING.THERM.LPG</t>
  </si>
  <si>
    <t>FEC.ktoe.SE.NMM.CER.DRYING.THERM.DIESEL_LIQBIO</t>
  </si>
  <si>
    <t>FEC.ktoe.SE.NMM.CER.DRYING.THERM.RFO</t>
  </si>
  <si>
    <t>FEC.ktoe.SE.NMM.CER.DRYING.THERM.NG_BIOGAS</t>
  </si>
  <si>
    <t>Ceramics: Steam drying and sintering</t>
  </si>
  <si>
    <t>FEC.ktoe.SE.NMM.CER.DRYING_STEAM.TOTAL.TOTAL</t>
  </si>
  <si>
    <t>FEC.ktoe.SE.NMM.CER.DRYING_STEAM.STEAM.SOLIDS</t>
  </si>
  <si>
    <t>FEC.ktoe.SE.NMM.CER.DRYING_STEAM.STEAM.RFG</t>
  </si>
  <si>
    <t>FEC.ktoe.SE.NMM.CER.DRYING_STEAM.STEAM.LPG</t>
  </si>
  <si>
    <t>FEC.ktoe.SE.NMM.CER.DRYING_STEAM.STEAM.DIESEL_LIQBIO</t>
  </si>
  <si>
    <t>FEC.ktoe.SE.NMM.CER.DRYING_STEAM.STEAM.RFO</t>
  </si>
  <si>
    <t>FEC.ktoe.SE.NMM.CER.DRYING_STEAM.STEAM.OTHER</t>
  </si>
  <si>
    <t>FEC.ktoe.SE.NMM.CER.DRYING_STEAM.STEAM.NG_BIOGAS</t>
  </si>
  <si>
    <t>FEC.ktoe.SE.NMM.CER.DRYING_STEAM.STEAM.DERIVED</t>
  </si>
  <si>
    <t>FEC.ktoe.SE.NMM.CER.DRYING_STEAM.STEAM.BIOMASS_WASTE</t>
  </si>
  <si>
    <t>FEC.ktoe.SE.NMM.CER.DRYING_STEAM.STEAM.STEAM_DISTR</t>
  </si>
  <si>
    <t>Ceramics: Microwave drying and sintering</t>
  </si>
  <si>
    <t>FEC.ktoe.SE.NMM.CER.DRYING_MICROW.MICROW.ELEC</t>
  </si>
  <si>
    <t>Ceramics: Primary production process</t>
  </si>
  <si>
    <t>Ceramics: Thermal kiln</t>
  </si>
  <si>
    <t>FEC.ktoe.SE.NMM.CER.KILN_THERM.TOTAL.TOTAL</t>
  </si>
  <si>
    <t>FEC.ktoe.SE.NMM.CER.KILN_THERM.THERM.SOLIDS</t>
  </si>
  <si>
    <t>FEC.ktoe.SE.NMM.CER.KILN_THERM.THERM.LPG</t>
  </si>
  <si>
    <t>FEC.ktoe.SE.NMM.CER.KILN_THERM.THERM.DIESEL_LIQBIO</t>
  </si>
  <si>
    <t>FEC.ktoe.SE.NMM.CER.KILN_THERM.THERM.RFO</t>
  </si>
  <si>
    <t>FEC.ktoe.SE.NMM.CER.KILN_THERM.THERM.OTHER</t>
  </si>
  <si>
    <t>FEC.ktoe.SE.NMM.CER.KILN_THERM.THERM.NG_BIOGAS</t>
  </si>
  <si>
    <t>FEC.ktoe.SE.NMM.CER.KILN_THERM.THERM.BIOMASS_WASTE</t>
  </si>
  <si>
    <t>Ceramics: Electric kiln</t>
  </si>
  <si>
    <t>FEC.ktoe.SE.NMM.CER.KILN_ELEC.ELEC.ELEC</t>
  </si>
  <si>
    <t>Ceramics: Product finishing</t>
  </si>
  <si>
    <t>Ceramics: Thermal furnace</t>
  </si>
  <si>
    <t>FEC.ktoe.SE.NMM.CER.FINISHING.TOTAL.TOTAL</t>
  </si>
  <si>
    <t>FEC.ktoe.SE.NMM.CER.FINISHING.THERM.SOLIDS</t>
  </si>
  <si>
    <t>FEC.ktoe.SE.NMM.CER.FINISHING.THERM.LPG</t>
  </si>
  <si>
    <t>FEC.ktoe.SE.NMM.CER.FINISHING.THERM.DIESEL_LIQBIO</t>
  </si>
  <si>
    <t>FEC.ktoe.SE.NMM.CER.FINISHING.THERM.RFO</t>
  </si>
  <si>
    <t>FEC.ktoe.SE.NMM.CER.FINISHING.THERM.NG_BIOGAS</t>
  </si>
  <si>
    <t>Ceramics: Electric furnace</t>
  </si>
  <si>
    <t>FEC.ktoe.SE.NMM.CER.FINISHING_ELEC.ELEC.ELEC</t>
  </si>
  <si>
    <t>FEC.ktoe.SE.NMM.GLASS.TOTAL.TOTAL.TOTAL</t>
  </si>
  <si>
    <t>FEC.ktoe.SE.NMM.GLASS.LIGHT.GENERIC.ELEC</t>
  </si>
  <si>
    <t>FEC.ktoe.SE.NMM.GLASS.AIRCOMP.GENERIC.ELEC</t>
  </si>
  <si>
    <t>FEC.ktoe.SE.NMM.GLASS.MOTOR.GENERIC.ELEC</t>
  </si>
  <si>
    <t>FEC.ktoe.SE.NMM.GLASS.FANS.GENERIC.ELEC</t>
  </si>
  <si>
    <t>FEC.ktoe.SE.NMM.GLASS.LOW_ENTH.TOTAL.TOTAL</t>
  </si>
  <si>
    <t>FEC.ktoe.SE.NMM.GLASS.LOW_ENTH.THERM.DIESEL_LIQBIO</t>
  </si>
  <si>
    <t>FEC.ktoe.SE.NMM.GLASS.LOW_ENTH.THERM.NG_BIOGAS</t>
  </si>
  <si>
    <t>FEC.ktoe.SE.NMM.GLASS.LOW_ENTH.THERM.SOLAR_GEO</t>
  </si>
  <si>
    <t>FEC.ktoe.SE.NMM.GLASS.LOW_ENTH.HP.AMBIENT</t>
  </si>
  <si>
    <t>FEC.ktoe.SE.NMM.GLASS.LOW_ENTH.THERM.ELEC</t>
  </si>
  <si>
    <t>Glass: Melting tank</t>
  </si>
  <si>
    <t>Glass: Thermal melting tank</t>
  </si>
  <si>
    <t>FEC.ktoe.SE.NMM.GLASS.MELTING.TOTAL.TOTAL</t>
  </si>
  <si>
    <t>FEC.ktoe.SE.NMM.GLASS.MELTING.THERM.SOLIDS</t>
  </si>
  <si>
    <t>FEC.ktoe.SE.NMM.GLASS.MELTING.THERM.LPG</t>
  </si>
  <si>
    <t>FEC.ktoe.SE.NMM.GLASS.MELTING.THERM.DIESEL_LIQBIO</t>
  </si>
  <si>
    <t>FEC.ktoe.SE.NMM.GLASS.MELTING.THERM.RFO</t>
  </si>
  <si>
    <t>FEC.ktoe.SE.NMM.GLASS.MELTING.THERM.NG_BIOGAS</t>
  </si>
  <si>
    <t>Glass: Electric melting tank</t>
  </si>
  <si>
    <t>FEC.ktoe.SE.NMM.GLASS.MELTING_ELEC.ELEC.ELEC</t>
  </si>
  <si>
    <t>Glass: Forming</t>
  </si>
  <si>
    <t>FEC.ktoe.SE.NMM.GLASS.FORMING.ELEC.ELEC</t>
  </si>
  <si>
    <t>Glass: Annealing</t>
  </si>
  <si>
    <t>Glass: Annealing - thermal</t>
  </si>
  <si>
    <t>FEC.ktoe.SE.NMM.GLASS.ANNEALING.TOTAL.TOTAL</t>
  </si>
  <si>
    <t>FEC.ktoe.SE.NMM.GLASS.ANNEALING.THERM.SOLIDS</t>
  </si>
  <si>
    <t>FEC.ktoe.SE.NMM.GLASS.ANNEALING.THERM.LPG</t>
  </si>
  <si>
    <t>FEC.ktoe.SE.NMM.GLASS.ANNEALING.THERM.DIESEL_LIQBIO</t>
  </si>
  <si>
    <t>FEC.ktoe.SE.NMM.GLASS.ANNEALING.THERM.RFO</t>
  </si>
  <si>
    <t>FEC.ktoe.SE.NMM.GLASS.ANNEALING.THERM.NG_BIOGAS</t>
  </si>
  <si>
    <t>Glass: Annealing - electric</t>
  </si>
  <si>
    <t>FEC.ktoe.SE.NMM.GLASS.ANNEALING_ELEC.ELEC.ELEC</t>
  </si>
  <si>
    <t>Glass: Finishing processes</t>
  </si>
  <si>
    <t>FEC.ktoe.SE.NMM.GLASS.FINISHING.ELEC.ELEC</t>
  </si>
  <si>
    <t>Cement: Grinding, packaging - electric</t>
  </si>
  <si>
    <t>Cement: Precasting - steam</t>
  </si>
  <si>
    <t>UED.ktoe.SE.NMM.CEM.TOTAL.TOTAL.TOTAL</t>
  </si>
  <si>
    <t>UED.ktoe.SE.NMM.CEM.LIGHT.GENERIC.ELEC</t>
  </si>
  <si>
    <t>UED.ktoe.SE.NMM.CEM.AIRCOMP.GENERIC.ELEC</t>
  </si>
  <si>
    <t>UED.ktoe.SE.NMM.CEM.MOTOR.GENERIC.ELEC</t>
  </si>
  <si>
    <t>UED.ktoe.SE.NMM.CEM.FANS.GENERIC.ELEC</t>
  </si>
  <si>
    <t>UED.ktoe.SE.NMM.CEM.LOW_ENTH.TOTAL.TOTAL</t>
  </si>
  <si>
    <t>UED.ktoe.SE.NMM.CEM.LOW_ENTH.THERM.DIESEL_LIQBIO</t>
  </si>
  <si>
    <t>UED.ktoe.SE.NMM.CEM.LOW_ENTH.THERM.NG_BIOGAS</t>
  </si>
  <si>
    <t>UED.ktoe.SE.NMM.CEM.LOW_ENTH.THERM.SOLAR_GEO</t>
  </si>
  <si>
    <t>UED.ktoe.SE.NMM.CEM.LOW_ENTH.HP.AMBIENT</t>
  </si>
  <si>
    <t>UED.ktoe.SE.NMM.CEM.LOW_ENTH.THERM.ELEC</t>
  </si>
  <si>
    <t>UED.ktoe.SE.NMM.CEM.GRINDING_RAW.MECH.ELEC</t>
  </si>
  <si>
    <t>UED.ktoe.SE.NMM.CEM.PREHEAT.TOTAL.TOTAL</t>
  </si>
  <si>
    <t>UED.ktoe.SE.NMM.CEM.PREHEAT.THERM.SOLIDS</t>
  </si>
  <si>
    <t>UED.ktoe.SE.NMM.CEM.PREHEAT.THERM.LPG</t>
  </si>
  <si>
    <t>UED.ktoe.SE.NMM.CEM.PREHEAT.THERM.DIESEL_LIQBIO</t>
  </si>
  <si>
    <t>UED.ktoe.SE.NMM.CEM.PREHEAT.THERM.RFO</t>
  </si>
  <si>
    <t>UED.ktoe.SE.NMM.CEM.PREHEAT.THERM.OTHER</t>
  </si>
  <si>
    <t>UED.ktoe.SE.NMM.CEM.PREHEAT.THERM.NG_BIOGAS</t>
  </si>
  <si>
    <t>UED.ktoe.SE.NMM.CEM.PREHEAT.THERM.BIOMASS_WASTE</t>
  </si>
  <si>
    <t>UED.ktoe.SE.NMM.CEM.KILN.TOTAL.TOTAL</t>
  </si>
  <si>
    <t>UED.ktoe.SE.NMM.CEM.KILN.THERM.SOLIDS</t>
  </si>
  <si>
    <t>UED.ktoe.SE.NMM.CEM.KILN.THERM.LPG</t>
  </si>
  <si>
    <t>UED.ktoe.SE.NMM.CEM.KILN.THERM.DIESEL_LIQBIO</t>
  </si>
  <si>
    <t>UED.ktoe.SE.NMM.CEM.KILN.THERM.RFO</t>
  </si>
  <si>
    <t>UED.ktoe.SE.NMM.CEM.KILN.THERM.OTHER</t>
  </si>
  <si>
    <t>UED.ktoe.SE.NMM.CEM.KILN.THERM.NG_BIOGAS</t>
  </si>
  <si>
    <t>UED.ktoe.SE.NMM.CEM.KILN.THERM.BIOMASS_WASTE</t>
  </si>
  <si>
    <t>UED.ktoe.SE.NMM.CEM.PRECAST.MECH.ELEC</t>
  </si>
  <si>
    <t>UED.ktoe.SE.NMM.CEM.PRECAST_STEAM.TOTAL.TOTAL</t>
  </si>
  <si>
    <t>UED.ktoe.SE.NMM.CEM.PRECAST_STEAM.STEAM.SOLIDS</t>
  </si>
  <si>
    <t>UED.ktoe.SE.NMM.CEM.PRECAST_STEAM.STEAM.RFG</t>
  </si>
  <si>
    <t>UED.ktoe.SE.NMM.CEM.PRECAST_STEAM.STEAM.LPG</t>
  </si>
  <si>
    <t>UED.ktoe.SE.NMM.CEM.PRECAST_STEAM.STEAM.DIESEL_LIQBIO</t>
  </si>
  <si>
    <t>UED.ktoe.SE.NMM.CEM.PRECAST_STEAM.STEAM.RFO</t>
  </si>
  <si>
    <t>UED.ktoe.SE.NMM.CEM.PRECAST_STEAM.STEAM.OTHER</t>
  </si>
  <si>
    <t>UED.ktoe.SE.NMM.CEM.PRECAST_STEAM.STEAM.NG_BIOGAS</t>
  </si>
  <si>
    <t>UED.ktoe.SE.NMM.CEM.PRECAST_STEAM.STEAM.DERIVED</t>
  </si>
  <si>
    <t>UED.ktoe.SE.NMM.CEM.PRECAST_STEAM.STEAM.BIOMASS_WASTE</t>
  </si>
  <si>
    <t>UED.ktoe.SE.NMM.CEM.PRECAST_STEAM.STEAM.STEAM_DISTR</t>
  </si>
  <si>
    <t>UED.ktoe.SE.NMM.CER.TOTAL.TOTAL.TOTAL</t>
  </si>
  <si>
    <t>UED.ktoe.SE.NMM.CER.LIGHT.GENERIC.ELEC</t>
  </si>
  <si>
    <t>UED.ktoe.SE.NMM.CER.AIRCOMP.GENERIC.ELEC</t>
  </si>
  <si>
    <t>UED.ktoe.SE.NMM.CER.MOTOR.GENERIC.ELEC</t>
  </si>
  <si>
    <t>UED.ktoe.SE.NMM.CER.FANS.GENERIC.ELEC</t>
  </si>
  <si>
    <t>UED.ktoe.SE.NMM.CER.LOW_ENTH.TOTAL.TOTAL</t>
  </si>
  <si>
    <t>UED.ktoe.SE.NMM.CER.LOW_ENTH.THERM.DIESEL_LIQBIO</t>
  </si>
  <si>
    <t>UED.ktoe.SE.NMM.CER.LOW_ENTH.THERM.NG_BIOGAS</t>
  </si>
  <si>
    <t>UED.ktoe.SE.NMM.CER.LOW_ENTH.THERM.SOLAR_GEO</t>
  </si>
  <si>
    <t>UED.ktoe.SE.NMM.CER.LOW_ENTH.HP.AMBIENT</t>
  </si>
  <si>
    <t>UED.ktoe.SE.NMM.CER.LOW_ENTH.THERM.ELEC</t>
  </si>
  <si>
    <t>UED.ktoe.SE.NMM.CER.MIXING.MECH.ELEC</t>
  </si>
  <si>
    <t>UED.ktoe.SE.NMM.CER.DRYING.TOTAL.TOTAL</t>
  </si>
  <si>
    <t>UED.ktoe.SE.NMM.CER.DRYING.THERM.SOLIDS</t>
  </si>
  <si>
    <t>UED.ktoe.SE.NMM.CER.DRYING.THERM.LPG</t>
  </si>
  <si>
    <t>UED.ktoe.SE.NMM.CER.DRYING.THERM.DIESEL_LIQBIO</t>
  </si>
  <si>
    <t>UED.ktoe.SE.NMM.CER.DRYING.THERM.RFO</t>
  </si>
  <si>
    <t>UED.ktoe.SE.NMM.CER.DRYING.THERM.NG_BIOGAS</t>
  </si>
  <si>
    <t>UED.ktoe.SE.NMM.CER.DRYING_STEAM.TOTAL.TOTAL</t>
  </si>
  <si>
    <t>UED.ktoe.SE.NMM.CER.DRYING_STEAM.STEAM.SOLIDS</t>
  </si>
  <si>
    <t>UED.ktoe.SE.NMM.CER.DRYING_STEAM.STEAM.RFG</t>
  </si>
  <si>
    <t>UED.ktoe.SE.NMM.CER.DRYING_STEAM.STEAM.LPG</t>
  </si>
  <si>
    <t>UED.ktoe.SE.NMM.CER.DRYING_STEAM.STEAM.DIESEL_LIQBIO</t>
  </si>
  <si>
    <t>UED.ktoe.SE.NMM.CER.DRYING_STEAM.STEAM.RFO</t>
  </si>
  <si>
    <t>UED.ktoe.SE.NMM.CER.DRYING_STEAM.STEAM.OTHER</t>
  </si>
  <si>
    <t>UED.ktoe.SE.NMM.CER.DRYING_STEAM.STEAM.NG_BIOGAS</t>
  </si>
  <si>
    <t>UED.ktoe.SE.NMM.CER.DRYING_STEAM.STEAM.DERIVED</t>
  </si>
  <si>
    <t>UED.ktoe.SE.NMM.CER.DRYING_STEAM.STEAM.BIOMASS_WASTE</t>
  </si>
  <si>
    <t>UED.ktoe.SE.NMM.CER.DRYING_STEAM.STEAM.STEAM_DISTR</t>
  </si>
  <si>
    <t>UED.ktoe.SE.NMM.CER.DRYING_MICROW.MICROW.ELEC</t>
  </si>
  <si>
    <t>UED.ktoe.SE.NMM.CER.KILN_THERM.TOTAL.TOTAL</t>
  </si>
  <si>
    <t>UED.ktoe.SE.NMM.CER.KILN_THERM.THERM.SOLIDS</t>
  </si>
  <si>
    <t>UED.ktoe.SE.NMM.CER.KILN_THERM.THERM.LPG</t>
  </si>
  <si>
    <t>UED.ktoe.SE.NMM.CER.KILN_THERM.THERM.DIESEL_LIQBIO</t>
  </si>
  <si>
    <t>UED.ktoe.SE.NMM.CER.KILN_THERM.THERM.RFO</t>
  </si>
  <si>
    <t>UED.ktoe.SE.NMM.CER.KILN_THERM.THERM.OTHER</t>
  </si>
  <si>
    <t>UED.ktoe.SE.NMM.CER.KILN_THERM.THERM.NG_BIOGAS</t>
  </si>
  <si>
    <t>UED.ktoe.SE.NMM.CER.KILN_THERM.THERM.BIOMASS_WASTE</t>
  </si>
  <si>
    <t>UED.ktoe.SE.NMM.CER.KILN_ELEC.ELEC.ELEC</t>
  </si>
  <si>
    <t>UED.ktoe.SE.NMM.CER.FINISHING.TOTAL.TOTAL</t>
  </si>
  <si>
    <t>UED.ktoe.SE.NMM.CER.FINISHING.THERM.SOLIDS</t>
  </si>
  <si>
    <t>UED.ktoe.SE.NMM.CER.FINISHING.THERM.LPG</t>
  </si>
  <si>
    <t>UED.ktoe.SE.NMM.CER.FINISHING.THERM.DIESEL_LIQBIO</t>
  </si>
  <si>
    <t>UED.ktoe.SE.NMM.CER.FINISHING.THERM.RFO</t>
  </si>
  <si>
    <t>UED.ktoe.SE.NMM.CER.FINISHING.THERM.NG_BIOGAS</t>
  </si>
  <si>
    <t>UED.ktoe.SE.NMM.CER.FINISHING_ELEC.ELEC.ELEC</t>
  </si>
  <si>
    <t>UED.ktoe.SE.NMM.GLASS.TOTAL.TOTAL.TOTAL</t>
  </si>
  <si>
    <t>UED.ktoe.SE.NMM.GLASS.LIGHT.GENERIC.ELEC</t>
  </si>
  <si>
    <t>UED.ktoe.SE.NMM.GLASS.AIRCOMP.GENERIC.ELEC</t>
  </si>
  <si>
    <t>UED.ktoe.SE.NMM.GLASS.MOTOR.GENERIC.ELEC</t>
  </si>
  <si>
    <t>UED.ktoe.SE.NMM.GLASS.FANS.GENERIC.ELEC</t>
  </si>
  <si>
    <t>UED.ktoe.SE.NMM.GLASS.LOW_ENTH.TOTAL.TOTAL</t>
  </si>
  <si>
    <t>UED.ktoe.SE.NMM.GLASS.LOW_ENTH.THERM.DIESEL_LIQBIO</t>
  </si>
  <si>
    <t>UED.ktoe.SE.NMM.GLASS.LOW_ENTH.THERM.NG_BIOGAS</t>
  </si>
  <si>
    <t>UED.ktoe.SE.NMM.GLASS.LOW_ENTH.THERM.SOLAR_GEO</t>
  </si>
  <si>
    <t>UED.ktoe.SE.NMM.GLASS.LOW_ENTH.HP.AMBIENT</t>
  </si>
  <si>
    <t>UED.ktoe.SE.NMM.GLASS.LOW_ENTH.THERM.ELEC</t>
  </si>
  <si>
    <t>UED.ktoe.SE.NMM.GLASS.MELTING.TOTAL.TOTAL</t>
  </si>
  <si>
    <t>UED.ktoe.SE.NMM.GLASS.MELTING.THERM.SOLIDS</t>
  </si>
  <si>
    <t>UED.ktoe.SE.NMM.GLASS.MELTING.THERM.LPG</t>
  </si>
  <si>
    <t>UED.ktoe.SE.NMM.GLASS.MELTING.THERM.DIESEL_LIQBIO</t>
  </si>
  <si>
    <t>UED.ktoe.SE.NMM.GLASS.MELTING.THERM.RFO</t>
  </si>
  <si>
    <t>UED.ktoe.SE.NMM.GLASS.MELTING.THERM.NG_BIOGAS</t>
  </si>
  <si>
    <t>UED.ktoe.SE.NMM.GLASS.MELTING_ELEC.ELEC.ELEC</t>
  </si>
  <si>
    <t>UED.ktoe.SE.NMM.GLASS.FORMING.ELEC.ELEC</t>
  </si>
  <si>
    <t>UED.ktoe.SE.NMM.GLASS.ANNEALING.TOTAL.TOTAL</t>
  </si>
  <si>
    <t>UED.ktoe.SE.NMM.GLASS.ANNEALING.THERM.SOLIDS</t>
  </si>
  <si>
    <t>UED.ktoe.SE.NMM.GLASS.ANNEALING.THERM.LPG</t>
  </si>
  <si>
    <t>UED.ktoe.SE.NMM.GLASS.ANNEALING.THERM.DIESEL_LIQBIO</t>
  </si>
  <si>
    <t>UED.ktoe.SE.NMM.GLASS.ANNEALING.THERM.RFO</t>
  </si>
  <si>
    <t>UED.ktoe.SE.NMM.GLASS.ANNEALING.THERM.NG_BIOGAS</t>
  </si>
  <si>
    <t>UED.ktoe.SE.NMM.GLASS.ANNEALING_ELEC.ELEC.ELEC</t>
  </si>
  <si>
    <t>UED.ktoe.SE.NMM.GLASS.FINISHING.ELEC.ELEC</t>
  </si>
  <si>
    <t>FUEL_EMI.ktCO2.SE.NMM.CEM.LIGHT.GENERIC.ELEC</t>
  </si>
  <si>
    <t>FUEL_EMI.ktCO2.SE.NMM.CEM.AIRCOMP.GENERIC.ELEC</t>
  </si>
  <si>
    <t>FUEL_EMI.ktCO2.SE.NMM.CEM.MOTOR.GENERIC.ELEC</t>
  </si>
  <si>
    <t>FUEL_EMI.ktCO2.SE.NMM.CEM.FANS.GENERIC.ELEC</t>
  </si>
  <si>
    <t>FUEL_EMI.ktCO2.SE.NMM.CEM.LOW_ENTH.TOTAL.TOTAL</t>
  </si>
  <si>
    <t>FUEL_EMI.ktCO2.SE.NMM.CEM.LOW_ENTH.THERM.DIESEL_LIQBIO</t>
  </si>
  <si>
    <t>FUEL_EMI.ktCO2.SE.NMM.CEM.LOW_ENTH.THERM.NG_BIOGAS</t>
  </si>
  <si>
    <t>FUEL_EMI.ktCO2.SE.NMM.CEM.LOW_ENTH.THERM.SOLAR_GEO</t>
  </si>
  <si>
    <t>FUEL_EMI.ktCO2.SE.NMM.CEM.LOW_ENTH.HP.AMBIENT</t>
  </si>
  <si>
    <t>FUEL_EMI.ktCO2.SE.NMM.CEM.LOW_ENTH.THERM.ELEC</t>
  </si>
  <si>
    <t>FUEL_EMI.ktCO2.SE.NMM.CEM.GRINDING_RAW.MECH.ELEC</t>
  </si>
  <si>
    <t>FUEL_EMI.ktCO2.SE.NMM.CEM.PREHEAT.TOTAL.TOTAL</t>
  </si>
  <si>
    <t>FUEL_EMI.ktCO2.SE.NMM.CEM.PREHEAT.THERM.SOLIDS</t>
  </si>
  <si>
    <t>FUEL_EMI.ktCO2.SE.NMM.CEM.PREHEAT.THERM.LPG</t>
  </si>
  <si>
    <t>FUEL_EMI.ktCO2.SE.NMM.CEM.PREHEAT.THERM.DIESEL_LIQBIO</t>
  </si>
  <si>
    <t>FUEL_EMI.ktCO2.SE.NMM.CEM.PREHEAT.THERM.RFO</t>
  </si>
  <si>
    <t>FUEL_EMI.ktCO2.SE.NMM.CEM.PREHEAT.THERM.OTHER</t>
  </si>
  <si>
    <t>FUEL_EMI.ktCO2.SE.NMM.CEM.PREHEAT.THERM.NG_BIOGAS</t>
  </si>
  <si>
    <t>FUEL_EMI.ktCO2.SE.NMM.CEM.PREHEAT.THERM.BIOMASS_WASTE</t>
  </si>
  <si>
    <t>FUEL_EMI.ktCO2.SE.NMM.CEM.KILN.TOTAL.TOTAL</t>
  </si>
  <si>
    <t>FUEL_EMI.ktCO2.SE.NMM.CEM.KILN.THERM.SOLIDS</t>
  </si>
  <si>
    <t>FUEL_EMI.ktCO2.SE.NMM.CEM.KILN.THERM.LPG</t>
  </si>
  <si>
    <t>FUEL_EMI.ktCO2.SE.NMM.CEM.KILN.THERM.DIESEL_LIQBIO</t>
  </si>
  <si>
    <t>FUEL_EMI.ktCO2.SE.NMM.CEM.KILN.THERM.RFO</t>
  </si>
  <si>
    <t>FUEL_EMI.ktCO2.SE.NMM.CEM.KILN.THERM.OTHER</t>
  </si>
  <si>
    <t>FUEL_EMI.ktCO2.SE.NMM.CEM.KILN.THERM.NG_BIOGAS</t>
  </si>
  <si>
    <t>FUEL_EMI.ktCO2.SE.NMM.CEM.KILN.THERM.BIOMASS_WASTE</t>
  </si>
  <si>
    <t>FUEL_EMI.ktCO2.SE.NMM.CEM.PRECAST.MECH.ELEC</t>
  </si>
  <si>
    <t>FUEL_EMI.ktCO2.SE.NMM.CEM.PRECAST_STEAM.TOTAL.TOTAL</t>
  </si>
  <si>
    <t>FUEL_EMI.ktCO2.SE.NMM.CEM.PRECAST_STEAM.STEAM.SOLIDS</t>
  </si>
  <si>
    <t>FUEL_EMI.ktCO2.SE.NMM.CEM.PRECAST_STEAM.STEAM.RFG</t>
  </si>
  <si>
    <t>FUEL_EMI.ktCO2.SE.NMM.CEM.PRECAST_STEAM.STEAM.LPG</t>
  </si>
  <si>
    <t>FUEL_EMI.ktCO2.SE.NMM.CEM.PRECAST_STEAM.STEAM.DIESEL_LIQBIO</t>
  </si>
  <si>
    <t>FUEL_EMI.ktCO2.SE.NMM.CEM.PRECAST_STEAM.STEAM.RFO</t>
  </si>
  <si>
    <t>FUEL_EMI.ktCO2.SE.NMM.CEM.PRECAST_STEAM.STEAM.OTHER</t>
  </si>
  <si>
    <t>FUEL_EMI.ktCO2.SE.NMM.CEM.PRECAST_STEAM.STEAM.NG_BIOGAS</t>
  </si>
  <si>
    <t>FUEL_EMI.ktCO2.SE.NMM.CEM.PRECAST_STEAM.STEAM.DERIVED</t>
  </si>
  <si>
    <t>FUEL_EMI.ktCO2.SE.NMM.CEM.PRECAST_STEAM.STEAM.BIOMASS_WASTE</t>
  </si>
  <si>
    <t>FUEL_EMI.ktCO2.SE.NMM.CEM.PRECAST_STEAM.STEAM.STEAM_DISTR</t>
  </si>
  <si>
    <t>PROCESS_EMI.ktCO2.SE.NMM.CEM</t>
  </si>
  <si>
    <t>FUEL_EMI.ktCO2.SE.NMM.CER.LIGHT.GENERIC.ELEC</t>
  </si>
  <si>
    <t>FUEL_EMI.ktCO2.SE.NMM.CER.AIRCOMP.GENERIC.ELEC</t>
  </si>
  <si>
    <t>FUEL_EMI.ktCO2.SE.NMM.CER.MOTOR.GENERIC.ELEC</t>
  </si>
  <si>
    <t>FUEL_EMI.ktCO2.SE.NMM.CER.FANS.GENERIC.ELEC</t>
  </si>
  <si>
    <t>FUEL_EMI.ktCO2.SE.NMM.CER.LOW_ENTH.TOTAL.TOTAL</t>
  </si>
  <si>
    <t>FUEL_EMI.ktCO2.SE.NMM.CER.LOW_ENTH.THERM.DIESEL_LIQBIO</t>
  </si>
  <si>
    <t>FUEL_EMI.ktCO2.SE.NMM.CER.LOW_ENTH.THERM.NG_BIOGAS</t>
  </si>
  <si>
    <t>FUEL_EMI.ktCO2.SE.NMM.CER.LOW_ENTH.THERM.SOLAR_GEO</t>
  </si>
  <si>
    <t>FUEL_EMI.ktCO2.SE.NMM.CER.LOW_ENTH.HP.AMBIENT</t>
  </si>
  <si>
    <t>FUEL_EMI.ktCO2.SE.NMM.CER.LOW_ENTH.THERM.ELEC</t>
  </si>
  <si>
    <t>FUEL_EMI.ktCO2.SE.NMM.CER.MIXING.MECH.ELEC</t>
  </si>
  <si>
    <t>FUEL_EMI.ktCO2.SE.NMM.CER.DRYING.TOTAL.TOTAL</t>
  </si>
  <si>
    <t>FUEL_EMI.ktCO2.SE.NMM.CER.DRYING.THERM.SOLIDS</t>
  </si>
  <si>
    <t>FUEL_EMI.ktCO2.SE.NMM.CER.DRYING.THERM.LPG</t>
  </si>
  <si>
    <t>FUEL_EMI.ktCO2.SE.NMM.CER.DRYING.THERM.DIESEL_LIQBIO</t>
  </si>
  <si>
    <t>FUEL_EMI.ktCO2.SE.NMM.CER.DRYING.THERM.RFO</t>
  </si>
  <si>
    <t>FUEL_EMI.ktCO2.SE.NMM.CER.DRYING.THERM.NG_BIOGAS</t>
  </si>
  <si>
    <t>FUEL_EMI.ktCO2.SE.NMM.CER.DRYING_STEAM.TOTAL.TOTAL</t>
  </si>
  <si>
    <t>FUEL_EMI.ktCO2.SE.NMM.CER.DRYING_STEAM.STEAM.SOLIDS</t>
  </si>
  <si>
    <t>FUEL_EMI.ktCO2.SE.NMM.CER.DRYING_STEAM.STEAM.RFG</t>
  </si>
  <si>
    <t>FUEL_EMI.ktCO2.SE.NMM.CER.DRYING_STEAM.STEAM.LPG</t>
  </si>
  <si>
    <t>FUEL_EMI.ktCO2.SE.NMM.CER.DRYING_STEAM.STEAM.DIESEL_LIQBIO</t>
  </si>
  <si>
    <t>FUEL_EMI.ktCO2.SE.NMM.CER.DRYING_STEAM.STEAM.RFO</t>
  </si>
  <si>
    <t>FUEL_EMI.ktCO2.SE.NMM.CER.DRYING_STEAM.STEAM.OTHER</t>
  </si>
  <si>
    <t>FUEL_EMI.ktCO2.SE.NMM.CER.DRYING_STEAM.STEAM.NG_BIOGAS</t>
  </si>
  <si>
    <t>FUEL_EMI.ktCO2.SE.NMM.CER.DRYING_STEAM.STEAM.DERIVED</t>
  </si>
  <si>
    <t>FUEL_EMI.ktCO2.SE.NMM.CER.DRYING_STEAM.STEAM.BIOMASS_WASTE</t>
  </si>
  <si>
    <t>FUEL_EMI.ktCO2.SE.NMM.CER.DRYING_STEAM.STEAM.STEAM_DISTR</t>
  </si>
  <si>
    <t>FUEL_EMI.ktCO2.SE.NMM.CER.DRYING_MICROW.MICROW.ELEC</t>
  </si>
  <si>
    <t>FUEL_EMI.ktCO2.SE.NMM.CER.KILN_THERM.TOTAL.TOTAL</t>
  </si>
  <si>
    <t>FUEL_EMI.ktCO2.SE.NMM.CER.KILN_THERM.THERM.SOLIDS</t>
  </si>
  <si>
    <t>FUEL_EMI.ktCO2.SE.NMM.CER.KILN_THERM.THERM.LPG</t>
  </si>
  <si>
    <t>FUEL_EMI.ktCO2.SE.NMM.CER.KILN_THERM.THERM.DIESEL_LIQBIO</t>
  </si>
  <si>
    <t>FUEL_EMI.ktCO2.SE.NMM.CER.KILN_THERM.THERM.RFO</t>
  </si>
  <si>
    <t>FUEL_EMI.ktCO2.SE.NMM.CER.KILN_THERM.THERM.OTHER</t>
  </si>
  <si>
    <t>FUEL_EMI.ktCO2.SE.NMM.CER.KILN_THERM.THERM.NG_BIOGAS</t>
  </si>
  <si>
    <t>FUEL_EMI.ktCO2.SE.NMM.CER.KILN_THERM.THERM.BIOMASS_WASTE</t>
  </si>
  <si>
    <t>FUEL_EMI.ktCO2.SE.NMM.CER.KILN_ELEC.ELEC.ELEC</t>
  </si>
  <si>
    <t>FUEL_EMI.ktCO2.SE.NMM.CER.FINISHING.TOTAL.TOTAL</t>
  </si>
  <si>
    <t>FUEL_EMI.ktCO2.SE.NMM.CER.FINISHING.THERM.SOLIDS</t>
  </si>
  <si>
    <t>FUEL_EMI.ktCO2.SE.NMM.CER.FINISHING.THERM.LPG</t>
  </si>
  <si>
    <t>FUEL_EMI.ktCO2.SE.NMM.CER.FINISHING.THERM.DIESEL_LIQBIO</t>
  </si>
  <si>
    <t>FUEL_EMI.ktCO2.SE.NMM.CER.FINISHING.THERM.RFO</t>
  </si>
  <si>
    <t>FUEL_EMI.ktCO2.SE.NMM.CER.FINISHING.THERM.NG_BIOGAS</t>
  </si>
  <si>
    <t>FUEL_EMI.ktCO2.SE.NMM.CER.FINISHING_ELEC.ELEC.ELEC</t>
  </si>
  <si>
    <t>PROCESS_EMI.ktCO2.SE.NMM.CER</t>
  </si>
  <si>
    <t>FUEL_EMI.ktCO2.SE.NMM.GLASS.LIGHT.GENERIC.ELEC</t>
  </si>
  <si>
    <t>FUEL_EMI.ktCO2.SE.NMM.GLASS.AIRCOMP.GENERIC.ELEC</t>
  </si>
  <si>
    <t>FUEL_EMI.ktCO2.SE.NMM.GLASS.MOTOR.GENERIC.ELEC</t>
  </si>
  <si>
    <t>FUEL_EMI.ktCO2.SE.NMM.GLASS.FANS.GENERIC.ELEC</t>
  </si>
  <si>
    <t>FUEL_EMI.ktCO2.SE.NMM.GLASS.LOW_ENTH.TOTAL.TOTAL</t>
  </si>
  <si>
    <t>FUEL_EMI.ktCO2.SE.NMM.GLASS.LOW_ENTH.THERM.DIESEL_LIQBIO</t>
  </si>
  <si>
    <t>FUEL_EMI.ktCO2.SE.NMM.GLASS.LOW_ENTH.THERM.NG_BIOGAS</t>
  </si>
  <si>
    <t>FUEL_EMI.ktCO2.SE.NMM.GLASS.LOW_ENTH.THERM.SOLAR_GEO</t>
  </si>
  <si>
    <t>FUEL_EMI.ktCO2.SE.NMM.GLASS.LOW_ENTH.HP.AMBIENT</t>
  </si>
  <si>
    <t>FUEL_EMI.ktCO2.SE.NMM.GLASS.LOW_ENTH.THERM.ELEC</t>
  </si>
  <si>
    <t>FUEL_EMI.ktCO2.SE.NMM.GLASS.MELTING.TOTAL.TOTAL</t>
  </si>
  <si>
    <t>FUEL_EMI.ktCO2.SE.NMM.GLASS.MELTING.THERM.SOLIDS</t>
  </si>
  <si>
    <t>FUEL_EMI.ktCO2.SE.NMM.GLASS.MELTING.THERM.LPG</t>
  </si>
  <si>
    <t>FUEL_EMI.ktCO2.SE.NMM.GLASS.MELTING.THERM.DIESEL_LIQBIO</t>
  </si>
  <si>
    <t>FUEL_EMI.ktCO2.SE.NMM.GLASS.MELTING.THERM.RFO</t>
  </si>
  <si>
    <t>FUEL_EMI.ktCO2.SE.NMM.GLASS.MELTING.THERM.NG_BIOGAS</t>
  </si>
  <si>
    <t>FUEL_EMI.ktCO2.SE.NMM.GLASS.MELTING_ELEC.ELEC.ELEC</t>
  </si>
  <si>
    <t>FUEL_EMI.ktCO2.SE.NMM.GLASS.FORMING.ELEC.ELEC</t>
  </si>
  <si>
    <t>FUEL_EMI.ktCO2.SE.NMM.GLASS.ANNEALING.TOTAL.TOTAL</t>
  </si>
  <si>
    <t>FUEL_EMI.ktCO2.SE.NMM.GLASS.ANNEALING.THERM.SOLIDS</t>
  </si>
  <si>
    <t>FUEL_EMI.ktCO2.SE.NMM.GLASS.ANNEALING.THERM.LPG</t>
  </si>
  <si>
    <t>FUEL_EMI.ktCO2.SE.NMM.GLASS.ANNEALING.THERM.DIESEL_LIQBIO</t>
  </si>
  <si>
    <t>FUEL_EMI.ktCO2.SE.NMM.GLASS.ANNEALING.THERM.RFO</t>
  </si>
  <si>
    <t>FUEL_EMI.ktCO2.SE.NMM.GLASS.ANNEALING.THERM.NG_BIOGAS</t>
  </si>
  <si>
    <t>FUEL_EMI.ktCO2.SE.NMM.GLASS.ANNEALING_ELEC.ELEC.ELEC</t>
  </si>
  <si>
    <t>FUEL_EMI.ktCO2.SE.NMM.GLASS.FINISHING.ELEC.ELEC</t>
  </si>
  <si>
    <t>PROCESS_EMI.ktCO2.SE.NMM.GLASS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</si>
  <si>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</si>
  <si>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</si>
  <si>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</si>
  <si>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</si>
  <si>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</si>
  <si>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VA.Meuro2023.SE.PPA.PULP</t>
  </si>
  <si>
    <t>VA.Meuro2023.SE.PPA.PAPER</t>
  </si>
  <si>
    <t>VA.Meuro2023.SE.PPA.PRINT</t>
  </si>
  <si>
    <t>Pulp production (kt)</t>
  </si>
  <si>
    <t>OUTPUT.kt.SE.PPA.PULP</t>
  </si>
  <si>
    <t>Paper production  (kt)</t>
  </si>
  <si>
    <t>OUTPUT.kt.SE.PPA.PAPER</t>
  </si>
  <si>
    <t>Printing and media reproduction (kt paper eq.)</t>
  </si>
  <si>
    <t>OUTPUT.kt.SE.PPA.PRINT</t>
  </si>
  <si>
    <t>CAP.kt.SE.PPA.PULP</t>
  </si>
  <si>
    <t>CAP.kt.SE.PPA.PAPER</t>
  </si>
  <si>
    <t>CAP.kt.SE.PPA.PRINT</t>
  </si>
  <si>
    <t>NEWCAP.kt.SE.PPA.PULP</t>
  </si>
  <si>
    <t>NEWCAP.kt.SE.PPA.PAPER</t>
  </si>
  <si>
    <t>NEWCAP.kt.SE.PPA.PRINT</t>
  </si>
  <si>
    <t>FEC.ktoe.SE.PPA.TOTAL.TOTAL.TOTAL.TOTAL</t>
  </si>
  <si>
    <t>FEC.ktoe.SE.PPA.TOTAL.TOTAL.TOTAL.SOLIDS</t>
  </si>
  <si>
    <t>FEC.ktoe.SE.PPA.TOTAL.TOTAL.TOTAL.RFG</t>
  </si>
  <si>
    <t>FEC.ktoe.SE.PPA.TOTAL.TOTAL.TOTAL.LPG</t>
  </si>
  <si>
    <t>FEC.ktoe.SE.PPA.TOTAL.TOTAL.TOTAL.DIESEL</t>
  </si>
  <si>
    <t>FEC.ktoe.SE.PPA.TOTAL.TOTAL.TOTAL.RFO</t>
  </si>
  <si>
    <t>FEC.ktoe.SE.PPA.TOTAL.TOTAL.TOTAL.OTHER</t>
  </si>
  <si>
    <t>FEC.ktoe.SE.PPA.TOTAL.TOTAL.TOTAL.NG</t>
  </si>
  <si>
    <t>FEC.ktoe.SE.PPA.TOTAL.TOTAL.TOTAL.DERIVED</t>
  </si>
  <si>
    <t>FEC.ktoe.SE.PPA.TOTAL.TOTAL.TOTAL.BIOMASS_WASTE</t>
  </si>
  <si>
    <t>FEC.ktoe.SE.PPA.TOTAL.TOTAL.TOTAL.BIOGAS</t>
  </si>
  <si>
    <t>FEC.ktoe.SE.PPA.TOTAL.TOTAL.TOTAL.LIQBIO</t>
  </si>
  <si>
    <t>FEC.ktoe.SE.PPA.TOTAL.TOTAL.TOTAL.SOLAR</t>
  </si>
  <si>
    <t>FEC.ktoe.SE.PPA.TOTAL.TOTAL.TOTAL.GEO</t>
  </si>
  <si>
    <t>FEC.ktoe.SE.PPA.TOTAL.TOTAL.TOTAL.AMBIENT</t>
  </si>
  <si>
    <t>FEC.ktoe.SE.PPA.TOTAL.TOTAL.TOTAL.STEAM_DISTR</t>
  </si>
  <si>
    <t>FEC.ktoe.SE.PPA.TOTAL.TOTAL.TOTAL.ELEC</t>
  </si>
  <si>
    <t>FEC.ktoe.SE.PPA.PULP.TOTAL.TOTAL.TOTAL</t>
  </si>
  <si>
    <t>FEC.ktoe.SE.PPA.PULP.LIGHT.GENERIC.ELEC</t>
  </si>
  <si>
    <t>FEC.ktoe.SE.PPA.PULP.AIRCOMP.GENERIC.ELEC</t>
  </si>
  <si>
    <t>FEC.ktoe.SE.PPA.PULP.MOTOR.GENERIC.ELEC</t>
  </si>
  <si>
    <t>FEC.ktoe.SE.PPA.PULP.FANS.GENERIC.ELEC</t>
  </si>
  <si>
    <t>FEC.ktoe.SE.PPA.PULP.LOW_ENTH.TOTAL.TOTAL</t>
  </si>
  <si>
    <t>FEC.ktoe.SE.PPA.PULP.LOW_ENTH.THERM.DIESEL_LIQBIO</t>
  </si>
  <si>
    <t>FEC.ktoe.SE.PPA.PULP.LOW_ENTH.THERM.NG_BIOGAS</t>
  </si>
  <si>
    <t>FEC.ktoe.SE.PPA.PULP.LOW_ENTH.THERM.SOLAR_GEO</t>
  </si>
  <si>
    <t>FEC.ktoe.SE.PPA.PULP.LOW_ENTH.HP.AMBIENT</t>
  </si>
  <si>
    <t>FEC.ktoe.SE.PPA.PULP.LOW_ENTH.THERM.ELEC</t>
  </si>
  <si>
    <t>Pulp: Wood preparation, grinding</t>
  </si>
  <si>
    <t>FEC.ktoe.SE.PPA.PULP.PREPARATION.MECH.ELEC</t>
  </si>
  <si>
    <t>Pulp: Pulping</t>
  </si>
  <si>
    <t>Pulp: Pulping thermal</t>
  </si>
  <si>
    <t>FEC.ktoe.SE.PPA.PULP.PULPING.TOTAL.TOTAL</t>
  </si>
  <si>
    <t>FEC.ktoe.SE.PPA.PULP.PULPING.STEAM.SOLIDS</t>
  </si>
  <si>
    <t>FEC.ktoe.SE.PPA.PULP.PULPING.STEAM.RFG</t>
  </si>
  <si>
    <t>FEC.ktoe.SE.PPA.PULP.PULPING.STEAM.LPG</t>
  </si>
  <si>
    <t>FEC.ktoe.SE.PPA.PULP.PULPING.STEAM.DIESEL_LIQBIO</t>
  </si>
  <si>
    <t>FEC.ktoe.SE.PPA.PULP.PULPING.STEAM.RFO</t>
  </si>
  <si>
    <t>FEC.ktoe.SE.PPA.PULP.PULPING.STEAM.OTHER</t>
  </si>
  <si>
    <t>FEC.ktoe.SE.PPA.PULP.PULPING.STEAM.NG_BIOGAS</t>
  </si>
  <si>
    <t>FEC.ktoe.SE.PPA.PULP.PULPING.STEAM.DERIVED</t>
  </si>
  <si>
    <t>FEC.ktoe.SE.PPA.PULP.PULPING.STEAM.BIOMASS_WASTE</t>
  </si>
  <si>
    <t>FEC.ktoe.SE.PPA.PULP.PULPING.STEAM.STEAM_DISTR</t>
  </si>
  <si>
    <t>Pulp: Pulping electric</t>
  </si>
  <si>
    <t>FEC.ktoe.SE.PPA.PULP.PULPING_MECH.MECH.ELEC</t>
  </si>
  <si>
    <t>Pulp: Cleaning</t>
  </si>
  <si>
    <t>FEC.ktoe.SE.PPA.PULP.BLEACHING.THERM.ELEC</t>
  </si>
  <si>
    <t>FEC.ktoe.SE.PPA.PAPER.TOTAL.TOTAL.TOTAL</t>
  </si>
  <si>
    <t>FEC.ktoe.SE.PPA.PAPER.LIGHT.GENERIC.ELEC</t>
  </si>
  <si>
    <t>FEC.ktoe.SE.PPA.PAPER.AIRCOMP.GENERIC.ELEC</t>
  </si>
  <si>
    <t>FEC.ktoe.SE.PPA.PAPER.MOTOR.GENERIC.ELEC</t>
  </si>
  <si>
    <t>FEC.ktoe.SE.PPA.PAPER.FANS.GENERIC.ELEC</t>
  </si>
  <si>
    <t>FEC.ktoe.SE.PPA.PAPER.LOW_ENTH.TOTAL.TOTAL</t>
  </si>
  <si>
    <t>FEC.ktoe.SE.PPA.PAPER.LOW_ENTH.THERM.DIESEL_LIQBIO</t>
  </si>
  <si>
    <t>FEC.ktoe.SE.PPA.PAPER.LOW_ENTH.THERM.NG_BIOGAS</t>
  </si>
  <si>
    <t>FEC.ktoe.SE.PPA.PAPER.LOW_ENTH.THERM.SOLAR_GEO</t>
  </si>
  <si>
    <t>FEC.ktoe.SE.PPA.PAPER.LOW_ENTH.HP.AMBIENT</t>
  </si>
  <si>
    <t>FEC.ktoe.SE.PPA.PAPER.LOW_ENTH.THERM.ELEC</t>
  </si>
  <si>
    <t>Paper: Stock preparation</t>
  </si>
  <si>
    <t>Paper: Stock preparation - Thermal</t>
  </si>
  <si>
    <t>FEC.ktoe.SE.PPA.PAPER.PREPARATION.TOTAL.TOTAL</t>
  </si>
  <si>
    <t>FEC.ktoe.SE.PPA.PAPER.PREPARATION.THERM.SOLIDS</t>
  </si>
  <si>
    <t>FEC.ktoe.SE.PPA.PAPER.PREPARATION.THERM.RFG</t>
  </si>
  <si>
    <t>FEC.ktoe.SE.PPA.PAPER.PREPARATION.THERM.LPG</t>
  </si>
  <si>
    <t>FEC.ktoe.SE.PPA.PAPER.PREPARATION.THERM.DIESEL_LIQBIO</t>
  </si>
  <si>
    <t>FEC.ktoe.SE.PPA.PAPER.PREPARATION.THERM.RFO</t>
  </si>
  <si>
    <t>FEC.ktoe.SE.PPA.PAPER.PREPARATION.THERM.OTHER</t>
  </si>
  <si>
    <t>FEC.ktoe.SE.PPA.PAPER.PREPARATION.THERM.NG_BIOGAS</t>
  </si>
  <si>
    <t>FEC.ktoe.SE.PPA.PAPER.PREPARATION.THERM.DERIVED</t>
  </si>
  <si>
    <t>FEC.ktoe.SE.PPA.PAPER.PREPARATION.THERM.BIOMASS_WASTE</t>
  </si>
  <si>
    <t>FEC.ktoe.SE.PPA.PAPER.PREPARATION.THERM.STEAM_DISTR</t>
  </si>
  <si>
    <t>Paper: Stock preparation - Mechanical</t>
  </si>
  <si>
    <t>FEC.ktoe.SE.PPA.PAPER.PREPARATION_ELEC.MECH.ELEC</t>
  </si>
  <si>
    <t>Paper: Paper machine</t>
  </si>
  <si>
    <t>Paper: Paper machine - Steam use</t>
  </si>
  <si>
    <t>FEC.ktoe.SE.PPA.PAPER.PAPER_MACHINE.TOTAL.TOTAL</t>
  </si>
  <si>
    <t>FEC.ktoe.SE.PPA.PAPER.PAPER_MACHINE.STEAM.SOLIDS</t>
  </si>
  <si>
    <t>FEC.ktoe.SE.PPA.PAPER.PAPER_MACHINE.STEAM.RFG</t>
  </si>
  <si>
    <t>FEC.ktoe.SE.PPA.PAPER.PAPER_MACHINE.STEAM.LPG</t>
  </si>
  <si>
    <t>FEC.ktoe.SE.PPA.PAPER.PAPER_MACHINE.STEAM.DIESEL_LIQBIO</t>
  </si>
  <si>
    <t>FEC.ktoe.SE.PPA.PAPER.PAPER_MACHINE.STEAM.RFO</t>
  </si>
  <si>
    <t>FEC.ktoe.SE.PPA.PAPER.PAPER_MACHINE.STEAM.OTHER</t>
  </si>
  <si>
    <t>FEC.ktoe.SE.PPA.PAPER.PAPER_MACHINE.STEAM.NG_BIOGAS</t>
  </si>
  <si>
    <t>FEC.ktoe.SE.PPA.PAPER.PAPER_MACHINE.STEAM.DERIVED</t>
  </si>
  <si>
    <t>FEC.ktoe.SE.PPA.PAPER.PAPER_MACHINE.STEAM.BIOMASS_WASTE</t>
  </si>
  <si>
    <t>FEC.ktoe.SE.PPA.PAPER.PAPER_MACHINE.STEAM.STEAM_DISTR</t>
  </si>
  <si>
    <t>Paper: Paper machine - Electricity</t>
  </si>
  <si>
    <t>FEC.ktoe.SE.PPA.PAPER.PAPER_MACHINE_ELEC.ELEC.ELEC</t>
  </si>
  <si>
    <t>Paper: Product finishing</t>
  </si>
  <si>
    <t>Paper: Product finishing - Steam use</t>
  </si>
  <si>
    <t>FEC.ktoe.SE.PPA.PAPER.FINISHING.TOTAL.TOTAL</t>
  </si>
  <si>
    <t>FEC.ktoe.SE.PPA.PAPER.FINISHING.STEAM.SOLIDS</t>
  </si>
  <si>
    <t>FEC.ktoe.SE.PPA.PAPER.FINISHING.STEAM.RFG</t>
  </si>
  <si>
    <t>FEC.ktoe.SE.PPA.PAPER.FINISHING.STEAM.LPG</t>
  </si>
  <si>
    <t>FEC.ktoe.SE.PPA.PAPER.FINISHING.STEAM.DIESEL_LIQBIO</t>
  </si>
  <si>
    <t>FEC.ktoe.SE.PPA.PAPER.FINISHING.STEAM.RFO</t>
  </si>
  <si>
    <t>FEC.ktoe.SE.PPA.PAPER.FINISHING.STEAM.OTHER</t>
  </si>
  <si>
    <t>FEC.ktoe.SE.PPA.PAPER.FINISHING.STEAM.NG_BIOGAS</t>
  </si>
  <si>
    <t>FEC.ktoe.SE.PPA.PAPER.FINISHING.STEAM.DERIVED</t>
  </si>
  <si>
    <t>FEC.ktoe.SE.PPA.PAPER.FINISHING.STEAM.BIOMASS_WASTE</t>
  </si>
  <si>
    <t>FEC.ktoe.SE.PPA.PAPER.FINISHING.STEAM.STEAM_DISTR</t>
  </si>
  <si>
    <t>Paper: Product finishing - Electricity</t>
  </si>
  <si>
    <t>FEC.ktoe.SE.PPA.PAPER.FINISHING_ELEC.ELEC.ELEC</t>
  </si>
  <si>
    <t>FEC.ktoe.SE.PPA.PRINT.TOTAL.TOTAL.TOTAL</t>
  </si>
  <si>
    <t>FEC.ktoe.SE.PPA.PRINT.LIGHT.GENERIC.ELEC</t>
  </si>
  <si>
    <t>FEC.ktoe.SE.PPA.PRINT.AIRCOMP.GENERIC.ELEC</t>
  </si>
  <si>
    <t>FEC.ktoe.SE.PPA.PRINT.MOTOR.GENERIC.ELEC</t>
  </si>
  <si>
    <t>FEC.ktoe.SE.PPA.PRINT.FANS.GENERIC.ELEC</t>
  </si>
  <si>
    <t>FEC.ktoe.SE.PPA.PRINT.LOW_ENTH.TOTAL.TOTAL</t>
  </si>
  <si>
    <t>FEC.ktoe.SE.PPA.PRINT.LOW_ENTH.THERM.DIESEL_LIQBIO</t>
  </si>
  <si>
    <t>FEC.ktoe.SE.PPA.PRINT.LOW_ENTH.THERM.NG_BIOGAS</t>
  </si>
  <si>
    <t>FEC.ktoe.SE.PPA.PRINT.LOW_ENTH.THERM.SOLAR_GEO</t>
  </si>
  <si>
    <t>FEC.ktoe.SE.PPA.PRINT.LOW_ENTH.HP.AMBIENT</t>
  </si>
  <si>
    <t>FEC.ktoe.SE.PPA.PRINT.LOW_ENTH.THERM.ELEC</t>
  </si>
  <si>
    <t>Printing and publishing</t>
  </si>
  <si>
    <t>FEC.ktoe.SE.PPA.PRINT.PRINTING.MECH.ELEC</t>
  </si>
  <si>
    <t>UED.ktoe.SE.PPA.PULP.TOTAL.TOTAL.TOTAL</t>
  </si>
  <si>
    <t>UED.ktoe.SE.PPA.PULP.LIGHT.GENERIC.ELEC</t>
  </si>
  <si>
    <t>UED.ktoe.SE.PPA.PULP.AIRCOMP.GENERIC.ELEC</t>
  </si>
  <si>
    <t>UED.ktoe.SE.PPA.PULP.MOTOR.GENERIC.ELEC</t>
  </si>
  <si>
    <t>UED.ktoe.SE.PPA.PULP.FANS.GENERIC.ELEC</t>
  </si>
  <si>
    <t>UED.ktoe.SE.PPA.PULP.LOW_ENTH.TOTAL.TOTAL</t>
  </si>
  <si>
    <t>UED.ktoe.SE.PPA.PULP.LOW_ENTH.THERM.DIESEL_LIQBIO</t>
  </si>
  <si>
    <t>UED.ktoe.SE.PPA.PULP.LOW_ENTH.THERM.NG_BIOGAS</t>
  </si>
  <si>
    <t>UED.ktoe.SE.PPA.PULP.LOW_ENTH.THERM.SOLAR_GEO</t>
  </si>
  <si>
    <t>UED.ktoe.SE.PPA.PULP.LOW_ENTH.HP.AMBIENT</t>
  </si>
  <si>
    <t>UED.ktoe.SE.PPA.PULP.LOW_ENTH.THERM.ELEC</t>
  </si>
  <si>
    <t>UED.ktoe.SE.PPA.PULP.PREPARATION.MECH.ELEC</t>
  </si>
  <si>
    <t>UED.ktoe.SE.PPA.PULP.PULPING.TOTAL.TOTAL</t>
  </si>
  <si>
    <t>UED.ktoe.SE.PPA.PULP.PULPING.STEAM.SOLIDS</t>
  </si>
  <si>
    <t>UED.ktoe.SE.PPA.PULP.PULPING.STEAM.RFG</t>
  </si>
  <si>
    <t>UED.ktoe.SE.PPA.PULP.PULPING.STEAM.LPG</t>
  </si>
  <si>
    <t>UED.ktoe.SE.PPA.PULP.PULPING.STEAM.DIESEL_LIQBIO</t>
  </si>
  <si>
    <t>UED.ktoe.SE.PPA.PULP.PULPING.STEAM.RFO</t>
  </si>
  <si>
    <t>UED.ktoe.SE.PPA.PULP.PULPING.STEAM.OTHER</t>
  </si>
  <si>
    <t>UED.ktoe.SE.PPA.PULP.PULPING.STEAM.NG_BIOGAS</t>
  </si>
  <si>
    <t>UED.ktoe.SE.PPA.PULP.PULPING.STEAM.DERIVED</t>
  </si>
  <si>
    <t>UED.ktoe.SE.PPA.PULP.PULPING.STEAM.BIOMASS_WASTE</t>
  </si>
  <si>
    <t>UED.ktoe.SE.PPA.PULP.PULPING.STEAM.STEAM_DISTR</t>
  </si>
  <si>
    <t>UED.ktoe.SE.PPA.PULP.PULPING_MECH.MECH.ELEC</t>
  </si>
  <si>
    <t>UED.ktoe.SE.PPA.PULP.BLEACHING.THERM.ELEC</t>
  </si>
  <si>
    <t>UED.ktoe.SE.PPA.PAPER.TOTAL.TOTAL.TOTAL</t>
  </si>
  <si>
    <t>UED.ktoe.SE.PPA.PAPER.LIGHT.GENERIC.ELEC</t>
  </si>
  <si>
    <t>UED.ktoe.SE.PPA.PAPER.AIRCOMP.GENERIC.ELEC</t>
  </si>
  <si>
    <t>UED.ktoe.SE.PPA.PAPER.MOTOR.GENERIC.ELEC</t>
  </si>
  <si>
    <t>UED.ktoe.SE.PPA.PAPER.FANS.GENERIC.ELEC</t>
  </si>
  <si>
    <t>UED.ktoe.SE.PPA.PAPER.LOW_ENTH.TOTAL.TOTAL</t>
  </si>
  <si>
    <t>UED.ktoe.SE.PPA.PAPER.LOW_ENTH.THERM.DIESEL_LIQBIO</t>
  </si>
  <si>
    <t>UED.ktoe.SE.PPA.PAPER.LOW_ENTH.THERM.NG_BIOGAS</t>
  </si>
  <si>
    <t>UED.ktoe.SE.PPA.PAPER.LOW_ENTH.THERM.SOLAR_GEO</t>
  </si>
  <si>
    <t>UED.ktoe.SE.PPA.PAPER.LOW_ENTH.HP.AMBIENT</t>
  </si>
  <si>
    <t>UED.ktoe.SE.PPA.PAPER.LOW_ENTH.THERM.ELEC</t>
  </si>
  <si>
    <t>UED.ktoe.SE.PPA.PAPER.PREPARATION.TOTAL.TOTAL</t>
  </si>
  <si>
    <t>UED.ktoe.SE.PPA.PAPER.PREPARATION.THERM.SOLIDS</t>
  </si>
  <si>
    <t>UED.ktoe.SE.PPA.PAPER.PREPARATION.THERM.RFG</t>
  </si>
  <si>
    <t>UED.ktoe.SE.PPA.PAPER.PREPARATION.THERM.LPG</t>
  </si>
  <si>
    <t>UED.ktoe.SE.PPA.PAPER.PREPARATION.THERM.DIESEL_LIQBIO</t>
  </si>
  <si>
    <t>UED.ktoe.SE.PPA.PAPER.PREPARATION.THERM.RFO</t>
  </si>
  <si>
    <t>UED.ktoe.SE.PPA.PAPER.PREPARATION.THERM.OTHER</t>
  </si>
  <si>
    <t>UED.ktoe.SE.PPA.PAPER.PREPARATION.THERM.NG_BIOGAS</t>
  </si>
  <si>
    <t>UED.ktoe.SE.PPA.PAPER.PREPARATION.THERM.DERIVED</t>
  </si>
  <si>
    <t>UED.ktoe.SE.PPA.PAPER.PREPARATION.THERM.BIOMASS_WASTE</t>
  </si>
  <si>
    <t>UED.ktoe.SE.PPA.PAPER.PREPARATION.THERM.STEAM_DISTR</t>
  </si>
  <si>
    <t>UED.ktoe.SE.PPA.PAPER.PREPARATION_ELEC.MECH.ELEC</t>
  </si>
  <si>
    <t>UED.ktoe.SE.PPA.PAPER.PAPER_MACHINE.TOTAL.TOTAL</t>
  </si>
  <si>
    <t>UED.ktoe.SE.PPA.PAPER.PAPER_MACHINE.STEAM.SOLIDS</t>
  </si>
  <si>
    <t>UED.ktoe.SE.PPA.PAPER.PAPER_MACHINE.STEAM.RFG</t>
  </si>
  <si>
    <t>UED.ktoe.SE.PPA.PAPER.PAPER_MACHINE.STEAM.LPG</t>
  </si>
  <si>
    <t>UED.ktoe.SE.PPA.PAPER.PAPER_MACHINE.STEAM.DIESEL_LIQBIO</t>
  </si>
  <si>
    <t>UED.ktoe.SE.PPA.PAPER.PAPER_MACHINE.STEAM.RFO</t>
  </si>
  <si>
    <t>UED.ktoe.SE.PPA.PAPER.PAPER_MACHINE.STEAM.OTHER</t>
  </si>
  <si>
    <t>UED.ktoe.SE.PPA.PAPER.PAPER_MACHINE.STEAM.NG_BIOGAS</t>
  </si>
  <si>
    <t>UED.ktoe.SE.PPA.PAPER.PAPER_MACHINE.STEAM.DERIVED</t>
  </si>
  <si>
    <t>UED.ktoe.SE.PPA.PAPER.PAPER_MACHINE.STEAM.BIOMASS_WASTE</t>
  </si>
  <si>
    <t>UED.ktoe.SE.PPA.PAPER.PAPER_MACHINE.STEAM.STEAM_DISTR</t>
  </si>
  <si>
    <t>UED.ktoe.SE.PPA.PAPER.PAPER_MACHINE_ELEC.ELEC.ELEC</t>
  </si>
  <si>
    <t>UED.ktoe.SE.PPA.PAPER.FINISHING.TOTAL.TOTAL</t>
  </si>
  <si>
    <t>UED.ktoe.SE.PPA.PAPER.FINISHING.STEAM.SOLIDS</t>
  </si>
  <si>
    <t>UED.ktoe.SE.PPA.PAPER.FINISHING.STEAM.RFG</t>
  </si>
  <si>
    <t>UED.ktoe.SE.PPA.PAPER.FINISHING.STEAM.LPG</t>
  </si>
  <si>
    <t>UED.ktoe.SE.PPA.PAPER.FINISHING.STEAM.DIESEL_LIQBIO</t>
  </si>
  <si>
    <t>UED.ktoe.SE.PPA.PAPER.FINISHING.STEAM.RFO</t>
  </si>
  <si>
    <t>UED.ktoe.SE.PPA.PAPER.FINISHING.STEAM.OTHER</t>
  </si>
  <si>
    <t>UED.ktoe.SE.PPA.PAPER.FINISHING.STEAM.NG_BIOGAS</t>
  </si>
  <si>
    <t>UED.ktoe.SE.PPA.PAPER.FINISHING.STEAM.DERIVED</t>
  </si>
  <si>
    <t>UED.ktoe.SE.PPA.PAPER.FINISHING.STEAM.BIOMASS_WASTE</t>
  </si>
  <si>
    <t>UED.ktoe.SE.PPA.PAPER.FINISHING.STEAM.STEAM_DISTR</t>
  </si>
  <si>
    <t>UED.ktoe.SE.PPA.PAPER.FINISHING_ELEC.ELEC.ELEC</t>
  </si>
  <si>
    <t>UED.ktoe.SE.PPA.PRINT.TOTAL.TOTAL.TOTAL</t>
  </si>
  <si>
    <t>UED.ktoe.SE.PPA.PRINT.LIGHT.GENERIC.ELEC</t>
  </si>
  <si>
    <t>UED.ktoe.SE.PPA.PRINT.AIRCOMP.GENERIC.ELEC</t>
  </si>
  <si>
    <t>UED.ktoe.SE.PPA.PRINT.MOTOR.GENERIC.ELEC</t>
  </si>
  <si>
    <t>UED.ktoe.SE.PPA.PRINT.FANS.GENERIC.ELEC</t>
  </si>
  <si>
    <t>UED.ktoe.SE.PPA.PRINT.LOW_ENTH.TOTAL.TOTAL</t>
  </si>
  <si>
    <t>UED.ktoe.SE.PPA.PRINT.LOW_ENTH.THERM.DIESEL_LIQBIO</t>
  </si>
  <si>
    <t>UED.ktoe.SE.PPA.PRINT.LOW_ENTH.THERM.NG_BIOGAS</t>
  </si>
  <si>
    <t>UED.ktoe.SE.PPA.PRINT.LOW_ENTH.THERM.SOLAR_GEO</t>
  </si>
  <si>
    <t>UED.ktoe.SE.PPA.PRINT.LOW_ENTH.HP.AMBIENT</t>
  </si>
  <si>
    <t>UED.ktoe.SE.PPA.PRINT.LOW_ENTH.THERM.ELEC</t>
  </si>
  <si>
    <t>UED.ktoe.SE.PPA.PRINT.PRINTING.MECH.ELEC</t>
  </si>
  <si>
    <t>FUEL_EMI.ktCO2.SE.PPA.PULP.TOTAL.TOTAL.TOTAL</t>
  </si>
  <si>
    <t>FUEL_EMI.ktCO2.SE.PPA.PULP.LIGHT.GENERIC.ELEC</t>
  </si>
  <si>
    <t>FUEL_EMI.ktCO2.SE.PPA.PULP.AIRCOMP.GENERIC.ELEC</t>
  </si>
  <si>
    <t>FUEL_EMI.ktCO2.SE.PPA.PULP.MOTOR.GENERIC.ELEC</t>
  </si>
  <si>
    <t>FUEL_EMI.ktCO2.SE.PPA.PULP.FANS.GENERIC.ELEC</t>
  </si>
  <si>
    <t>FUEL_EMI.ktCO2.SE.PPA.PULP.LOW_ENTH.TOTAL.TOTAL</t>
  </si>
  <si>
    <t>FUEL_EMI.ktCO2.SE.PPA.PULP.LOW_ENTH.THERM.DIESEL_LIQBIO</t>
  </si>
  <si>
    <t>FUEL_EMI.ktCO2.SE.PPA.PULP.LOW_ENTH.THERM.NG_BIOGAS</t>
  </si>
  <si>
    <t>FUEL_EMI.ktCO2.SE.PPA.PULP.LOW_ENTH.THERM.SOLAR_GEO</t>
  </si>
  <si>
    <t>FUEL_EMI.ktCO2.SE.PPA.PULP.LOW_ENTH.HP.AMBIENT</t>
  </si>
  <si>
    <t>FUEL_EMI.ktCO2.SE.PPA.PULP.LOW_ENTH.THERM.ELEC</t>
  </si>
  <si>
    <t>FUEL_EMI.ktCO2.SE.PPA.PULP.PREPARATION.MECH.ELEC</t>
  </si>
  <si>
    <t>FUEL_EMI.ktCO2.SE.PPA.PULP.PULPING.TOTAL.TOTAL</t>
  </si>
  <si>
    <t>FUEL_EMI.ktCO2.SE.PPA.PULP.PULPING.STEAM.SOLIDS</t>
  </si>
  <si>
    <t>FUEL_EMI.ktCO2.SE.PPA.PULP.PULPING.STEAM.RFG</t>
  </si>
  <si>
    <t>FUEL_EMI.ktCO2.SE.PPA.PULP.PULPING.STEAM.LPG</t>
  </si>
  <si>
    <t>FUEL_EMI.ktCO2.SE.PPA.PULP.PULPING.STEAM.DIESEL_LIQBIO</t>
  </si>
  <si>
    <t>FUEL_EMI.ktCO2.SE.PPA.PULP.PULPING.STEAM.RFO</t>
  </si>
  <si>
    <t>FUEL_EMI.ktCO2.SE.PPA.PULP.PULPING.STEAM.OTHER</t>
  </si>
  <si>
    <t>FUEL_EMI.ktCO2.SE.PPA.PULP.PULPING.STEAM.NG_BIOGAS</t>
  </si>
  <si>
    <t>FUEL_EMI.ktCO2.SE.PPA.PULP.PULPING.STEAM.DERIVED</t>
  </si>
  <si>
    <t>FUEL_EMI.ktCO2.SE.PPA.PULP.PULPING.STEAM.BIOMASS_WASTE</t>
  </si>
  <si>
    <t>FUEL_EMI.ktCO2.SE.PPA.PULP.PULPING.STEAM.STEAM_DISTR</t>
  </si>
  <si>
    <t>FUEL_EMI.ktCO2.SE.PPA.PULP.PULPING_MECH.MECH.ELEC</t>
  </si>
  <si>
    <t>FUEL_EMI.ktCO2.SE.PPA.PULP.BLEACHING.THERM.ELEC</t>
  </si>
  <si>
    <t>FUEL_EMI.ktCO2.SE.PPA.PAPER.TOTAL.TOTAL.TOTAL</t>
  </si>
  <si>
    <t>FUEL_EMI.ktCO2.SE.PPA.PAPER.LIGHT.GENERIC.ELEC</t>
  </si>
  <si>
    <t>FUEL_EMI.ktCO2.SE.PPA.PAPER.AIRCOMP.GENERIC.ELEC</t>
  </si>
  <si>
    <t>FUEL_EMI.ktCO2.SE.PPA.PAPER.MOTOR.GENERIC.ELEC</t>
  </si>
  <si>
    <t>FUEL_EMI.ktCO2.SE.PPA.PAPER.FANS.GENERIC.ELEC</t>
  </si>
  <si>
    <t>FUEL_EMI.ktCO2.SE.PPA.PAPER.LOW_ENTH.TOTAL.TOTAL</t>
  </si>
  <si>
    <t>FUEL_EMI.ktCO2.SE.PPA.PAPER.LOW_ENTH.THERM.DIESEL_LIQBIO</t>
  </si>
  <si>
    <t>FUEL_EMI.ktCO2.SE.PPA.PAPER.LOW_ENTH.THERM.NG_BIOGAS</t>
  </si>
  <si>
    <t>FUEL_EMI.ktCO2.SE.PPA.PAPER.LOW_ENTH.THERM.SOLAR_GEO</t>
  </si>
  <si>
    <t>FUEL_EMI.ktCO2.SE.PPA.PAPER.LOW_ENTH.HP.AMBIENT</t>
  </si>
  <si>
    <t>FUEL_EMI.ktCO2.SE.PPA.PAPER.LOW_ENTH.THERM.ELEC</t>
  </si>
  <si>
    <t>FUEL_EMI.ktCO2.SE.PPA.PAPER.PREPARATION.TOTAL.TOTAL</t>
  </si>
  <si>
    <t>FUEL_EMI.ktCO2.SE.PPA.PAPER.PREPARATION.THERM.SOLIDS</t>
  </si>
  <si>
    <t>FUEL_EMI.ktCO2.SE.PPA.PAPER.PREPARATION.THERM.RFG</t>
  </si>
  <si>
    <t>FUEL_EMI.ktCO2.SE.PPA.PAPER.PREPARATION.THERM.LPG</t>
  </si>
  <si>
    <t>FUEL_EMI.ktCO2.SE.PPA.PAPER.PREPARATION.THERM.DIESEL_LIQBIO</t>
  </si>
  <si>
    <t>FUEL_EMI.ktCO2.SE.PPA.PAPER.PREPARATION.THERM.RFO</t>
  </si>
  <si>
    <t>FUEL_EMI.ktCO2.SE.PPA.PAPER.PREPARATION.THERM.OTHER</t>
  </si>
  <si>
    <t>FUEL_EMI.ktCO2.SE.PPA.PAPER.PREPARATION.THERM.NG_BIOGAS</t>
  </si>
  <si>
    <t>FUEL_EMI.ktCO2.SE.PPA.PAPER.PREPARATION.THERM.DERIVED</t>
  </si>
  <si>
    <t>FUEL_EMI.ktCO2.SE.PPA.PAPER.PREPARATION.THERM.BIOMASS_WASTE</t>
  </si>
  <si>
    <t>FUEL_EMI.ktCO2.SE.PPA.PAPER.PREPARATION.THERM.STEAM_DISTR</t>
  </si>
  <si>
    <t>FUEL_EMI.ktCO2.SE.PPA.PAPER.PREPARATION_ELEC.MECH.ELEC</t>
  </si>
  <si>
    <t>FUEL_EMI.ktCO2.SE.PPA.PAPER.PAPER_MACHINE.TOTAL.TOTAL</t>
  </si>
  <si>
    <t>FUEL_EMI.ktCO2.SE.PPA.PAPER.PAPER_MACHINE.STEAM.SOLIDS</t>
  </si>
  <si>
    <t>FUEL_EMI.ktCO2.SE.PPA.PAPER.PAPER_MACHINE.STEAM.RFG</t>
  </si>
  <si>
    <t>FUEL_EMI.ktCO2.SE.PPA.PAPER.PAPER_MACHINE.STEAM.LPG</t>
  </si>
  <si>
    <t>FUEL_EMI.ktCO2.SE.PPA.PAPER.PAPER_MACHINE.STEAM.DIESEL_LIQBIO</t>
  </si>
  <si>
    <t>FUEL_EMI.ktCO2.SE.PPA.PAPER.PAPER_MACHINE.STEAM.RFO</t>
  </si>
  <si>
    <t>FUEL_EMI.ktCO2.SE.PPA.PAPER.PAPER_MACHINE.STEAM.OTHER</t>
  </si>
  <si>
    <t>FUEL_EMI.ktCO2.SE.PPA.PAPER.PAPER_MACHINE.STEAM.NG_BIOGAS</t>
  </si>
  <si>
    <t>FUEL_EMI.ktCO2.SE.PPA.PAPER.PAPER_MACHINE.STEAM.DERIVED</t>
  </si>
  <si>
    <t>FUEL_EMI.ktCO2.SE.PPA.PAPER.PAPER_MACHINE.STEAM.BIOMASS_WASTE</t>
  </si>
  <si>
    <t>FUEL_EMI.ktCO2.SE.PPA.PAPER.PAPER_MACHINE.STEAM.STEAM_DISTR</t>
  </si>
  <si>
    <t>FUEL_EMI.ktCO2.SE.PPA.PAPER.PAPER_MACHINE_ELEC.ELEC.ELEC</t>
  </si>
  <si>
    <t>FUEL_EMI.ktCO2.SE.PPA.PAPER.FINISHING.TOTAL.TOTAL</t>
  </si>
  <si>
    <t>FUEL_EMI.ktCO2.SE.PPA.PAPER.FINISHING.STEAM.SOLIDS</t>
  </si>
  <si>
    <t>FUEL_EMI.ktCO2.SE.PPA.PAPER.FINISHING.STEAM.RFG</t>
  </si>
  <si>
    <t>FUEL_EMI.ktCO2.SE.PPA.PAPER.FINISHING.STEAM.LPG</t>
  </si>
  <si>
    <t>FUEL_EMI.ktCO2.SE.PPA.PAPER.FINISHING.STEAM.DIESEL_LIQBIO</t>
  </si>
  <si>
    <t>FUEL_EMI.ktCO2.SE.PPA.PAPER.FINISHING.STEAM.RFO</t>
  </si>
  <si>
    <t>FUEL_EMI.ktCO2.SE.PPA.PAPER.FINISHING.STEAM.OTHER</t>
  </si>
  <si>
    <t>FUEL_EMI.ktCO2.SE.PPA.PAPER.FINISHING.STEAM.NG_BIOGAS</t>
  </si>
  <si>
    <t>FUEL_EMI.ktCO2.SE.PPA.PAPER.FINISHING.STEAM.DERIVED</t>
  </si>
  <si>
    <t>FUEL_EMI.ktCO2.SE.PPA.PAPER.FINISHING.STEAM.BIOMASS_WASTE</t>
  </si>
  <si>
    <t>FUEL_EMI.ktCO2.SE.PPA.PAPER.FINISHING.STEAM.STEAM_DISTR</t>
  </si>
  <si>
    <t>FUEL_EMI.ktCO2.SE.PPA.PAPER.FINISHING_ELEC.ELEC.ELEC</t>
  </si>
  <si>
    <t>FUEL_EMI.ktCO2.SE.PPA.PRINT.TOTAL.TOTAL.TOTAL</t>
  </si>
  <si>
    <t>FUEL_EMI.ktCO2.SE.PPA.PRINT.LIGHT.GENERIC.ELEC</t>
  </si>
  <si>
    <t>FUEL_EMI.ktCO2.SE.PPA.PRINT.AIRCOMP.GENERIC.ELEC</t>
  </si>
  <si>
    <t>FUEL_EMI.ktCO2.SE.PPA.PRINT.MOTOR.GENERIC.ELEC</t>
  </si>
  <si>
    <t>FUEL_EMI.ktCO2.SE.PPA.PRINT.FANS.GENERIC.ELEC</t>
  </si>
  <si>
    <t>FUEL_EMI.ktCO2.SE.PPA.PRINT.LOW_ENTH.TOTAL.TOTAL</t>
  </si>
  <si>
    <t>FUEL_EMI.ktCO2.SE.PPA.PRINT.LOW_ENTH.THERM.DIESEL_LIQBIO</t>
  </si>
  <si>
    <t>FUEL_EMI.ktCO2.SE.PPA.PRINT.LOW_ENTH.THERM.NG_BIOGAS</t>
  </si>
  <si>
    <t>FUEL_EMI.ktCO2.SE.PPA.PRINT.LOW_ENTH.THERM.SOLAR_GEO</t>
  </si>
  <si>
    <t>FUEL_EMI.ktCO2.SE.PPA.PRINT.LOW_ENTH.HP.AMBIENT</t>
  </si>
  <si>
    <t>FUEL_EMI.ktCO2.SE.PPA.PRINT.LOW_ENTH.THERM.ELEC</t>
  </si>
  <si>
    <t>FUEL_EMI.ktCO2.SE.PPA.PRINT.PRINTING.MECH.ELEC</t>
  </si>
  <si>
    <t>VA.Meuro2023.SE.FBT.FBT</t>
  </si>
  <si>
    <t>Physical output (index)</t>
  </si>
  <si>
    <t>OUTPUT.index.SE.FBT.FBT</t>
  </si>
  <si>
    <t>Installed capacity (production index)</t>
  </si>
  <si>
    <t>CAP.index.SE.FBT.FBT</t>
  </si>
  <si>
    <t>Capacity investment (production index)</t>
  </si>
  <si>
    <t>NEWCAP.index.SE.FBT.FBT</t>
  </si>
  <si>
    <t>Decommissioned capacity (production index)</t>
  </si>
  <si>
    <t>Idle capacity (production index)</t>
  </si>
  <si>
    <t>FEC.ktoe.SE.FBT.FBT.TOTAL.TOTAL.TOTAL</t>
  </si>
  <si>
    <t>FEC.ktoe.SE.FBT.FBT.TOTAL.TOTAL.SOLIDS</t>
  </si>
  <si>
    <t>FEC.ktoe.SE.FBT.FBT.TOTAL.TOTAL.RFG</t>
  </si>
  <si>
    <t>FEC.ktoe.SE.FBT.FBT.TOTAL.TOTAL.LPG</t>
  </si>
  <si>
    <t>FEC.ktoe.SE.FBT.FBT.TOTAL.TOTAL.DIESEL</t>
  </si>
  <si>
    <t>FEC.ktoe.SE.FBT.FBT.TOTAL.TOTAL.RFO</t>
  </si>
  <si>
    <t>FEC.ktoe.SE.FBT.FBT.TOTAL.TOTAL.OTHER</t>
  </si>
  <si>
    <t>FEC.ktoe.SE.FBT.FBT.TOTAL.TOTAL.NG</t>
  </si>
  <si>
    <t>FEC.ktoe.SE.FBT.FBT.TOTAL.TOTAL.DERIVED</t>
  </si>
  <si>
    <t>FEC.ktoe.SE.FBT.FBT.TOTAL.TOTAL.BIOMASS_WASTE</t>
  </si>
  <si>
    <t>FEC.ktoe.SE.FBT.FBT.TOTAL.TOTAL.BIOGAS</t>
  </si>
  <si>
    <t>FEC.ktoe.SE.FBT.FBT.TOTAL.TOTAL.LIQBIO</t>
  </si>
  <si>
    <t>FEC.ktoe.SE.FBT.FBT.TOTAL.TOTAL.SOLAR</t>
  </si>
  <si>
    <t>FEC.ktoe.SE.FBT.FBT.TOTAL.TOTAL.GEO</t>
  </si>
  <si>
    <t>FEC.ktoe.SE.FBT.FBT.TOTAL.TOTAL.AMBIENT</t>
  </si>
  <si>
    <t>FEC.ktoe.SE.FBT.FBT.TOTAL.TOTAL.STEAM_DISTR</t>
  </si>
  <si>
    <t>FEC.ktoe.SE.FBT.FBT.TOTAL.TOTAL.ELEC</t>
  </si>
  <si>
    <t>Energy intensity (toe / physical output index)</t>
  </si>
  <si>
    <t>Useful energy demand intensity (toe useful / physical output index)</t>
  </si>
  <si>
    <t>FEC.ktoe.SE.FBT.FBT.LIGHT.GENERIC.ELEC</t>
  </si>
  <si>
    <t>FEC.ktoe.SE.FBT.FBT.AIRCOMP.GENERIC.ELEC</t>
  </si>
  <si>
    <t>FEC.ktoe.SE.FBT.FBT.MOTOR.GENERIC.ELEC</t>
  </si>
  <si>
    <t>FEC.ktoe.SE.FBT.FBT.FANS.GENERIC.ELEC</t>
  </si>
  <si>
    <t>FEC.ktoe.SE.FBT.FBT.LOW_ENTH.TOTAL.TOTAL</t>
  </si>
  <si>
    <t>FEC.ktoe.SE.FBT.FBT.LOW_ENTH.THERM.DIESEL_LIQBIO</t>
  </si>
  <si>
    <t>FEC.ktoe.SE.FBT.FBT.LOW_ENTH.THERM.NG_BIOGAS</t>
  </si>
  <si>
    <t>FEC.ktoe.SE.FBT.FBT.LOW_ENTH.THERM.SOLAR_GEO</t>
  </si>
  <si>
    <t>FEC.ktoe.SE.FBT.FBT.LOW_ENTH.HP.AMBIENT</t>
  </si>
  <si>
    <t>FEC.ktoe.SE.FBT.FBT.LOW_ENTH.THERM.ELEC</t>
  </si>
  <si>
    <t>Food: Oven (direct heat)</t>
  </si>
  <si>
    <t>Food: Direct Heat - Thermal</t>
  </si>
  <si>
    <t>FEC.ktoe.SE.FBT.FBT.OVEN.THERM.TOTAL</t>
  </si>
  <si>
    <t>FEC.ktoe.SE.FBT.FBT.OVEN.THERM.SOLIDS</t>
  </si>
  <si>
    <t>FEC.ktoe.SE.FBT.FBT.OVEN.THERM.LPG</t>
  </si>
  <si>
    <t>FEC.ktoe.SE.FBT.FBT.OVEN.THERM.DIESEL_LIQBIO</t>
  </si>
  <si>
    <t>FEC.ktoe.SE.FBT.FBT.OVEN.THERM.RFO</t>
  </si>
  <si>
    <t>FEC.ktoe.SE.FBT.FBT.OVEN.THERM.NG_BIOGAS</t>
  </si>
  <si>
    <t>Food: Direct Heat - Electric</t>
  </si>
  <si>
    <t>FEC.ktoe.SE.FBT.FBT.OVEN.ELEC.ELEC</t>
  </si>
  <si>
    <t>Food: Direct Heat - Microwave</t>
  </si>
  <si>
    <t>FEC.ktoe.SE.FBT.FBT.OVEN_MICROW.MICROW.ELEC</t>
  </si>
  <si>
    <t>Food: Specific process heat</t>
  </si>
  <si>
    <t>Food: Process Heat - Thermal</t>
  </si>
  <si>
    <t>FEC.ktoe.SE.FBT.FBT.PROC_HEAT.THERM.TOTAL</t>
  </si>
  <si>
    <t>FEC.ktoe.SE.FBT.FBT.PROC_HEAT.THERM.SOLIDS</t>
  </si>
  <si>
    <t>FEC.ktoe.SE.FBT.FBT.PROC_HEAT.THERM.LPG</t>
  </si>
  <si>
    <t>FEC.ktoe.SE.FBT.FBT.PROC_HEAT.THERM.DIESEL_LIQBIO</t>
  </si>
  <si>
    <t>FEC.ktoe.SE.FBT.FBT.PROC_HEAT.THERM.RFO</t>
  </si>
  <si>
    <t>FEC.ktoe.SE.FBT.FBT.PROC_HEAT.THERM.NG_BIOGAS</t>
  </si>
  <si>
    <t>Food: Process Heat - Electric</t>
  </si>
  <si>
    <t>FEC.ktoe.SE.FBT.FBT.PROC_HEAT.ELEC.ELEC</t>
  </si>
  <si>
    <t>Food: Process Heat - Microwave</t>
  </si>
  <si>
    <t>FEC.ktoe.SE.FBT.FBT.PROC_HEAT_MICROW.MICROW.ELEC</t>
  </si>
  <si>
    <t>Food: Steam processing</t>
  </si>
  <si>
    <t>FEC.ktoe.SE.FBT.FBT.PROCESSING.TOTAL.TOTAL</t>
  </si>
  <si>
    <t>FEC.ktoe.SE.FBT.FBT.PROCESSING.STEAM.SOLIDS</t>
  </si>
  <si>
    <t>FEC.ktoe.SE.FBT.FBT.PROCESSING.STEAM.RFG</t>
  </si>
  <si>
    <t>FEC.ktoe.SE.FBT.FBT.PROCESSING.STEAM.LPG</t>
  </si>
  <si>
    <t>FEC.ktoe.SE.FBT.FBT.PROCESSING.STEAM.DIESEL_LIQBIO</t>
  </si>
  <si>
    <t>FEC.ktoe.SE.FBT.FBT.PROCESSING.STEAM.RFO</t>
  </si>
  <si>
    <t>FEC.ktoe.SE.FBT.FBT.PROCESSING.STEAM.OTHER</t>
  </si>
  <si>
    <t>FEC.ktoe.SE.FBT.FBT.PROCESSING.STEAM.NG_BIOGAS</t>
  </si>
  <si>
    <t>FEC.ktoe.SE.FBT.FBT.PROCESSING.STEAM.DERIVED</t>
  </si>
  <si>
    <t>FEC.ktoe.SE.FBT.FBT.PROCESSING.STEAM.BIOMASS_WASTE</t>
  </si>
  <si>
    <t>FEC.ktoe.SE.FBT.FBT.PROCESSING.STEAM.STEAM_DISTR</t>
  </si>
  <si>
    <t>Food: Drying</t>
  </si>
  <si>
    <t>Food: Thermal drying</t>
  </si>
  <si>
    <t>FEC.ktoe.SE.FBT.FBT.DRYING.TOTAL.TOTAL</t>
  </si>
  <si>
    <t>FEC.ktoe.SE.FBT.FBT.DRYING.THERM.SOLIDS</t>
  </si>
  <si>
    <t>FEC.ktoe.SE.FBT.FBT.DRYING.THERM.LPG</t>
  </si>
  <si>
    <t>FEC.ktoe.SE.FBT.FBT.DRYING.THERM.DIESEL_LIQBIO</t>
  </si>
  <si>
    <t>FEC.ktoe.SE.FBT.FBT.DRYING.THERM.RFO</t>
  </si>
  <si>
    <t>FEC.ktoe.SE.FBT.FBT.DRYING.THERM.NG_BIOGAS</t>
  </si>
  <si>
    <t>Food: Steam drying</t>
  </si>
  <si>
    <t>FEC.ktoe.SE.FBT.FBT.DRYING_STEAM.TOTAL.TOTAL</t>
  </si>
  <si>
    <t>FEC.ktoe.SE.FBT.FBT.DRYING_STEAM.STEAM.SOLIDS</t>
  </si>
  <si>
    <t>FEC.ktoe.SE.FBT.FBT.DRYING_STEAM.STEAM.RFG</t>
  </si>
  <si>
    <t>FEC.ktoe.SE.FBT.FBT.DRYING_STEAM.STEAM.LPG</t>
  </si>
  <si>
    <t>FEC.ktoe.SE.FBT.FBT.DRYING_STEAM.STEAM.DIESEL_LIQBIO</t>
  </si>
  <si>
    <t>FEC.ktoe.SE.FBT.FBT.DRYING_STEAM.STEAM.RFO</t>
  </si>
  <si>
    <t>FEC.ktoe.SE.FBT.FBT.DRYING_STEAM.STEAM.OTHER</t>
  </si>
  <si>
    <t>FEC.ktoe.SE.FBT.FBT.DRYING_STEAM.STEAM.NG_BIOGAS</t>
  </si>
  <si>
    <t>FEC.ktoe.SE.FBT.FBT.DRYING_STEAM.STEAM.DERIVED</t>
  </si>
  <si>
    <t>FEC.ktoe.SE.FBT.FBT.DRYING_STEAM.STEAM.BIOMASS_WASTE</t>
  </si>
  <si>
    <t>FEC.ktoe.SE.FBT.FBT.DRYING_STEAM.STEAM.STEAM_DISTR</t>
  </si>
  <si>
    <t>Food: Electric drying</t>
  </si>
  <si>
    <t>FEC.ktoe.SE.FBT.FBT.DRYING_ELEC.ELEC.ELEC</t>
  </si>
  <si>
    <t>Food: Freeze drying</t>
  </si>
  <si>
    <t>FEC.ktoe.SE.FBT.FBT.DRYING_FREEZE.FREEZE_DRY.ELEC</t>
  </si>
  <si>
    <t>Food: Microwave drying</t>
  </si>
  <si>
    <t>FEC.ktoe.SE.FBT.FBT.DRYING_MICROW.MICROW.ELEC</t>
  </si>
  <si>
    <t>Food: Process cooling and refrigeration</t>
  </si>
  <si>
    <t>Food: Thermal cooling</t>
  </si>
  <si>
    <t>FEC.ktoe.SE.FBT.FBT.PROC_COOL_THERM.THERM.NG_BIOGAS</t>
  </si>
  <si>
    <t>Food: Steam cooling</t>
  </si>
  <si>
    <t>FEC.ktoe.SE.FBT.FBT.PROC_COOL.TOTAL.TOTAL</t>
  </si>
  <si>
    <t>FEC.ktoe.SE.FBT.FBT.PROC_COOL.STEAM.SOLIDS</t>
  </si>
  <si>
    <t>FEC.ktoe.SE.FBT.FBT.PROC_COOL.STEAM.RFG</t>
  </si>
  <si>
    <t>FEC.ktoe.SE.FBT.FBT.PROC_COOL.STEAM.LPG</t>
  </si>
  <si>
    <t>FEC.ktoe.SE.FBT.FBT.PROC_COOL.STEAM.DIESEL_LIQBIO</t>
  </si>
  <si>
    <t>FEC.ktoe.SE.FBT.FBT.PROC_COOL.STEAM.RFO</t>
  </si>
  <si>
    <t>FEC.ktoe.SE.FBT.FBT.PROC_COOL.STEAM.OTHER</t>
  </si>
  <si>
    <t>FEC.ktoe.SE.FBT.FBT.PROC_COOL.STEAM.NG_BIOGAS</t>
  </si>
  <si>
    <t>FEC.ktoe.SE.FBT.FBT.PROC_COOL.STEAM.DERIVED</t>
  </si>
  <si>
    <t>FEC.ktoe.SE.FBT.FBT.PROC_COOL.STEAM.BIOMASS_WASTE</t>
  </si>
  <si>
    <t>FEC.ktoe.SE.FBT.FBT.PROC_COOL.STEAM.STEAM_DISTR</t>
  </si>
  <si>
    <t>Food: Electric cooling</t>
  </si>
  <si>
    <t>FEC.ktoe.SE.FBT.FBT.PROC_COOL_ELEC.ELEC.ELEC</t>
  </si>
  <si>
    <t>Food: Electric machinery</t>
  </si>
  <si>
    <t>FEC.ktoe.SE.FBT.FBT.GENERIC.MECH.ELEC</t>
  </si>
  <si>
    <t>UED.ktoe.SE.FBT.FBT.TOTAL.TOTAL.TOTAL</t>
  </si>
  <si>
    <t>UED.ktoe.SE.FBT.FBT.LIGHT.GENERIC.ELEC</t>
  </si>
  <si>
    <t>UED.ktoe.SE.FBT.FBT.AIRCOMP.GENERIC.ELEC</t>
  </si>
  <si>
    <t>UED.ktoe.SE.FBT.FBT.MOTOR.GENERIC.ELEC</t>
  </si>
  <si>
    <t>UED.ktoe.SE.FBT.FBT.FANS.GENERIC.ELEC</t>
  </si>
  <si>
    <t>UED.ktoe.SE.FBT.FBT.LOW_ENTH.TOTAL.TOTAL</t>
  </si>
  <si>
    <t>UED.ktoe.SE.FBT.FBT.LOW_ENTH.THERM.DIESEL_LIQBIO</t>
  </si>
  <si>
    <t>UED.ktoe.SE.FBT.FBT.LOW_ENTH.THERM.NG_BIOGAS</t>
  </si>
  <si>
    <t>UED.ktoe.SE.FBT.FBT.LOW_ENTH.THERM.SOLAR_GEO</t>
  </si>
  <si>
    <t>UED.ktoe.SE.FBT.FBT.LOW_ENTH.HP.AMBIENT</t>
  </si>
  <si>
    <t>UED.ktoe.SE.FBT.FBT.LOW_ENTH.THERM.ELEC</t>
  </si>
  <si>
    <t>UED.ktoe.SE.FBT.FBT.OVEN.THERM.TOTAL</t>
  </si>
  <si>
    <t>UED.ktoe.SE.FBT.FBT.OVEN.THERM.SOLIDS</t>
  </si>
  <si>
    <t>UED.ktoe.SE.FBT.FBT.OVEN.THERM.LPG</t>
  </si>
  <si>
    <t>UED.ktoe.SE.FBT.FBT.OVEN.THERM.DIESEL_LIQBIO</t>
  </si>
  <si>
    <t>UED.ktoe.SE.FBT.FBT.OVEN.THERM.RFO</t>
  </si>
  <si>
    <t>UED.ktoe.SE.FBT.FBT.OVEN.THERM.NG_BIOGAS</t>
  </si>
  <si>
    <t>UED.ktoe.SE.FBT.FBT.OVEN.ELEC.ELEC</t>
  </si>
  <si>
    <t>UED.ktoe.SE.FBT.FBT.OVEN_MICROW.MICROW.ELEC</t>
  </si>
  <si>
    <t>UED.ktoe.SE.FBT.FBT.PROC_HEAT.THERM.TOTAL</t>
  </si>
  <si>
    <t>UED.ktoe.SE.FBT.FBT.PROC_HEAT.THERM.SOLIDS</t>
  </si>
  <si>
    <t>UED.ktoe.SE.FBT.FBT.PROC_HEAT.THERM.LPG</t>
  </si>
  <si>
    <t>UED.ktoe.SE.FBT.FBT.PROC_HEAT.THERM.DIESEL_LIQBIO</t>
  </si>
  <si>
    <t>UED.ktoe.SE.FBT.FBT.PROC_HEAT.THERM.RFO</t>
  </si>
  <si>
    <t>UED.ktoe.SE.FBT.FBT.PROC_HEAT.THERM.NG_BIOGAS</t>
  </si>
  <si>
    <t>UED.ktoe.SE.FBT.FBT.PROC_HEAT.ELEC.ELEC</t>
  </si>
  <si>
    <t>UED.ktoe.SE.FBT.FBT.PROC_HEAT_MICROW.MICROW.ELEC</t>
  </si>
  <si>
    <t>UED.ktoe.SE.FBT.FBT.PROCESSING.TOTAL.TOTAL</t>
  </si>
  <si>
    <t>UED.ktoe.SE.FBT.FBT.PROCESSING.STEAM.SOLIDS</t>
  </si>
  <si>
    <t>UED.ktoe.SE.FBT.FBT.PROCESSING.STEAM.RFG</t>
  </si>
  <si>
    <t>UED.ktoe.SE.FBT.FBT.PROCESSING.STEAM.LPG</t>
  </si>
  <si>
    <t>UED.ktoe.SE.FBT.FBT.PROCESSING.STEAM.DIESEL_LIQBIO</t>
  </si>
  <si>
    <t>UED.ktoe.SE.FBT.FBT.PROCESSING.STEAM.RFO</t>
  </si>
  <si>
    <t>UED.ktoe.SE.FBT.FBT.PROCESSING.STEAM.OTHER</t>
  </si>
  <si>
    <t>UED.ktoe.SE.FBT.FBT.PROCESSING.STEAM.NG_BIOGAS</t>
  </si>
  <si>
    <t>UED.ktoe.SE.FBT.FBT.PROCESSING.STEAM.DERIVED</t>
  </si>
  <si>
    <t>UED.ktoe.SE.FBT.FBT.PROCESSING.STEAM.BIOMASS_WASTE</t>
  </si>
  <si>
    <t>UED.ktoe.SE.FBT.FBT.PROCESSING.STEAM.STEAM_DISTR</t>
  </si>
  <si>
    <t>UED.ktoe.SE.FBT.FBT.DRYING.TOTAL.TOTAL</t>
  </si>
  <si>
    <t>UED.ktoe.SE.FBT.FBT.DRYING.THERM.SOLIDS</t>
  </si>
  <si>
    <t>UED.ktoe.SE.FBT.FBT.DRYING.THERM.LPG</t>
  </si>
  <si>
    <t>UED.ktoe.SE.FBT.FBT.DRYING.THERM.DIESEL_LIQBIO</t>
  </si>
  <si>
    <t>UED.ktoe.SE.FBT.FBT.DRYING.THERM.RFO</t>
  </si>
  <si>
    <t>UED.ktoe.SE.FBT.FBT.DRYING.THERM.NG_BIOGAS</t>
  </si>
  <si>
    <t>UED.ktoe.SE.FBT.FBT.DRYING_STEAM.TOTAL.TOTAL</t>
  </si>
  <si>
    <t>UED.ktoe.SE.FBT.FBT.DRYING_STEAM.STEAM.SOLIDS</t>
  </si>
  <si>
    <t>UED.ktoe.SE.FBT.FBT.DRYING_STEAM.STEAM.RFG</t>
  </si>
  <si>
    <t>UED.ktoe.SE.FBT.FBT.DRYING_STEAM.STEAM.LPG</t>
  </si>
  <si>
    <t>UED.ktoe.SE.FBT.FBT.DRYING_STEAM.STEAM.DIESEL_LIQBIO</t>
  </si>
  <si>
    <t>UED.ktoe.SE.FBT.FBT.DRYING_STEAM.STEAM.RFO</t>
  </si>
  <si>
    <t>UED.ktoe.SE.FBT.FBT.DRYING_STEAM.STEAM.OTHER</t>
  </si>
  <si>
    <t>UED.ktoe.SE.FBT.FBT.DRYING_STEAM.STEAM.NG_BIOGAS</t>
  </si>
  <si>
    <t>UED.ktoe.SE.FBT.FBT.DRYING_STEAM.STEAM.DERIVED</t>
  </si>
  <si>
    <t>UED.ktoe.SE.FBT.FBT.DRYING_STEAM.STEAM.BIOMASS_WASTE</t>
  </si>
  <si>
    <t>UED.ktoe.SE.FBT.FBT.DRYING_STEAM.STEAM.STEAM_DISTR</t>
  </si>
  <si>
    <t>UED.ktoe.SE.FBT.FBT.DRYING_ELEC.ELEC.ELEC</t>
  </si>
  <si>
    <t>UED.ktoe.SE.FBT.FBT.DRYING_FREEZE.FREEZE_DRY.ELEC</t>
  </si>
  <si>
    <t>UED.ktoe.SE.FBT.FBT.DRYING_MICROW.MICROW.ELEC</t>
  </si>
  <si>
    <t>UED.ktoe.SE.FBT.FBT.PROC_COOL_THERM.THERM.NG_BIOGAS</t>
  </si>
  <si>
    <t>UED.ktoe.SE.FBT.FBT.PROC_COOL.TOTAL.TOTAL</t>
  </si>
  <si>
    <t>UED.ktoe.SE.FBT.FBT.PROC_COOL.STEAM.SOLIDS</t>
  </si>
  <si>
    <t>UED.ktoe.SE.FBT.FBT.PROC_COOL.STEAM.RFG</t>
  </si>
  <si>
    <t>UED.ktoe.SE.FBT.FBT.PROC_COOL.STEAM.LPG</t>
  </si>
  <si>
    <t>UED.ktoe.SE.FBT.FBT.PROC_COOL.STEAM.DIESEL_LIQBIO</t>
  </si>
  <si>
    <t>UED.ktoe.SE.FBT.FBT.PROC_COOL.STEAM.RFO</t>
  </si>
  <si>
    <t>UED.ktoe.SE.FBT.FBT.PROC_COOL.STEAM.OTHER</t>
  </si>
  <si>
    <t>UED.ktoe.SE.FBT.FBT.PROC_COOL.STEAM.NG_BIOGAS</t>
  </si>
  <si>
    <t>UED.ktoe.SE.FBT.FBT.PROC_COOL.STEAM.DERIVED</t>
  </si>
  <si>
    <t>UED.ktoe.SE.FBT.FBT.PROC_COOL.STEAM.BIOMASS_WASTE</t>
  </si>
  <si>
    <t>UED.ktoe.SE.FBT.FBT.PROC_COOL.STEAM.STEAM_DISTR</t>
  </si>
  <si>
    <t>UED.ktoe.SE.FBT.FBT.PROC_COOL_ELEC.ELEC.ELEC</t>
  </si>
  <si>
    <t>UED.ktoe.SE.FBT.FBT.GENERIC.MECH.ELEC</t>
  </si>
  <si>
    <t>FUEL_EMI.ktCO2.SE.FBT.FBT.TOTAL.TOTAL.TOTAL</t>
  </si>
  <si>
    <t>FUEL_EMI.ktCO2.SE.FBT.FBT.LIGHT.GENERIC.ELEC</t>
  </si>
  <si>
    <t>FUEL_EMI.ktCO2.SE.FBT.FBT.AIRCOMP.GENERIC.ELEC</t>
  </si>
  <si>
    <t>FUEL_EMI.ktCO2.SE.FBT.FBT.MOTOR.GENERIC.ELEC</t>
  </si>
  <si>
    <t>FUEL_EMI.ktCO2.SE.FBT.FBT.FANS.GENERIC.ELEC</t>
  </si>
  <si>
    <t>FUEL_EMI.ktCO2.SE.FBT.FBT.LOW_ENTH.TOTAL.TOTAL</t>
  </si>
  <si>
    <t>FUEL_EMI.ktCO2.SE.FBT.FBT.LOW_ENTH.THERM.DIESEL_LIQBIO</t>
  </si>
  <si>
    <t>FUEL_EMI.ktCO2.SE.FBT.FBT.LOW_ENTH.THERM.NG_BIOGAS</t>
  </si>
  <si>
    <t>FUEL_EMI.ktCO2.SE.FBT.FBT.LOW_ENTH.THERM.SOLAR_GEO</t>
  </si>
  <si>
    <t>FUEL_EMI.ktCO2.SE.FBT.FBT.LOW_ENTH.HP.AMBIENT</t>
  </si>
  <si>
    <t>FUEL_EMI.ktCO2.SE.FBT.FBT.LOW_ENTH.THERM.ELEC</t>
  </si>
  <si>
    <t>FUEL_EMI.ktCO2.SE.FBT.FBT.OVEN.THERM.TOTAL</t>
  </si>
  <si>
    <t>FUEL_EMI.ktCO2.SE.FBT.FBT.OVEN.THERM.SOLIDS</t>
  </si>
  <si>
    <t>FUEL_EMI.ktCO2.SE.FBT.FBT.OVEN.THERM.LPG</t>
  </si>
  <si>
    <t>FUEL_EMI.ktCO2.SE.FBT.FBT.OVEN.THERM.DIESEL_LIQBIO</t>
  </si>
  <si>
    <t>FUEL_EMI.ktCO2.SE.FBT.FBT.OVEN.THERM.RFO</t>
  </si>
  <si>
    <t>FUEL_EMI.ktCO2.SE.FBT.FBT.OVEN.THERM.NG_BIOGAS</t>
  </si>
  <si>
    <t>FUEL_EMI.ktCO2.SE.FBT.FBT.OVEN.ELEC.ELEC</t>
  </si>
  <si>
    <t>FUEL_EMI.ktCO2.SE.FBT.FBT.OVEN_MICROW.MICROW.ELEC</t>
  </si>
  <si>
    <t>FUEL_EMI.ktCO2.SE.FBT.FBT.PROC_HEAT.THERM.TOTAL</t>
  </si>
  <si>
    <t>FUEL_EMI.ktCO2.SE.FBT.FBT.PROC_HEAT.THERM.SOLIDS</t>
  </si>
  <si>
    <t>FUEL_EMI.ktCO2.SE.FBT.FBT.PROC_HEAT.THERM.LPG</t>
  </si>
  <si>
    <t>FUEL_EMI.ktCO2.SE.FBT.FBT.PROC_HEAT.THERM.DIESEL_LIQBIO</t>
  </si>
  <si>
    <t>FUEL_EMI.ktCO2.SE.FBT.FBT.PROC_HEAT.THERM.RFO</t>
  </si>
  <si>
    <t>FUEL_EMI.ktCO2.SE.FBT.FBT.PROC_HEAT.THERM.NG_BIOGAS</t>
  </si>
  <si>
    <t>FUEL_EMI.ktCO2.SE.FBT.FBT.PROC_HEAT.ELEC.ELEC</t>
  </si>
  <si>
    <t>FUEL_EMI.ktCO2.SE.FBT.FBT.PROC_HEAT_MICROW.MICROW.ELEC</t>
  </si>
  <si>
    <t>FUEL_EMI.ktCO2.SE.FBT.FBT.PROCESSING.TOTAL.TOTAL</t>
  </si>
  <si>
    <t>FUEL_EMI.ktCO2.SE.FBT.FBT.PROCESSING.STEAM.SOLIDS</t>
  </si>
  <si>
    <t>FUEL_EMI.ktCO2.SE.FBT.FBT.PROCESSING.STEAM.RFG</t>
  </si>
  <si>
    <t>FUEL_EMI.ktCO2.SE.FBT.FBT.PROCESSING.STEAM.LPG</t>
  </si>
  <si>
    <t>FUEL_EMI.ktCO2.SE.FBT.FBT.PROCESSING.STEAM.DIESEL_LIQBIO</t>
  </si>
  <si>
    <t>FUEL_EMI.ktCO2.SE.FBT.FBT.PROCESSING.STEAM.RFO</t>
  </si>
  <si>
    <t>FUEL_EMI.ktCO2.SE.FBT.FBT.PROCESSING.STEAM.OTHER</t>
  </si>
  <si>
    <t>FUEL_EMI.ktCO2.SE.FBT.FBT.PROCESSING.STEAM.NG_BIOGAS</t>
  </si>
  <si>
    <t>FUEL_EMI.ktCO2.SE.FBT.FBT.PROCESSING.STEAM.DERIVED</t>
  </si>
  <si>
    <t>FUEL_EMI.ktCO2.SE.FBT.FBT.PROCESSING.STEAM.BIOMASS_WASTE</t>
  </si>
  <si>
    <t>FUEL_EMI.ktCO2.SE.FBT.FBT.PROCESSING.STEAM.STEAM_DISTR</t>
  </si>
  <si>
    <t>FUEL_EMI.ktCO2.SE.FBT.FBT.DRYING.TOTAL.TOTAL</t>
  </si>
  <si>
    <t>FUEL_EMI.ktCO2.SE.FBT.FBT.DRYING.THERM.SOLIDS</t>
  </si>
  <si>
    <t>FUEL_EMI.ktCO2.SE.FBT.FBT.DRYING.THERM.LPG</t>
  </si>
  <si>
    <t>FUEL_EMI.ktCO2.SE.FBT.FBT.DRYING.THERM.DIESEL_LIQBIO</t>
  </si>
  <si>
    <t>FUEL_EMI.ktCO2.SE.FBT.FBT.DRYING.THERM.RFO</t>
  </si>
  <si>
    <t>FUEL_EMI.ktCO2.SE.FBT.FBT.DRYING.THERM.NG_BIOGAS</t>
  </si>
  <si>
    <t>FUEL_EMI.ktCO2.SE.FBT.FBT.DRYING_STEAM.TOTAL.TOTAL</t>
  </si>
  <si>
    <t>FUEL_EMI.ktCO2.SE.FBT.FBT.DRYING_STEAM.STEAM.SOLIDS</t>
  </si>
  <si>
    <t>FUEL_EMI.ktCO2.SE.FBT.FBT.DRYING_STEAM.STEAM.RFG</t>
  </si>
  <si>
    <t>FUEL_EMI.ktCO2.SE.FBT.FBT.DRYING_STEAM.STEAM.LPG</t>
  </si>
  <si>
    <t>FUEL_EMI.ktCO2.SE.FBT.FBT.DRYING_STEAM.STEAM.DIESEL_LIQBIO</t>
  </si>
  <si>
    <t>FUEL_EMI.ktCO2.SE.FBT.FBT.DRYING_STEAM.STEAM.RFO</t>
  </si>
  <si>
    <t>FUEL_EMI.ktCO2.SE.FBT.FBT.DRYING_STEAM.STEAM.OTHER</t>
  </si>
  <si>
    <t>FUEL_EMI.ktCO2.SE.FBT.FBT.DRYING_STEAM.STEAM.NG_BIOGAS</t>
  </si>
  <si>
    <t>FUEL_EMI.ktCO2.SE.FBT.FBT.DRYING_STEAM.STEAM.DERIVED</t>
  </si>
  <si>
    <t>FUEL_EMI.ktCO2.SE.FBT.FBT.DRYING_STEAM.STEAM.BIOMASS_WASTE</t>
  </si>
  <si>
    <t>FUEL_EMI.ktCO2.SE.FBT.FBT.DRYING_STEAM.STEAM.STEAM_DISTR</t>
  </si>
  <si>
    <t>FUEL_EMI.ktCO2.SE.FBT.FBT.DRYING_ELEC.ELEC.ELEC</t>
  </si>
  <si>
    <t>FUEL_EMI.ktCO2.SE.FBT.FBT.DRYING_FREEZE.FREEZE_DRY.ELEC</t>
  </si>
  <si>
    <t>FUEL_EMI.ktCO2.SE.FBT.FBT.DRYING_MICROW.MICROW.ELEC</t>
  </si>
  <si>
    <t>FUEL_EMI.ktCO2.SE.FBT.FBT.PROC_COOL_THERM.THERM.NG_BIOGAS</t>
  </si>
  <si>
    <t>FUEL_EMI.ktCO2.SE.FBT.FBT.PROC_COOL.TOTAL.TOTAL</t>
  </si>
  <si>
    <t>FUEL_EMI.ktCO2.SE.FBT.FBT.PROC_COOL.STEAM.SOLIDS</t>
  </si>
  <si>
    <t>FUEL_EMI.ktCO2.SE.FBT.FBT.PROC_COOL.STEAM.RFG</t>
  </si>
  <si>
    <t>FUEL_EMI.ktCO2.SE.FBT.FBT.PROC_COOL.STEAM.LPG</t>
  </si>
  <si>
    <t>FUEL_EMI.ktCO2.SE.FBT.FBT.PROC_COOL.STEAM.DIESEL_LIQBIO</t>
  </si>
  <si>
    <t>FUEL_EMI.ktCO2.SE.FBT.FBT.PROC_COOL.STEAM.RFO</t>
  </si>
  <si>
    <t>FUEL_EMI.ktCO2.SE.FBT.FBT.PROC_COOL.STEAM.OTHER</t>
  </si>
  <si>
    <t>FUEL_EMI.ktCO2.SE.FBT.FBT.PROC_COOL.STEAM.NG_BIOGAS</t>
  </si>
  <si>
    <t>FUEL_EMI.ktCO2.SE.FBT.FBT.PROC_COOL.STEAM.DERIVED</t>
  </si>
  <si>
    <t>FUEL_EMI.ktCO2.SE.FBT.FBT.PROC_COOL.STEAM.BIOMASS_WASTE</t>
  </si>
  <si>
    <t>FUEL_EMI.ktCO2.SE.FBT.FBT.PROC_COOL.STEAM.STEAM_DISTR</t>
  </si>
  <si>
    <t>FUEL_EMI.ktCO2.SE.FBT.FBT.PROC_COOL_ELEC.ELEC.ELEC</t>
  </si>
  <si>
    <t>FUEL_EMI.ktCO2.SE.FBT.FBT.GENERIC.MECH.ELEC</t>
  </si>
  <si>
    <t>VA.Meuro2023.SE.TRE.TRE</t>
  </si>
  <si>
    <t>OUTPUT.index.SE.TRE.TRE</t>
  </si>
  <si>
    <t>CAP.index.SE.TRE.TRE</t>
  </si>
  <si>
    <t>NEWCAP.index.SE.TRE.TRE</t>
  </si>
  <si>
    <t>FEC.ktoe.SE.TRE.TRE.TOTAL.TOTAL.TOTAL</t>
  </si>
  <si>
    <t>FEC.ktoe.SE.TRE.TRE.TOTAL.TOTAL.SOLIDS</t>
  </si>
  <si>
    <t>FEC.ktoe.SE.TRE.TRE.TOTAL.TOTAL.RFG</t>
  </si>
  <si>
    <t>FEC.ktoe.SE.TRE.TRE.TOTAL.TOTAL.LPG</t>
  </si>
  <si>
    <t>FEC.ktoe.SE.TRE.TRE.TOTAL.TOTAL.DIESEL</t>
  </si>
  <si>
    <t>FEC.ktoe.SE.TRE.TRE.TOTAL.TOTAL.RFO</t>
  </si>
  <si>
    <t>FEC.ktoe.SE.TRE.TRE.TOTAL.TOTAL.OTHER</t>
  </si>
  <si>
    <t>FEC.ktoe.SE.TRE.TRE.TOTAL.TOTAL.NG</t>
  </si>
  <si>
    <t>FEC.ktoe.SE.TRE.TRE.TOTAL.TOTAL.DERIVED</t>
  </si>
  <si>
    <t>FEC.ktoe.SE.TRE.TRE.TOTAL.TOTAL.BIOMASS_WASTE</t>
  </si>
  <si>
    <t>FEC.ktoe.SE.TRE.TRE.TOTAL.TOTAL.BIOGAS</t>
  </si>
  <si>
    <t>FEC.ktoe.SE.TRE.TRE.TOTAL.TOTAL.LIQBIO</t>
  </si>
  <si>
    <t>FEC.ktoe.SE.TRE.TRE.TOTAL.TOTAL.SOLAR</t>
  </si>
  <si>
    <t>FEC.ktoe.SE.TRE.TRE.TOTAL.TOTAL.GEO</t>
  </si>
  <si>
    <t>FEC.ktoe.SE.TRE.TRE.TOTAL.TOTAL.AMBIENT</t>
  </si>
  <si>
    <t>FEC.ktoe.SE.TRE.TRE.TOTAL.TOTAL.STEAM_DISTR</t>
  </si>
  <si>
    <t>FEC.ktoe.SE.TRE.TRE.TOTAL.TOTAL.ELEC</t>
  </si>
  <si>
    <t>FEC.ktoe.SE.TRE.TRE.LIGHT.GENERIC.ELEC</t>
  </si>
  <si>
    <t>FEC.ktoe.SE.TRE.TRE.AIRCOMP.GENERIC.ELEC</t>
  </si>
  <si>
    <t>FEC.ktoe.SE.TRE.TRE.MOTOR.GENERIC.ELEC</t>
  </si>
  <si>
    <t>FEC.ktoe.SE.TRE.TRE.FANS.GENERIC.ELEC</t>
  </si>
  <si>
    <t>FEC.ktoe.SE.TRE.TRE.LOW_ENTH.TOTAL.TOTAL</t>
  </si>
  <si>
    <t>FEC.ktoe.SE.TRE.TRE.LOW_ENTH.THERM.DIESEL_LIQBIO</t>
  </si>
  <si>
    <t>FEC.ktoe.SE.TRE.TRE.LOW_ENTH.THERM.NG_BIOGAS</t>
  </si>
  <si>
    <t>FEC.ktoe.SE.TRE.TRE.LOW_ENTH.THERM.SOLAR_GEO</t>
  </si>
  <si>
    <t>FEC.ktoe.SE.TRE.TRE.LOW_ENTH.HP.AMBIENT</t>
  </si>
  <si>
    <t>FEC.ktoe.SE.TRE.TRE.LOW_ENTH.THERM.ELEC</t>
  </si>
  <si>
    <t>Trans. Eq.: Foundries</t>
  </si>
  <si>
    <t>Trans. Eq.: Thermal Foundries</t>
  </si>
  <si>
    <t>FEC.ktoe.SE.TRE.TRE.FOUNDRY.THERM.TOTAL</t>
  </si>
  <si>
    <t>FEC.ktoe.SE.TRE.TRE.FOUNDRY.THERM.SOLIDS</t>
  </si>
  <si>
    <t>FEC.ktoe.SE.TRE.TRE.FOUNDRY.THERM.LPG</t>
  </si>
  <si>
    <t>FEC.ktoe.SE.TRE.TRE.FOUNDRY.THERM.DIESEL_LIQBIO</t>
  </si>
  <si>
    <t>FEC.ktoe.SE.TRE.TRE.FOUNDRY.THERM.RFO</t>
  </si>
  <si>
    <t>FEC.ktoe.SE.TRE.TRE.FOUNDRY.THERM.NG_BIOGAS</t>
  </si>
  <si>
    <t>Trans. Eq.: Electric Foundries</t>
  </si>
  <si>
    <t>FEC.ktoe.SE.TRE.TRE.FOUNDRY.ELEC.ELEC</t>
  </si>
  <si>
    <t>Trans. Eq.: Connection techniques</t>
  </si>
  <si>
    <t>Trans. Eq.: Thermal connection</t>
  </si>
  <si>
    <t>FEC.ktoe.SE.TRE.TRE.CONNECTION_THERM.THERM.NG_BIOGAS</t>
  </si>
  <si>
    <t>Trans. Eq.: Electric connection</t>
  </si>
  <si>
    <t>FEC.ktoe.SE.TRE.TRE.CONNECTION_ELEC.ELEC.ELEC</t>
  </si>
  <si>
    <t>Trans. Eq.: Heat treatment</t>
  </si>
  <si>
    <t>Trans. Eq.: Heat treatment - Thermal</t>
  </si>
  <si>
    <t>FEC.ktoe.SE.TRE.TRE.HEAT_TREAT.THERM.TOTAL</t>
  </si>
  <si>
    <t>FEC.ktoe.SE.TRE.TRE.HEAT_TREAT.THERM.SOLIDS</t>
  </si>
  <si>
    <t>FEC.ktoe.SE.TRE.TRE.HEAT_TREAT.THERM.LPG</t>
  </si>
  <si>
    <t>FEC.ktoe.SE.TRE.TRE.HEAT_TREAT.THERM.DIESEL_LIQBIO</t>
  </si>
  <si>
    <t>FEC.ktoe.SE.TRE.TRE.HEAT_TREAT.THERM.RFO</t>
  </si>
  <si>
    <t>FEC.ktoe.SE.TRE.TRE.HEAT_TREAT.THERM.NG_BIOGAS</t>
  </si>
  <si>
    <t>Trans. Eq.: Heat treatment - Electric</t>
  </si>
  <si>
    <t>FEC.ktoe.SE.TRE.TRE.HEAT_TREAT.ELEC.ELEC</t>
  </si>
  <si>
    <t>Trans. Eq.: Steam processing</t>
  </si>
  <si>
    <t>FEC.ktoe.SE.TRE.TRE.PROCESSING.TOTAL.TOTAL</t>
  </si>
  <si>
    <t>FEC.ktoe.SE.TRE.TRE.PROCESSING.STEAM.SOLIDS</t>
  </si>
  <si>
    <t>FEC.ktoe.SE.TRE.TRE.PROCESSING.STEAM.RFG</t>
  </si>
  <si>
    <t>FEC.ktoe.SE.TRE.TRE.PROCESSING.STEAM.LPG</t>
  </si>
  <si>
    <t>FEC.ktoe.SE.TRE.TRE.PROCESSING.STEAM.DIESEL_LIQBIO</t>
  </si>
  <si>
    <t>FEC.ktoe.SE.TRE.TRE.PROCESSING.STEAM.RFO</t>
  </si>
  <si>
    <t>FEC.ktoe.SE.TRE.TRE.PROCESSING.STEAM.OTHER</t>
  </si>
  <si>
    <t>FEC.ktoe.SE.TRE.TRE.PROCESSING.STEAM.NG_BIOGAS</t>
  </si>
  <si>
    <t>FEC.ktoe.SE.TRE.TRE.PROCESSING.STEAM.DERIVED</t>
  </si>
  <si>
    <t>FEC.ktoe.SE.TRE.TRE.PROCESSING.STEAM.BIOMASS_WASTE</t>
  </si>
  <si>
    <t>FEC.ktoe.SE.TRE.TRE.PROCESSING.STEAM.STEAM_DISTR</t>
  </si>
  <si>
    <t>Trans. Eq.: General machinery</t>
  </si>
  <si>
    <t>FEC.ktoe.SE.TRE.TRE.GENERIC.MECH.ELEC</t>
  </si>
  <si>
    <t>Trans. Eq.: Product finishing</t>
  </si>
  <si>
    <t>FEC.ktoe.SE.TRE.TRE.FINISHING.THERM.ELEC</t>
  </si>
  <si>
    <t>UED.ktoe.SE.TRE.TRE.TOTAL.TOTAL.TOTAL</t>
  </si>
  <si>
    <t>UED.ktoe.SE.TRE.TRE.LIGHT.GENERIC.ELEC</t>
  </si>
  <si>
    <t>UED.ktoe.SE.TRE.TRE.AIRCOMP.GENERIC.ELEC</t>
  </si>
  <si>
    <t>UED.ktoe.SE.TRE.TRE.MOTOR.GENERIC.ELEC</t>
  </si>
  <si>
    <t>UED.ktoe.SE.TRE.TRE.FANS.GENERIC.ELEC</t>
  </si>
  <si>
    <t>UED.ktoe.SE.TRE.TRE.LOW_ENTH.TOTAL.TOTAL</t>
  </si>
  <si>
    <t>UED.ktoe.SE.TRE.TRE.LOW_ENTH.THERM.DIESEL_LIQBIO</t>
  </si>
  <si>
    <t>UED.ktoe.SE.TRE.TRE.LOW_ENTH.THERM.NG_BIOGAS</t>
  </si>
  <si>
    <t>UED.ktoe.SE.TRE.TRE.LOW_ENTH.THERM.SOLAR_GEO</t>
  </si>
  <si>
    <t>UED.ktoe.SE.TRE.TRE.LOW_ENTH.HP.AMBIENT</t>
  </si>
  <si>
    <t>UED.ktoe.SE.TRE.TRE.LOW_ENTH.THERM.ELEC</t>
  </si>
  <si>
    <t>UED.ktoe.SE.TRE.TRE.FOUNDRY.THERM.TOTAL</t>
  </si>
  <si>
    <t>UED.ktoe.SE.TRE.TRE.FOUNDRY.THERM.SOLIDS</t>
  </si>
  <si>
    <t>UED.ktoe.SE.TRE.TRE.FOUNDRY.THERM.LPG</t>
  </si>
  <si>
    <t>UED.ktoe.SE.TRE.TRE.FOUNDRY.THERM.DIESEL_LIQBIO</t>
  </si>
  <si>
    <t>UED.ktoe.SE.TRE.TRE.FOUNDRY.THERM.RFO</t>
  </si>
  <si>
    <t>UED.ktoe.SE.TRE.TRE.FOUNDRY.THERM.NG_BIOGAS</t>
  </si>
  <si>
    <t>UED.ktoe.SE.TRE.TRE.FOUNDRY.ELEC.ELEC</t>
  </si>
  <si>
    <t>UED.ktoe.SE.TRE.TRE.CONNECTION_THERM.THERM.NG_BIOGAS</t>
  </si>
  <si>
    <t>UED.ktoe.SE.TRE.TRE.CONNECTION_ELEC.ELEC.ELEC</t>
  </si>
  <si>
    <t>UED.ktoe.SE.TRE.TRE.HEAT_TREAT.THERM.TOTAL</t>
  </si>
  <si>
    <t>UED.ktoe.SE.TRE.TRE.HEAT_TREAT.THERM.SOLIDS</t>
  </si>
  <si>
    <t>UED.ktoe.SE.TRE.TRE.HEAT_TREAT.THERM.LPG</t>
  </si>
  <si>
    <t>UED.ktoe.SE.TRE.TRE.HEAT_TREAT.THERM.DIESEL_LIQBIO</t>
  </si>
  <si>
    <t>UED.ktoe.SE.TRE.TRE.HEAT_TREAT.THERM.RFO</t>
  </si>
  <si>
    <t>UED.ktoe.SE.TRE.TRE.HEAT_TREAT.THERM.NG_BIOGAS</t>
  </si>
  <si>
    <t>UED.ktoe.SE.TRE.TRE.HEAT_TREAT.ELEC.ELEC</t>
  </si>
  <si>
    <t>UED.ktoe.SE.TRE.TRE.PROCESSING.TOTAL.TOTAL</t>
  </si>
  <si>
    <t>UED.ktoe.SE.TRE.TRE.PROCESSING.STEAM.SOLIDS</t>
  </si>
  <si>
    <t>UED.ktoe.SE.TRE.TRE.PROCESSING.STEAM.RFG</t>
  </si>
  <si>
    <t>UED.ktoe.SE.TRE.TRE.PROCESSING.STEAM.LPG</t>
  </si>
  <si>
    <t>UED.ktoe.SE.TRE.TRE.PROCESSING.STEAM.DIESEL_LIQBIO</t>
  </si>
  <si>
    <t>UED.ktoe.SE.TRE.TRE.PROCESSING.STEAM.RFO</t>
  </si>
  <si>
    <t>UED.ktoe.SE.TRE.TRE.PROCESSING.STEAM.OTHER</t>
  </si>
  <si>
    <t>UED.ktoe.SE.TRE.TRE.PROCESSING.STEAM.NG_BIOGAS</t>
  </si>
  <si>
    <t>UED.ktoe.SE.TRE.TRE.PROCESSING.STEAM.DERIVED</t>
  </si>
  <si>
    <t>UED.ktoe.SE.TRE.TRE.PROCESSING.STEAM.BIOMASS_WASTE</t>
  </si>
  <si>
    <t>UED.ktoe.SE.TRE.TRE.PROCESSING.STEAM.STEAM_DISTR</t>
  </si>
  <si>
    <t>UED.ktoe.SE.TRE.TRE.GENERIC.MECH.ELEC</t>
  </si>
  <si>
    <t>UED.ktoe.SE.TRE.TRE.FINISHING.THERM.ELEC</t>
  </si>
  <si>
    <t>FUEL_EMI.ktCO2.SE.TRE.TRE.TOTAL.TOTAL.TOTAL</t>
  </si>
  <si>
    <t>FUEL_EMI.ktCO2.SE.TRE.TRE.LIGHT.GENERIC.ELEC</t>
  </si>
  <si>
    <t>FUEL_EMI.ktCO2.SE.TRE.TRE.AIRCOMP.GENERIC.ELEC</t>
  </si>
  <si>
    <t>FUEL_EMI.ktCO2.SE.TRE.TRE.MOTOR.GENERIC.ELEC</t>
  </si>
  <si>
    <t>FUEL_EMI.ktCO2.SE.TRE.TRE.FANS.GENERIC.ELEC</t>
  </si>
  <si>
    <t>FUEL_EMI.ktCO2.SE.TRE.TRE.LOW_ENTH.TOTAL.TOTAL</t>
  </si>
  <si>
    <t>FUEL_EMI.ktCO2.SE.TRE.TRE.LOW_ENTH.THERM.DIESEL_LIQBIO</t>
  </si>
  <si>
    <t>FUEL_EMI.ktCO2.SE.TRE.TRE.LOW_ENTH.THERM.NG_BIOGAS</t>
  </si>
  <si>
    <t>FUEL_EMI.ktCO2.SE.TRE.TRE.LOW_ENTH.THERM.SOLAR_GEO</t>
  </si>
  <si>
    <t>FUEL_EMI.ktCO2.SE.TRE.TRE.LOW_ENTH.HP.AMBIENT</t>
  </si>
  <si>
    <t>FUEL_EMI.ktCO2.SE.TRE.TRE.LOW_ENTH.THERM.ELEC</t>
  </si>
  <si>
    <t>FUEL_EMI.ktCO2.SE.TRE.TRE.FOUNDRY.THERM.TOTAL</t>
  </si>
  <si>
    <t>FUEL_EMI.ktCO2.SE.TRE.TRE.FOUNDRY.THERM.SOLIDS</t>
  </si>
  <si>
    <t>FUEL_EMI.ktCO2.SE.TRE.TRE.FOUNDRY.THERM.LPG</t>
  </si>
  <si>
    <t>FUEL_EMI.ktCO2.SE.TRE.TRE.FOUNDRY.THERM.DIESEL_LIQBIO</t>
  </si>
  <si>
    <t>FUEL_EMI.ktCO2.SE.TRE.TRE.FOUNDRY.THERM.RFO</t>
  </si>
  <si>
    <t>FUEL_EMI.ktCO2.SE.TRE.TRE.FOUNDRY.THERM.NG_BIOGAS</t>
  </si>
  <si>
    <t>FUEL_EMI.ktCO2.SE.TRE.TRE.FOUNDRY.ELEC.ELEC</t>
  </si>
  <si>
    <t>FUEL_EMI.ktCO2.SE.TRE.TRE.CONNECTION_THERM.THERM.NG_BIOGAS</t>
  </si>
  <si>
    <t>FUEL_EMI.ktCO2.SE.TRE.TRE.CONNECTION_ELEC.ELEC.ELEC</t>
  </si>
  <si>
    <t>FUEL_EMI.ktCO2.SE.TRE.TRE.HEAT_TREAT.THERM.TOTAL</t>
  </si>
  <si>
    <t>FUEL_EMI.ktCO2.SE.TRE.TRE.HEAT_TREAT.THERM.SOLIDS</t>
  </si>
  <si>
    <t>FUEL_EMI.ktCO2.SE.TRE.TRE.HEAT_TREAT.THERM.LPG</t>
  </si>
  <si>
    <t>FUEL_EMI.ktCO2.SE.TRE.TRE.HEAT_TREAT.THERM.DIESEL_LIQBIO</t>
  </si>
  <si>
    <t>FUEL_EMI.ktCO2.SE.TRE.TRE.HEAT_TREAT.THERM.RFO</t>
  </si>
  <si>
    <t>FUEL_EMI.ktCO2.SE.TRE.TRE.HEAT_TREAT.THERM.NG_BIOGAS</t>
  </si>
  <si>
    <t>FUEL_EMI.ktCO2.SE.TRE.TRE.HEAT_TREAT.ELEC.ELEC</t>
  </si>
  <si>
    <t>FUEL_EMI.ktCO2.SE.TRE.TRE.PROCESSING.TOTAL.TOTAL</t>
  </si>
  <si>
    <t>FUEL_EMI.ktCO2.SE.TRE.TRE.PROCESSING.STEAM.SOLIDS</t>
  </si>
  <si>
    <t>FUEL_EMI.ktCO2.SE.TRE.TRE.PROCESSING.STEAM.RFG</t>
  </si>
  <si>
    <t>FUEL_EMI.ktCO2.SE.TRE.TRE.PROCESSING.STEAM.LPG</t>
  </si>
  <si>
    <t>FUEL_EMI.ktCO2.SE.TRE.TRE.PROCESSING.STEAM.DIESEL_LIQBIO</t>
  </si>
  <si>
    <t>FUEL_EMI.ktCO2.SE.TRE.TRE.PROCESSING.STEAM.RFO</t>
  </si>
  <si>
    <t>FUEL_EMI.ktCO2.SE.TRE.TRE.PROCESSING.STEAM.OTHER</t>
  </si>
  <si>
    <t>FUEL_EMI.ktCO2.SE.TRE.TRE.PROCESSING.STEAM.NG_BIOGAS</t>
  </si>
  <si>
    <t>FUEL_EMI.ktCO2.SE.TRE.TRE.PROCESSING.STEAM.DERIVED</t>
  </si>
  <si>
    <t>FUEL_EMI.ktCO2.SE.TRE.TRE.PROCESSING.STEAM.BIOMASS_WASTE</t>
  </si>
  <si>
    <t>FUEL_EMI.ktCO2.SE.TRE.TRE.PROCESSING.STEAM.STEAM_DISTR</t>
  </si>
  <si>
    <t>FUEL_EMI.ktCO2.SE.TRE.TRE.GENERIC.MECH.ELEC</t>
  </si>
  <si>
    <t>FUEL_EMI.ktCO2.SE.TRE.TRE.FINISHING.THERM.ELEC</t>
  </si>
  <si>
    <t>VA.Meuro2023.SE.MAE.MAE</t>
  </si>
  <si>
    <t>OUTPUT.index.SE.MAE.MAE</t>
  </si>
  <si>
    <t>CAP.index.SE.MAE.MAE</t>
  </si>
  <si>
    <t>NEWCAP.index.SE.MAE.MAE</t>
  </si>
  <si>
    <t>FEC.ktoe.SE.MAE.MAE.TOTAL.TOTAL.TOTAL</t>
  </si>
  <si>
    <t>FEC.ktoe.SE.MAE.MAE.TOTAL.TOTAL.SOLIDS</t>
  </si>
  <si>
    <t>FEC.ktoe.SE.MAE.MAE.TOTAL.TOTAL.RFG</t>
  </si>
  <si>
    <t>FEC.ktoe.SE.MAE.MAE.TOTAL.TOTAL.LPG</t>
  </si>
  <si>
    <t>FEC.ktoe.SE.MAE.MAE.TOTAL.TOTAL.DIESEL</t>
  </si>
  <si>
    <t>FEC.ktoe.SE.MAE.MAE.TOTAL.TOTAL.RFO</t>
  </si>
  <si>
    <t>FEC.ktoe.SE.MAE.MAE.TOTAL.TOTAL.OTHER</t>
  </si>
  <si>
    <t>FEC.ktoe.SE.MAE.MAE.TOTAL.TOTAL.NG</t>
  </si>
  <si>
    <t>FEC.ktoe.SE.MAE.MAE.TOTAL.TOTAL.DERIVED</t>
  </si>
  <si>
    <t>FEC.ktoe.SE.MAE.MAE.TOTAL.TOTAL.BIOMASS_WASTE</t>
  </si>
  <si>
    <t>FEC.ktoe.SE.MAE.MAE.TOTAL.TOTAL.BIOGAS</t>
  </si>
  <si>
    <t>FEC.ktoe.SE.MAE.MAE.TOTAL.TOTAL.LIQBIO</t>
  </si>
  <si>
    <t>FEC.ktoe.SE.MAE.MAE.TOTAL.TOTAL.SOLAR</t>
  </si>
  <si>
    <t>FEC.ktoe.SE.MAE.MAE.TOTAL.TOTAL.GEO</t>
  </si>
  <si>
    <t>FEC.ktoe.SE.MAE.MAE.TOTAL.TOTAL.AMBIENT</t>
  </si>
  <si>
    <t>FEC.ktoe.SE.MAE.MAE.TOTAL.TOTAL.STEAM_DISTR</t>
  </si>
  <si>
    <t>FEC.ktoe.SE.MAE.MAE.TOTAL.TOTAL.ELEC</t>
  </si>
  <si>
    <t>FEC.ktoe.SE.MAE.MAE.LIGHT.GENERIC.ELEC</t>
  </si>
  <si>
    <t>FEC.ktoe.SE.MAE.MAE.AIRCOMP.GENERIC.ELEC</t>
  </si>
  <si>
    <t>FEC.ktoe.SE.MAE.MAE.MOTOR.GENERIC.ELEC</t>
  </si>
  <si>
    <t>FEC.ktoe.SE.MAE.MAE.FANS.GENERIC.ELEC</t>
  </si>
  <si>
    <t>FEC.ktoe.SE.MAE.MAE.LOW_ENTH.TOTAL.TOTAL</t>
  </si>
  <si>
    <t>FEC.ktoe.SE.MAE.MAE.LOW_ENTH.THERM.DIESEL_LIQBIO</t>
  </si>
  <si>
    <t>FEC.ktoe.SE.MAE.MAE.LOW_ENTH.THERM.NG_BIOGAS</t>
  </si>
  <si>
    <t>FEC.ktoe.SE.MAE.MAE.LOW_ENTH.THERM.SOLAR_GEO</t>
  </si>
  <si>
    <t>FEC.ktoe.SE.MAE.MAE.LOW_ENTH.HP.AMBIENT</t>
  </si>
  <si>
    <t>FEC.ktoe.SE.MAE.MAE.LOW_ENTH.THERM.ELEC</t>
  </si>
  <si>
    <t>Mach. Eq.: Foundries</t>
  </si>
  <si>
    <t>Mach. Eq.: Thermal Foundries</t>
  </si>
  <si>
    <t>FEC.ktoe.SE.MAE.MAE.FOUNDRY.THERM.TOTAL</t>
  </si>
  <si>
    <t>FEC.ktoe.SE.MAE.MAE.FOUNDRY.THERM.SOLIDS</t>
  </si>
  <si>
    <t>FEC.ktoe.SE.MAE.MAE.FOUNDRY.THERM.LPG</t>
  </si>
  <si>
    <t>FEC.ktoe.SE.MAE.MAE.FOUNDRY.THERM.DIESEL_LIQBIO</t>
  </si>
  <si>
    <t>FEC.ktoe.SE.MAE.MAE.FOUNDRY.THERM.RFO</t>
  </si>
  <si>
    <t>FEC.ktoe.SE.MAE.MAE.FOUNDRY.THERM.NG_BIOGAS</t>
  </si>
  <si>
    <t>Mach. Eq.: Electric Foundries</t>
  </si>
  <si>
    <t>FEC.ktoe.SE.MAE.MAE.FOUNDRY.ELEC.ELEC</t>
  </si>
  <si>
    <t>Mach. Eq.: Connection techniques</t>
  </si>
  <si>
    <t>Mach. Eq.: Thermal connection</t>
  </si>
  <si>
    <t>FEC.ktoe.SE.MAE.MAE.CONNECTION_THERM.THERM.NG_BIOGAS</t>
  </si>
  <si>
    <t>Mach. Eq.: Electric connection</t>
  </si>
  <si>
    <t>FEC.ktoe.SE.MAE.MAE.CONNECTION_ELEC.ELEC.ELEC</t>
  </si>
  <si>
    <t>Mach. Eq.: Heat treatment</t>
  </si>
  <si>
    <t>Mach. Eq.: Heat treatment - Thermal</t>
  </si>
  <si>
    <t>FEC.ktoe.SE.MAE.MAE.HEAT_TREAT.THERM.TOTAL</t>
  </si>
  <si>
    <t>FEC.ktoe.SE.MAE.MAE.HEAT_TREAT.THERM.SOLIDS</t>
  </si>
  <si>
    <t>FEC.ktoe.SE.MAE.MAE.HEAT_TREAT.THERM.LPG</t>
  </si>
  <si>
    <t>FEC.ktoe.SE.MAE.MAE.HEAT_TREAT.THERM.DIESEL_LIQBIO</t>
  </si>
  <si>
    <t>FEC.ktoe.SE.MAE.MAE.HEAT_TREAT.THERM.RFO</t>
  </si>
  <si>
    <t>FEC.ktoe.SE.MAE.MAE.HEAT_TREAT.THERM.NG_BIOGAS</t>
  </si>
  <si>
    <t>Mach. Eq.: Heat treatment - Electric</t>
  </si>
  <si>
    <t>FEC.ktoe.SE.MAE.MAE.HEAT_TREAT.ELEC.ELEC</t>
  </si>
  <si>
    <t>Mach. Eq.: Steam processing</t>
  </si>
  <si>
    <t>FEC.ktoe.SE.MAE.MAE.PROCESSING.TOTAL.TOTAL</t>
  </si>
  <si>
    <t>FEC.ktoe.SE.MAE.MAE.PROCESSING.STEAM.SOLIDS</t>
  </si>
  <si>
    <t>FEC.ktoe.SE.MAE.MAE.PROCESSING.STEAM.RFG</t>
  </si>
  <si>
    <t>FEC.ktoe.SE.MAE.MAE.PROCESSING.STEAM.LPG</t>
  </si>
  <si>
    <t>FEC.ktoe.SE.MAE.MAE.PROCESSING.STEAM.DIESEL_LIQBIO</t>
  </si>
  <si>
    <t>FEC.ktoe.SE.MAE.MAE.PROCESSING.STEAM.RFO</t>
  </si>
  <si>
    <t>FEC.ktoe.SE.MAE.MAE.PROCESSING.STEAM.OTHER</t>
  </si>
  <si>
    <t>FEC.ktoe.SE.MAE.MAE.PROCESSING.STEAM.NG_BIOGAS</t>
  </si>
  <si>
    <t>FEC.ktoe.SE.MAE.MAE.PROCESSING.STEAM.DERIVED</t>
  </si>
  <si>
    <t>FEC.ktoe.SE.MAE.MAE.PROCESSING.STEAM.BIOMASS_WASTE</t>
  </si>
  <si>
    <t>FEC.ktoe.SE.MAE.MAE.PROCESSING.STEAM.STEAM_DISTR</t>
  </si>
  <si>
    <t>Mach. Eq.: General machinery</t>
  </si>
  <si>
    <t>FEC.ktoe.SE.MAE.MAE.GENERIC.MECH.ELEC</t>
  </si>
  <si>
    <t>Mach. Eq.: Product finishing</t>
  </si>
  <si>
    <t>FEC.ktoe.SE.MAE.MAE.FINISHING.THERM.ELEC</t>
  </si>
  <si>
    <t>UED.ktoe.SE.MAE.MAE.TOTAL.TOTAL.TOTAL</t>
  </si>
  <si>
    <t>UED.ktoe.SE.MAE.MAE.LIGHT.GENERIC.ELEC</t>
  </si>
  <si>
    <t>UED.ktoe.SE.MAE.MAE.AIRCOMP.GENERIC.ELEC</t>
  </si>
  <si>
    <t>UED.ktoe.SE.MAE.MAE.MOTOR.GENERIC.ELEC</t>
  </si>
  <si>
    <t>UED.ktoe.SE.MAE.MAE.FANS.GENERIC.ELEC</t>
  </si>
  <si>
    <t>UED.ktoe.SE.MAE.MAE.LOW_ENTH.TOTAL.TOTAL</t>
  </si>
  <si>
    <t>UED.ktoe.SE.MAE.MAE.LOW_ENTH.THERM.DIESEL_LIQBIO</t>
  </si>
  <si>
    <t>UED.ktoe.SE.MAE.MAE.LOW_ENTH.THERM.NG_BIOGAS</t>
  </si>
  <si>
    <t>UED.ktoe.SE.MAE.MAE.LOW_ENTH.THERM.SOLAR_GEO</t>
  </si>
  <si>
    <t>UED.ktoe.SE.MAE.MAE.LOW_ENTH.HP.AMBIENT</t>
  </si>
  <si>
    <t>UED.ktoe.SE.MAE.MAE.LOW_ENTH.THERM.ELEC</t>
  </si>
  <si>
    <t>UED.ktoe.SE.MAE.MAE.FOUNDRY.THERM.TOTAL</t>
  </si>
  <si>
    <t>UED.ktoe.SE.MAE.MAE.FOUNDRY.THERM.SOLIDS</t>
  </si>
  <si>
    <t>UED.ktoe.SE.MAE.MAE.FOUNDRY.THERM.LPG</t>
  </si>
  <si>
    <t>UED.ktoe.SE.MAE.MAE.FOUNDRY.THERM.DIESEL_LIQBIO</t>
  </si>
  <si>
    <t>UED.ktoe.SE.MAE.MAE.FOUNDRY.THERM.RFO</t>
  </si>
  <si>
    <t>UED.ktoe.SE.MAE.MAE.FOUNDRY.THERM.NG_BIOGAS</t>
  </si>
  <si>
    <t>UED.ktoe.SE.MAE.MAE.FOUNDRY.ELEC.ELEC</t>
  </si>
  <si>
    <t>UED.ktoe.SE.MAE.MAE.CONNECTION_THERM.THERM.NG_BIOGAS</t>
  </si>
  <si>
    <t>UED.ktoe.SE.MAE.MAE.CONNECTION_ELEC.ELEC.ELEC</t>
  </si>
  <si>
    <t>UED.ktoe.SE.MAE.MAE.HEAT_TREAT.THERM.TOTAL</t>
  </si>
  <si>
    <t>UED.ktoe.SE.MAE.MAE.HEAT_TREAT.THERM.SOLIDS</t>
  </si>
  <si>
    <t>UED.ktoe.SE.MAE.MAE.HEAT_TREAT.THERM.LPG</t>
  </si>
  <si>
    <t>UED.ktoe.SE.MAE.MAE.HEAT_TREAT.THERM.DIESEL_LIQBIO</t>
  </si>
  <si>
    <t>UED.ktoe.SE.MAE.MAE.HEAT_TREAT.THERM.RFO</t>
  </si>
  <si>
    <t>UED.ktoe.SE.MAE.MAE.HEAT_TREAT.THERM.NG_BIOGAS</t>
  </si>
  <si>
    <t>UED.ktoe.SE.MAE.MAE.HEAT_TREAT.ELEC.ELEC</t>
  </si>
  <si>
    <t>UED.ktoe.SE.MAE.MAE.PROCESSING.TOTAL.TOTAL</t>
  </si>
  <si>
    <t>UED.ktoe.SE.MAE.MAE.PROCESSING.STEAM.SOLIDS</t>
  </si>
  <si>
    <t>UED.ktoe.SE.MAE.MAE.PROCESSING.STEAM.RFG</t>
  </si>
  <si>
    <t>UED.ktoe.SE.MAE.MAE.PROCESSING.STEAM.LPG</t>
  </si>
  <si>
    <t>UED.ktoe.SE.MAE.MAE.PROCESSING.STEAM.DIESEL_LIQBIO</t>
  </si>
  <si>
    <t>UED.ktoe.SE.MAE.MAE.PROCESSING.STEAM.RFO</t>
  </si>
  <si>
    <t>UED.ktoe.SE.MAE.MAE.PROCESSING.STEAM.OTHER</t>
  </si>
  <si>
    <t>UED.ktoe.SE.MAE.MAE.PROCESSING.STEAM.NG_BIOGAS</t>
  </si>
  <si>
    <t>UED.ktoe.SE.MAE.MAE.PROCESSING.STEAM.DERIVED</t>
  </si>
  <si>
    <t>UED.ktoe.SE.MAE.MAE.PROCESSING.STEAM.BIOMASS_WASTE</t>
  </si>
  <si>
    <t>UED.ktoe.SE.MAE.MAE.PROCESSING.STEAM.STEAM_DISTR</t>
  </si>
  <si>
    <t>UED.ktoe.SE.MAE.MAE.GENERIC.MECH.ELEC</t>
  </si>
  <si>
    <t>UED.ktoe.SE.MAE.MAE.FINISHING.THERM.ELEC</t>
  </si>
  <si>
    <t>FUEL_EMI.ktCO2.SE.MAE.MAE.TOTAL.TOTAL.TOTAL</t>
  </si>
  <si>
    <t>FUEL_EMI.ktCO2.SE.MAE.MAE.LIGHT.GENERIC.ELEC</t>
  </si>
  <si>
    <t>FUEL_EMI.ktCO2.SE.MAE.MAE.AIRCOMP.GENERIC.ELEC</t>
  </si>
  <si>
    <t>FUEL_EMI.ktCO2.SE.MAE.MAE.MOTOR.GENERIC.ELEC</t>
  </si>
  <si>
    <t>FUEL_EMI.ktCO2.SE.MAE.MAE.FANS.GENERIC.ELEC</t>
  </si>
  <si>
    <t>FUEL_EMI.ktCO2.SE.MAE.MAE.LOW_ENTH.TOTAL.TOTAL</t>
  </si>
  <si>
    <t>FUEL_EMI.ktCO2.SE.MAE.MAE.LOW_ENTH.THERM.DIESEL_LIQBIO</t>
  </si>
  <si>
    <t>FUEL_EMI.ktCO2.SE.MAE.MAE.LOW_ENTH.THERM.NG_BIOGAS</t>
  </si>
  <si>
    <t>FUEL_EMI.ktCO2.SE.MAE.MAE.LOW_ENTH.THERM.SOLAR_GEO</t>
  </si>
  <si>
    <t>FUEL_EMI.ktCO2.SE.MAE.MAE.LOW_ENTH.HP.AMBIENT</t>
  </si>
  <si>
    <t>FUEL_EMI.ktCO2.SE.MAE.MAE.LOW_ENTH.THERM.ELEC</t>
  </si>
  <si>
    <t>FUEL_EMI.ktCO2.SE.MAE.MAE.FOUNDRY.THERM.TOTAL</t>
  </si>
  <si>
    <t>FUEL_EMI.ktCO2.SE.MAE.MAE.FOUNDRY.THERM.SOLIDS</t>
  </si>
  <si>
    <t>FUEL_EMI.ktCO2.SE.MAE.MAE.FOUNDRY.THERM.LPG</t>
  </si>
  <si>
    <t>FUEL_EMI.ktCO2.SE.MAE.MAE.FOUNDRY.THERM.DIESEL_LIQBIO</t>
  </si>
  <si>
    <t>FUEL_EMI.ktCO2.SE.MAE.MAE.FOUNDRY.THERM.RFO</t>
  </si>
  <si>
    <t>FUEL_EMI.ktCO2.SE.MAE.MAE.FOUNDRY.THERM.NG_BIOGAS</t>
  </si>
  <si>
    <t>FUEL_EMI.ktCO2.SE.MAE.MAE.FOUNDRY.ELEC.ELEC</t>
  </si>
  <si>
    <t>FUEL_EMI.ktCO2.SE.MAE.MAE.CONNECTION_THERM.THERM.NG_BIOGAS</t>
  </si>
  <si>
    <t>FUEL_EMI.ktCO2.SE.MAE.MAE.CONNECTION_ELEC.ELEC.ELEC</t>
  </si>
  <si>
    <t>FUEL_EMI.ktCO2.SE.MAE.MAE.HEAT_TREAT.THERM.TOTAL</t>
  </si>
  <si>
    <t>FUEL_EMI.ktCO2.SE.MAE.MAE.HEAT_TREAT.THERM.SOLIDS</t>
  </si>
  <si>
    <t>FUEL_EMI.ktCO2.SE.MAE.MAE.HEAT_TREAT.THERM.LPG</t>
  </si>
  <si>
    <t>FUEL_EMI.ktCO2.SE.MAE.MAE.HEAT_TREAT.THERM.DIESEL_LIQBIO</t>
  </si>
  <si>
    <t>FUEL_EMI.ktCO2.SE.MAE.MAE.HEAT_TREAT.THERM.RFO</t>
  </si>
  <si>
    <t>FUEL_EMI.ktCO2.SE.MAE.MAE.HEAT_TREAT.THERM.NG_BIOGAS</t>
  </si>
  <si>
    <t>FUEL_EMI.ktCO2.SE.MAE.MAE.HEAT_TREAT.ELEC.ELEC</t>
  </si>
  <si>
    <t>FUEL_EMI.ktCO2.SE.MAE.MAE.PROCESSING.TOTAL.TOTAL</t>
  </si>
  <si>
    <t>FUEL_EMI.ktCO2.SE.MAE.MAE.PROCESSING.STEAM.SOLIDS</t>
  </si>
  <si>
    <t>FUEL_EMI.ktCO2.SE.MAE.MAE.PROCESSING.STEAM.RFG</t>
  </si>
  <si>
    <t>FUEL_EMI.ktCO2.SE.MAE.MAE.PROCESSING.STEAM.LPG</t>
  </si>
  <si>
    <t>FUEL_EMI.ktCO2.SE.MAE.MAE.PROCESSING.STEAM.DIESEL_LIQBIO</t>
  </si>
  <si>
    <t>FUEL_EMI.ktCO2.SE.MAE.MAE.PROCESSING.STEAM.RFO</t>
  </si>
  <si>
    <t>FUEL_EMI.ktCO2.SE.MAE.MAE.PROCESSING.STEAM.OTHER</t>
  </si>
  <si>
    <t>FUEL_EMI.ktCO2.SE.MAE.MAE.PROCESSING.STEAM.NG_BIOGAS</t>
  </si>
  <si>
    <t>FUEL_EMI.ktCO2.SE.MAE.MAE.PROCESSING.STEAM.DERIVED</t>
  </si>
  <si>
    <t>FUEL_EMI.ktCO2.SE.MAE.MAE.PROCESSING.STEAM.BIOMASS_WASTE</t>
  </si>
  <si>
    <t>FUEL_EMI.ktCO2.SE.MAE.MAE.PROCESSING.STEAM.STEAM_DISTR</t>
  </si>
  <si>
    <t>FUEL_EMI.ktCO2.SE.MAE.MAE.GENERIC.MECH.ELEC</t>
  </si>
  <si>
    <t>FUEL_EMI.ktCO2.SE.MAE.MAE.FINISHING.THERM.ELEC</t>
  </si>
  <si>
    <t>VA.Meuro2023.SE.TEL.TEL</t>
  </si>
  <si>
    <t>OUTPUT.index.SE.TEL.TEL</t>
  </si>
  <si>
    <t>CAP.index.SE.TEL.TEL</t>
  </si>
  <si>
    <t>NEWCAP.index.SE.TEL.TEL</t>
  </si>
  <si>
    <t>FEC.ktoe.SE.TEL.TEL.TOTAL.TOTAL.TOTAL</t>
  </si>
  <si>
    <t>FEC.ktoe.SE.TEL.TEL.TOTAL.TOTAL.SOLIDS</t>
  </si>
  <si>
    <t>FEC.ktoe.SE.TEL.TEL.TOTAL.TOTAL.RFG</t>
  </si>
  <si>
    <t>FEC.ktoe.SE.TEL.TEL.TOTAL.TOTAL.LPG</t>
  </si>
  <si>
    <t>FEC.ktoe.SE.TEL.TEL.TOTAL.TOTAL.DIESEL</t>
  </si>
  <si>
    <t>FEC.ktoe.SE.TEL.TEL.TOTAL.TOTAL.RFO</t>
  </si>
  <si>
    <t>FEC.ktoe.SE.TEL.TEL.TOTAL.TOTAL.OTHER</t>
  </si>
  <si>
    <t>FEC.ktoe.SE.TEL.TEL.TOTAL.TOTAL.NG</t>
  </si>
  <si>
    <t>FEC.ktoe.SE.TEL.TEL.TOTAL.TOTAL.DERIVED</t>
  </si>
  <si>
    <t>FEC.ktoe.SE.TEL.TEL.TOTAL.TOTAL.BIOMASS_WASTE</t>
  </si>
  <si>
    <t>FEC.ktoe.SE.TEL.TEL.TOTAL.TOTAL.BIOGAS</t>
  </si>
  <si>
    <t>FEC.ktoe.SE.TEL.TEL.TOTAL.TOTAL.LIQBIO</t>
  </si>
  <si>
    <t>FEC.ktoe.SE.TEL.TEL.TOTAL.TOTAL.SOLAR</t>
  </si>
  <si>
    <t>FEC.ktoe.SE.TEL.TEL.TOTAL.TOTAL.GEO</t>
  </si>
  <si>
    <t>FEC.ktoe.SE.TEL.TEL.TOTAL.TOTAL.AMBIENT</t>
  </si>
  <si>
    <t>FEC.ktoe.SE.TEL.TEL.TOTAL.TOTAL.STEAM_DISTR</t>
  </si>
  <si>
    <t>FEC.ktoe.SE.TEL.TEL.TOTAL.TOTAL.ELEC</t>
  </si>
  <si>
    <t>FEC.ktoe.SE.TEL.TEL.LIGHT.GENERIC.ELEC</t>
  </si>
  <si>
    <t>FEC.ktoe.SE.TEL.TEL.AIRCOMP.GENERIC.ELEC</t>
  </si>
  <si>
    <t>FEC.ktoe.SE.TEL.TEL.MOTOR.GENERIC.ELEC</t>
  </si>
  <si>
    <t>FEC.ktoe.SE.TEL.TEL.FANS.GENERIC.ELEC</t>
  </si>
  <si>
    <t>FEC.ktoe.SE.TEL.TEL.LOW_ENTH.TOTAL.TOTAL</t>
  </si>
  <si>
    <t>FEC.ktoe.SE.TEL.TEL.LOW_ENTH.THERM.DIESEL_LIQBIO</t>
  </si>
  <si>
    <t>FEC.ktoe.SE.TEL.TEL.LOW_ENTH.THERM.NG_BIOGAS</t>
  </si>
  <si>
    <t>FEC.ktoe.SE.TEL.TEL.LOW_ENTH.THERM.SOLAR_GEO</t>
  </si>
  <si>
    <t>FEC.ktoe.SE.TEL.TEL.LOW_ENTH.HP.AMBIENT</t>
  </si>
  <si>
    <t>FEC.ktoe.SE.TEL.TEL.LOW_ENTH.THERM.ELEC</t>
  </si>
  <si>
    <t>Textiles: Pretreatment with steam</t>
  </si>
  <si>
    <t>FEC.ktoe.SE.TEL.TEL.PRETREAT.TOTAL.TOTAL</t>
  </si>
  <si>
    <t>FEC.ktoe.SE.TEL.TEL.PRETREAT.STEAM.SOLIDS</t>
  </si>
  <si>
    <t>FEC.ktoe.SE.TEL.TEL.PRETREAT.STEAM.RFG</t>
  </si>
  <si>
    <t>FEC.ktoe.SE.TEL.TEL.PRETREAT.STEAM.LPG</t>
  </si>
  <si>
    <t>FEC.ktoe.SE.TEL.TEL.PRETREAT.STEAM.DIESEL_LIQBIO</t>
  </si>
  <si>
    <t>FEC.ktoe.SE.TEL.TEL.PRETREAT.STEAM.RFO</t>
  </si>
  <si>
    <t>FEC.ktoe.SE.TEL.TEL.PRETREAT.STEAM.OTHER</t>
  </si>
  <si>
    <t>FEC.ktoe.SE.TEL.TEL.PRETREAT.STEAM.NG_BIOGAS</t>
  </si>
  <si>
    <t>FEC.ktoe.SE.TEL.TEL.PRETREAT.STEAM.DERIVED</t>
  </si>
  <si>
    <t>FEC.ktoe.SE.TEL.TEL.PRETREAT.STEAM.BIOMASS_WASTE</t>
  </si>
  <si>
    <t>FEC.ktoe.SE.TEL.TEL.PRETREAT.STEAM.STEAM_DISTR</t>
  </si>
  <si>
    <t>Textiles: Wet processing with steam</t>
  </si>
  <si>
    <t>FEC.ktoe.SE.TEL.TEL.PROCESSING.TOTAL.TOTAL</t>
  </si>
  <si>
    <t>FEC.ktoe.SE.TEL.TEL.PROCESSING.STEAM.SOLIDS</t>
  </si>
  <si>
    <t>FEC.ktoe.SE.TEL.TEL.PROCESSING.STEAM.RFG</t>
  </si>
  <si>
    <t>FEC.ktoe.SE.TEL.TEL.PROCESSING.STEAM.LPG</t>
  </si>
  <si>
    <t>FEC.ktoe.SE.TEL.TEL.PROCESSING.STEAM.DIESEL_LIQBIO</t>
  </si>
  <si>
    <t>FEC.ktoe.SE.TEL.TEL.PROCESSING.STEAM.RFO</t>
  </si>
  <si>
    <t>FEC.ktoe.SE.TEL.TEL.PROCESSING.STEAM.OTHER</t>
  </si>
  <si>
    <t>FEC.ktoe.SE.TEL.TEL.PROCESSING.STEAM.NG_BIOGAS</t>
  </si>
  <si>
    <t>FEC.ktoe.SE.TEL.TEL.PROCESSING.STEAM.DERIVED</t>
  </si>
  <si>
    <t>FEC.ktoe.SE.TEL.TEL.PROCESSING.STEAM.BIOMASS_WASTE</t>
  </si>
  <si>
    <t>FEC.ktoe.SE.TEL.TEL.PROCESSING.STEAM.STEAM_DISTR</t>
  </si>
  <si>
    <t>Textiles: Electric general machinery</t>
  </si>
  <si>
    <t>FEC.ktoe.SE.TEL.TEL.GENERIC.MECH.ELEC</t>
  </si>
  <si>
    <t>Textiles: Drying</t>
  </si>
  <si>
    <t>Textiles: Thermal drying</t>
  </si>
  <si>
    <t>FEC.ktoe.SE.TEL.TEL.DRYING.TOTAL.TOTAL</t>
  </si>
  <si>
    <t>FEC.ktoe.SE.TEL.TEL.DRYING.THERM.SOLIDS</t>
  </si>
  <si>
    <t>FEC.ktoe.SE.TEL.TEL.DRYING.THERM.LPG</t>
  </si>
  <si>
    <t>FEC.ktoe.SE.TEL.TEL.DRYING.THERM.DIESEL_LIQBIO</t>
  </si>
  <si>
    <t>FEC.ktoe.SE.TEL.TEL.DRYING.THERM.RFO</t>
  </si>
  <si>
    <t>FEC.ktoe.SE.TEL.TEL.DRYING.THERM.NG_BIOGAS</t>
  </si>
  <si>
    <t>Textiles: Steam drying</t>
  </si>
  <si>
    <t>FEC.ktoe.SE.TEL.TEL.DRYING_STEAM.TOTAL.TOTAL</t>
  </si>
  <si>
    <t>FEC.ktoe.SE.TEL.TEL.DRYING_STEAM.STEAM.SOLIDS</t>
  </si>
  <si>
    <t>FEC.ktoe.SE.TEL.TEL.DRYING_STEAM.STEAM.RFG</t>
  </si>
  <si>
    <t>FEC.ktoe.SE.TEL.TEL.DRYING_STEAM.STEAM.LPG</t>
  </si>
  <si>
    <t>FEC.ktoe.SE.TEL.TEL.DRYING_STEAM.STEAM.DIESEL_LIQBIO</t>
  </si>
  <si>
    <t>FEC.ktoe.SE.TEL.TEL.DRYING_STEAM.STEAM.RFO</t>
  </si>
  <si>
    <t>FEC.ktoe.SE.TEL.TEL.DRYING_STEAM.STEAM.OTHER</t>
  </si>
  <si>
    <t>FEC.ktoe.SE.TEL.TEL.DRYING_STEAM.STEAM.NG_BIOGAS</t>
  </si>
  <si>
    <t>FEC.ktoe.SE.TEL.TEL.DRYING_STEAM.STEAM.DERIVED</t>
  </si>
  <si>
    <t>FEC.ktoe.SE.TEL.TEL.DRYING_STEAM.STEAM.BIOMASS_WASTE</t>
  </si>
  <si>
    <t>FEC.ktoe.SE.TEL.TEL.DRYING_STEAM.STEAM.STEAM_DISTR</t>
  </si>
  <si>
    <t>Textiles: Electric drying</t>
  </si>
  <si>
    <t>FEC.ktoe.SE.TEL.TEL.DRYING_ELEC.ELEC.ELEC</t>
  </si>
  <si>
    <t>Textiles: Microwave drying</t>
  </si>
  <si>
    <t>FEC.ktoe.SE.TEL.TEL.DRYING_MICROW.MICROW.ELEC</t>
  </si>
  <si>
    <t>Textiles: Finishing Electric</t>
  </si>
  <si>
    <t>FEC.ktoe.SE.TEL.TEL.FINISHING.THERM.ELEC</t>
  </si>
  <si>
    <t>UED.ktoe.SE.TEL.TEL.TOTAL.TOTAL.TOTAL</t>
  </si>
  <si>
    <t>UED.ktoe.SE.TEL.TEL.LIGHT.GENERIC.ELEC</t>
  </si>
  <si>
    <t>UED.ktoe.SE.TEL.TEL.AIRCOMP.GENERIC.ELEC</t>
  </si>
  <si>
    <t>UED.ktoe.SE.TEL.TEL.MOTOR.GENERIC.ELEC</t>
  </si>
  <si>
    <t>UED.ktoe.SE.TEL.TEL.FANS.GENERIC.ELEC</t>
  </si>
  <si>
    <t>UED.ktoe.SE.TEL.TEL.LOW_ENTH.TOTAL.TOTAL</t>
  </si>
  <si>
    <t>UED.ktoe.SE.TEL.TEL.LOW_ENTH.THERM.DIESEL_LIQBIO</t>
  </si>
  <si>
    <t>UED.ktoe.SE.TEL.TEL.LOW_ENTH.THERM.NG_BIOGAS</t>
  </si>
  <si>
    <t>UED.ktoe.SE.TEL.TEL.LOW_ENTH.THERM.SOLAR_GEO</t>
  </si>
  <si>
    <t>UED.ktoe.SE.TEL.TEL.LOW_ENTH.HP.AMBIENT</t>
  </si>
  <si>
    <t>UED.ktoe.SE.TEL.TEL.LOW_ENTH.THERM.ELEC</t>
  </si>
  <si>
    <t>UED.ktoe.SE.TEL.TEL.PRETREAT.TOTAL.TOTAL</t>
  </si>
  <si>
    <t>UED.ktoe.SE.TEL.TEL.PRETREAT.STEAM.SOLIDS</t>
  </si>
  <si>
    <t>UED.ktoe.SE.TEL.TEL.PRETREAT.STEAM.RFG</t>
  </si>
  <si>
    <t>UED.ktoe.SE.TEL.TEL.PRETREAT.STEAM.LPG</t>
  </si>
  <si>
    <t>UED.ktoe.SE.TEL.TEL.PRETREAT.STEAM.DIESEL_LIQBIO</t>
  </si>
  <si>
    <t>UED.ktoe.SE.TEL.TEL.PRETREAT.STEAM.RFO</t>
  </si>
  <si>
    <t>UED.ktoe.SE.TEL.TEL.PRETREAT.STEAM.OTHER</t>
  </si>
  <si>
    <t>UED.ktoe.SE.TEL.TEL.PRETREAT.STEAM.NG_BIOGAS</t>
  </si>
  <si>
    <t>UED.ktoe.SE.TEL.TEL.PRETREAT.STEAM.DERIVED</t>
  </si>
  <si>
    <t>UED.ktoe.SE.TEL.TEL.PRETREAT.STEAM.BIOMASS_WASTE</t>
  </si>
  <si>
    <t>UED.ktoe.SE.TEL.TEL.PRETREAT.STEAM.STEAM_DISTR</t>
  </si>
  <si>
    <t>UED.ktoe.SE.TEL.TEL.PROCESSING.TOTAL.TOTAL</t>
  </si>
  <si>
    <t>UED.ktoe.SE.TEL.TEL.PROCESSING.STEAM.SOLIDS</t>
  </si>
  <si>
    <t>UED.ktoe.SE.TEL.TEL.PROCESSING.STEAM.RFG</t>
  </si>
  <si>
    <t>UED.ktoe.SE.TEL.TEL.PROCESSING.STEAM.LPG</t>
  </si>
  <si>
    <t>UED.ktoe.SE.TEL.TEL.PROCESSING.STEAM.DIESEL_LIQBIO</t>
  </si>
  <si>
    <t>UED.ktoe.SE.TEL.TEL.PROCESSING.STEAM.RFO</t>
  </si>
  <si>
    <t>UED.ktoe.SE.TEL.TEL.PROCESSING.STEAM.OTHER</t>
  </si>
  <si>
    <t>UED.ktoe.SE.TEL.TEL.PROCESSING.STEAM.NG_BIOGAS</t>
  </si>
  <si>
    <t>UED.ktoe.SE.TEL.TEL.PROCESSING.STEAM.DERIVED</t>
  </si>
  <si>
    <t>UED.ktoe.SE.TEL.TEL.PROCESSING.STEAM.BIOMASS_WASTE</t>
  </si>
  <si>
    <t>UED.ktoe.SE.TEL.TEL.PROCESSING.STEAM.STEAM_DISTR</t>
  </si>
  <si>
    <t>UED.ktoe.SE.TEL.TEL.GENERIC.MECH.ELEC</t>
  </si>
  <si>
    <t>UED.ktoe.SE.TEL.TEL.DRYING.TOTAL.TOTAL</t>
  </si>
  <si>
    <t>UED.ktoe.SE.TEL.TEL.DRYING.THERM.SOLIDS</t>
  </si>
  <si>
    <t>UED.ktoe.SE.TEL.TEL.DRYING.THERM.LPG</t>
  </si>
  <si>
    <t>UED.ktoe.SE.TEL.TEL.DRYING.THERM.DIESEL_LIQBIO</t>
  </si>
  <si>
    <t>UED.ktoe.SE.TEL.TEL.DRYING.THERM.RFO</t>
  </si>
  <si>
    <t>UED.ktoe.SE.TEL.TEL.DRYING.THERM.NG_BIOGAS</t>
  </si>
  <si>
    <t>UED.ktoe.SE.TEL.TEL.DRYING_STEAM.TOTAL.TOTAL</t>
  </si>
  <si>
    <t>UED.ktoe.SE.TEL.TEL.DRYING_STEAM.STEAM.SOLIDS</t>
  </si>
  <si>
    <t>UED.ktoe.SE.TEL.TEL.DRYING_STEAM.STEAM.RFG</t>
  </si>
  <si>
    <t>UED.ktoe.SE.TEL.TEL.DRYING_STEAM.STEAM.LPG</t>
  </si>
  <si>
    <t>UED.ktoe.SE.TEL.TEL.DRYING_STEAM.STEAM.DIESEL_LIQBIO</t>
  </si>
  <si>
    <t>UED.ktoe.SE.TEL.TEL.DRYING_STEAM.STEAM.RFO</t>
  </si>
  <si>
    <t>UED.ktoe.SE.TEL.TEL.DRYING_STEAM.STEAM.OTHER</t>
  </si>
  <si>
    <t>UED.ktoe.SE.TEL.TEL.DRYING_STEAM.STEAM.NG_BIOGAS</t>
  </si>
  <si>
    <t>UED.ktoe.SE.TEL.TEL.DRYING_STEAM.STEAM.DERIVED</t>
  </si>
  <si>
    <t>UED.ktoe.SE.TEL.TEL.DRYING_STEAM.STEAM.BIOMASS_WASTE</t>
  </si>
  <si>
    <t>UED.ktoe.SE.TEL.TEL.DRYING_STEAM.STEAM.STEAM_DISTR</t>
  </si>
  <si>
    <t>UED.ktoe.SE.TEL.TEL.DRYING_ELEC.ELEC.ELEC</t>
  </si>
  <si>
    <t>UED.ktoe.SE.TEL.TEL.DRYING_MICROW.MICROW.ELEC</t>
  </si>
  <si>
    <t>UED.ktoe.SE.TEL.TEL.FINISHING.THERM.ELEC</t>
  </si>
  <si>
    <t>FUEL_EMI.ktCO2.SE.TEL.TEL.TOTAL.TOTAL.TOTAL</t>
  </si>
  <si>
    <t>FUEL_EMI.ktCO2.SE.TEL.TEL.LIGHT.GENERIC.ELEC</t>
  </si>
  <si>
    <t>FUEL_EMI.ktCO2.SE.TEL.TEL.AIRCOMP.GENERIC.ELEC</t>
  </si>
  <si>
    <t>FUEL_EMI.ktCO2.SE.TEL.TEL.MOTOR.GENERIC.ELEC</t>
  </si>
  <si>
    <t>FUEL_EMI.ktCO2.SE.TEL.TEL.FANS.GENERIC.ELEC</t>
  </si>
  <si>
    <t>FUEL_EMI.ktCO2.SE.TEL.TEL.LOW_ENTH.TOTAL.TOTAL</t>
  </si>
  <si>
    <t>FUEL_EMI.ktCO2.SE.TEL.TEL.LOW_ENTH.THERM.DIESEL_LIQBIO</t>
  </si>
  <si>
    <t>FUEL_EMI.ktCO2.SE.TEL.TEL.LOW_ENTH.THERM.NG_BIOGAS</t>
  </si>
  <si>
    <t>FUEL_EMI.ktCO2.SE.TEL.TEL.LOW_ENTH.THERM.SOLAR_GEO</t>
  </si>
  <si>
    <t>FUEL_EMI.ktCO2.SE.TEL.TEL.LOW_ENTH.HP.AMBIENT</t>
  </si>
  <si>
    <t>FUEL_EMI.ktCO2.SE.TEL.TEL.LOW_ENTH.THERM.ELEC</t>
  </si>
  <si>
    <t>FUEL_EMI.ktCO2.SE.TEL.TEL.PRETREAT.TOTAL.TOTAL</t>
  </si>
  <si>
    <t>FUEL_EMI.ktCO2.SE.TEL.TEL.PRETREAT.STEAM.SOLIDS</t>
  </si>
  <si>
    <t>FUEL_EMI.ktCO2.SE.TEL.TEL.PRETREAT.STEAM.RFG</t>
  </si>
  <si>
    <t>FUEL_EMI.ktCO2.SE.TEL.TEL.PRETREAT.STEAM.LPG</t>
  </si>
  <si>
    <t>FUEL_EMI.ktCO2.SE.TEL.TEL.PRETREAT.STEAM.DIESEL_LIQBIO</t>
  </si>
  <si>
    <t>FUEL_EMI.ktCO2.SE.TEL.TEL.PRETREAT.STEAM.RFO</t>
  </si>
  <si>
    <t>FUEL_EMI.ktCO2.SE.TEL.TEL.PRETREAT.STEAM.OTHER</t>
  </si>
  <si>
    <t>FUEL_EMI.ktCO2.SE.TEL.TEL.PRETREAT.STEAM.NG_BIOGAS</t>
  </si>
  <si>
    <t>FUEL_EMI.ktCO2.SE.TEL.TEL.PRETREAT.STEAM.DERIVED</t>
  </si>
  <si>
    <t>FUEL_EMI.ktCO2.SE.TEL.TEL.PRETREAT.STEAM.BIOMASS_WASTE</t>
  </si>
  <si>
    <t>FUEL_EMI.ktCO2.SE.TEL.TEL.PRETREAT.STEAM.STEAM_DISTR</t>
  </si>
  <si>
    <t>FUEL_EMI.ktCO2.SE.TEL.TEL.PROCESSING.TOTAL.TOTAL</t>
  </si>
  <si>
    <t>FUEL_EMI.ktCO2.SE.TEL.TEL.PROCESSING.STEAM.SOLIDS</t>
  </si>
  <si>
    <t>FUEL_EMI.ktCO2.SE.TEL.TEL.PROCESSING.STEAM.RFG</t>
  </si>
  <si>
    <t>FUEL_EMI.ktCO2.SE.TEL.TEL.PROCESSING.STEAM.LPG</t>
  </si>
  <si>
    <t>FUEL_EMI.ktCO2.SE.TEL.TEL.PROCESSING.STEAM.DIESEL_LIQBIO</t>
  </si>
  <si>
    <t>FUEL_EMI.ktCO2.SE.TEL.TEL.PROCESSING.STEAM.RFO</t>
  </si>
  <si>
    <t>FUEL_EMI.ktCO2.SE.TEL.TEL.PROCESSING.STEAM.OTHER</t>
  </si>
  <si>
    <t>FUEL_EMI.ktCO2.SE.TEL.TEL.PROCESSING.STEAM.NG_BIOGAS</t>
  </si>
  <si>
    <t>FUEL_EMI.ktCO2.SE.TEL.TEL.PROCESSING.STEAM.DERIVED</t>
  </si>
  <si>
    <t>FUEL_EMI.ktCO2.SE.TEL.TEL.PROCESSING.STEAM.BIOMASS_WASTE</t>
  </si>
  <si>
    <t>FUEL_EMI.ktCO2.SE.TEL.TEL.PROCESSING.STEAM.STEAM_DISTR</t>
  </si>
  <si>
    <t>FUEL_EMI.ktCO2.SE.TEL.TEL.GENERIC.MECH.ELEC</t>
  </si>
  <si>
    <t>FUEL_EMI.ktCO2.SE.TEL.TEL.DRYING.TOTAL.TOTAL</t>
  </si>
  <si>
    <t>FUEL_EMI.ktCO2.SE.TEL.TEL.DRYING.THERM.SOLIDS</t>
  </si>
  <si>
    <t>FUEL_EMI.ktCO2.SE.TEL.TEL.DRYING.THERM.LPG</t>
  </si>
  <si>
    <t>FUEL_EMI.ktCO2.SE.TEL.TEL.DRYING.THERM.DIESEL_LIQBIO</t>
  </si>
  <si>
    <t>FUEL_EMI.ktCO2.SE.TEL.TEL.DRYING.THERM.RFO</t>
  </si>
  <si>
    <t>FUEL_EMI.ktCO2.SE.TEL.TEL.DRYING.THERM.NG_BIOGAS</t>
  </si>
  <si>
    <t>FUEL_EMI.ktCO2.SE.TEL.TEL.DRYING_STEAM.TOTAL.TOTAL</t>
  </si>
  <si>
    <t>FUEL_EMI.ktCO2.SE.TEL.TEL.DRYING_STEAM.STEAM.SOLIDS</t>
  </si>
  <si>
    <t>FUEL_EMI.ktCO2.SE.TEL.TEL.DRYING_STEAM.STEAM.RFG</t>
  </si>
  <si>
    <t>FUEL_EMI.ktCO2.SE.TEL.TEL.DRYING_STEAM.STEAM.LPG</t>
  </si>
  <si>
    <t>FUEL_EMI.ktCO2.SE.TEL.TEL.DRYING_STEAM.STEAM.DIESEL_LIQBIO</t>
  </si>
  <si>
    <t>FUEL_EMI.ktCO2.SE.TEL.TEL.DRYING_STEAM.STEAM.RFO</t>
  </si>
  <si>
    <t>FUEL_EMI.ktCO2.SE.TEL.TEL.DRYING_STEAM.STEAM.OTHER</t>
  </si>
  <si>
    <t>FUEL_EMI.ktCO2.SE.TEL.TEL.DRYING_STEAM.STEAM.NG_BIOGAS</t>
  </si>
  <si>
    <t>FUEL_EMI.ktCO2.SE.TEL.TEL.DRYING_STEAM.STEAM.DERIVED</t>
  </si>
  <si>
    <t>FUEL_EMI.ktCO2.SE.TEL.TEL.DRYING_STEAM.STEAM.BIOMASS_WASTE</t>
  </si>
  <si>
    <t>FUEL_EMI.ktCO2.SE.TEL.TEL.DRYING_STEAM.STEAM.STEAM_DISTR</t>
  </si>
  <si>
    <t>FUEL_EMI.ktCO2.SE.TEL.TEL.DRYING_ELEC.ELEC.ELEC</t>
  </si>
  <si>
    <t>FUEL_EMI.ktCO2.SE.TEL.TEL.DRYING_MICROW.MICROW.ELEC</t>
  </si>
  <si>
    <t>FUEL_EMI.ktCO2.SE.TEL.TEL.FINISHING.THERM.ELEC</t>
  </si>
  <si>
    <t>VA.Meuro2023.SE.WWP.WWP</t>
  </si>
  <si>
    <t>OUTPUT.index.SE.WWP.WWP</t>
  </si>
  <si>
    <t>CAP.index.SE.WWP.WWP</t>
  </si>
  <si>
    <t>NEWCAP.index.SE.WWP.WWP</t>
  </si>
  <si>
    <t>FEC.ktoe.SE.WWP.WWP.TOTAL.TOTAL.TOTAL</t>
  </si>
  <si>
    <t>FEC.ktoe.SE.WWP.WWP.TOTAL.TOTAL.SOLIDS</t>
  </si>
  <si>
    <t>FEC.ktoe.SE.WWP.WWP.TOTAL.TOTAL.RFG</t>
  </si>
  <si>
    <t>FEC.ktoe.SE.WWP.WWP.TOTAL.TOTAL.LPG</t>
  </si>
  <si>
    <t>FEC.ktoe.SE.WWP.WWP.TOTAL.TOTAL.DIESEL</t>
  </si>
  <si>
    <t>FEC.ktoe.SE.WWP.WWP.TOTAL.TOTAL.RFO</t>
  </si>
  <si>
    <t>FEC.ktoe.SE.WWP.WWP.TOTAL.TOTAL.OTHER</t>
  </si>
  <si>
    <t>FEC.ktoe.SE.WWP.WWP.TOTAL.TOTAL.NG</t>
  </si>
  <si>
    <t>FEC.ktoe.SE.WWP.WWP.TOTAL.TOTAL.DERIVED</t>
  </si>
  <si>
    <t>FEC.ktoe.SE.WWP.WWP.TOTAL.TOTAL.BIOMASS_WASTE</t>
  </si>
  <si>
    <t>FEC.ktoe.SE.WWP.WWP.TOTAL.TOTAL.BIOGAS</t>
  </si>
  <si>
    <t>FEC.ktoe.SE.WWP.WWP.TOTAL.TOTAL.LIQBIO</t>
  </si>
  <si>
    <t>FEC.ktoe.SE.WWP.WWP.TOTAL.TOTAL.SOLAR</t>
  </si>
  <si>
    <t>FEC.ktoe.SE.WWP.WWP.TOTAL.TOTAL.GEO</t>
  </si>
  <si>
    <t>FEC.ktoe.SE.WWP.WWP.TOTAL.TOTAL.AMBIENT</t>
  </si>
  <si>
    <t>FEC.ktoe.SE.WWP.WWP.TOTAL.TOTAL.STEAM_DISTR</t>
  </si>
  <si>
    <t>FEC.ktoe.SE.WWP.WWP.TOTAL.TOTAL.ELEC</t>
  </si>
  <si>
    <t>FEC.ktoe.SE.WWP.WWP.LIGHT.GENERIC.ELEC</t>
  </si>
  <si>
    <t>FEC.ktoe.SE.WWP.WWP.AIRCOMP.GENERIC.ELEC</t>
  </si>
  <si>
    <t>FEC.ktoe.SE.WWP.WWP.MOTOR.GENERIC.ELEC</t>
  </si>
  <si>
    <t>FEC.ktoe.SE.WWP.WWP.FANS.GENERIC.ELEC</t>
  </si>
  <si>
    <t>FEC.ktoe.SE.WWP.WWP.LOW_ENTH.TOTAL.TOTAL</t>
  </si>
  <si>
    <t>FEC.ktoe.SE.WWP.WWP.LOW_ENTH.THERM.DIESEL_LIQBIO</t>
  </si>
  <si>
    <t>FEC.ktoe.SE.WWP.WWP.LOW_ENTH.THERM.NG_BIOGAS</t>
  </si>
  <si>
    <t>FEC.ktoe.SE.WWP.WWP.LOW_ENTH.THERM.SOLAR_GEO</t>
  </si>
  <si>
    <t>FEC.ktoe.SE.WWP.WWP.LOW_ENTH.HP.AMBIENT</t>
  </si>
  <si>
    <t>FEC.ktoe.SE.WWP.WWP.LOW_ENTH.THERM.ELEC</t>
  </si>
  <si>
    <t>Wood: Specific processes with steam</t>
  </si>
  <si>
    <t>FEC.ktoe.SE.WWP.WWP.PROCESSING.TOTAL.TOTAL</t>
  </si>
  <si>
    <t>FEC.ktoe.SE.WWP.WWP.PROCESSING.STEAM.SOLIDS</t>
  </si>
  <si>
    <t>FEC.ktoe.SE.WWP.WWP.PROCESSING.STEAM.RFG</t>
  </si>
  <si>
    <t>FEC.ktoe.SE.WWP.WWP.PROCESSING.STEAM.LPG</t>
  </si>
  <si>
    <t>FEC.ktoe.SE.WWP.WWP.PROCESSING.STEAM.DIESEL_LIQBIO</t>
  </si>
  <si>
    <t>FEC.ktoe.SE.WWP.WWP.PROCESSING.STEAM.RFO</t>
  </si>
  <si>
    <t>FEC.ktoe.SE.WWP.WWP.PROCESSING.STEAM.OTHER</t>
  </si>
  <si>
    <t>FEC.ktoe.SE.WWP.WWP.PROCESSING.STEAM.NG_BIOGAS</t>
  </si>
  <si>
    <t>FEC.ktoe.SE.WWP.WWP.PROCESSING.STEAM.DERIVED</t>
  </si>
  <si>
    <t>FEC.ktoe.SE.WWP.WWP.PROCESSING.STEAM.BIOMASS_WASTE</t>
  </si>
  <si>
    <t>FEC.ktoe.SE.WWP.WWP.PROCESSING.STEAM.STEAM_DISTR</t>
  </si>
  <si>
    <t>Wood: Electric mechanical processes</t>
  </si>
  <si>
    <t>FEC.ktoe.SE.WWP.WWP.GENERIC.MECH.ELEC</t>
  </si>
  <si>
    <t>Wood: Drying</t>
  </si>
  <si>
    <t>Wood: Thermal drying</t>
  </si>
  <si>
    <t>FEC.ktoe.SE.WWP.WWP.DRYING.TOTAL.TOTAL</t>
  </si>
  <si>
    <t>FEC.ktoe.SE.WWP.WWP.DRYING.THERM.SOLIDS</t>
  </si>
  <si>
    <t>FEC.ktoe.SE.WWP.WWP.DRYING.THERM.LPG</t>
  </si>
  <si>
    <t>FEC.ktoe.SE.WWP.WWP.DRYING.THERM.DIESEL_LIQBIO</t>
  </si>
  <si>
    <t>FEC.ktoe.SE.WWP.WWP.DRYING.THERM.RFO</t>
  </si>
  <si>
    <t>FEC.ktoe.SE.WWP.WWP.DRYING.THERM.NG_BIOGAS</t>
  </si>
  <si>
    <t>Wood: Steam drying</t>
  </si>
  <si>
    <t>FEC.ktoe.SE.WWP.WWP.DRYING_STEAM.TOTAL.TOTAL</t>
  </si>
  <si>
    <t>FEC.ktoe.SE.WWP.WWP.DRYING_STEAM.STEAM.SOLIDS</t>
  </si>
  <si>
    <t>FEC.ktoe.SE.WWP.WWP.DRYING_STEAM.STEAM.RFG</t>
  </si>
  <si>
    <t>FEC.ktoe.SE.WWP.WWP.DRYING_STEAM.STEAM.LPG</t>
  </si>
  <si>
    <t>FEC.ktoe.SE.WWP.WWP.DRYING_STEAM.STEAM.DIESEL_LIQBIO</t>
  </si>
  <si>
    <t>FEC.ktoe.SE.WWP.WWP.DRYING_STEAM.STEAM.RFO</t>
  </si>
  <si>
    <t>FEC.ktoe.SE.WWP.WWP.DRYING_STEAM.STEAM.OTHER</t>
  </si>
  <si>
    <t>FEC.ktoe.SE.WWP.WWP.DRYING_STEAM.STEAM.NG_BIOGAS</t>
  </si>
  <si>
    <t>FEC.ktoe.SE.WWP.WWP.DRYING_STEAM.STEAM.DERIVED</t>
  </si>
  <si>
    <t>FEC.ktoe.SE.WWP.WWP.DRYING_STEAM.STEAM.BIOMASS_WASTE</t>
  </si>
  <si>
    <t>FEC.ktoe.SE.WWP.WWP.DRYING_STEAM.STEAM.STEAM_DISTR</t>
  </si>
  <si>
    <t>Wood: Electric drying</t>
  </si>
  <si>
    <t>FEC.ktoe.SE.WWP.WWP.DRYING_ELEC.ELEC.ELEC</t>
  </si>
  <si>
    <t>Wood: Microwave drying</t>
  </si>
  <si>
    <t>FEC.ktoe.SE.WWP.WWP.DRYING_MICROW.MICROW.ELEC</t>
  </si>
  <si>
    <t>Wood: Finishing Electric</t>
  </si>
  <si>
    <t>FEC.ktoe.SE.WWP.WWP.FINISHING.ELEC.ELEC</t>
  </si>
  <si>
    <t>UED.ktoe.SE.WWP.WWP.TOTAL.TOTAL.TOTAL</t>
  </si>
  <si>
    <t>UED.ktoe.SE.WWP.WWP.LIGHT.GENERIC.ELEC</t>
  </si>
  <si>
    <t>UED.ktoe.SE.WWP.WWP.AIRCOMP.GENERIC.ELEC</t>
  </si>
  <si>
    <t>UED.ktoe.SE.WWP.WWP.MOTOR.GENERIC.ELEC</t>
  </si>
  <si>
    <t>UED.ktoe.SE.WWP.WWP.FANS.GENERIC.ELEC</t>
  </si>
  <si>
    <t>UED.ktoe.SE.WWP.WWP.LOW_ENTH.TOTAL.TOTAL</t>
  </si>
  <si>
    <t>UED.ktoe.SE.WWP.WWP.LOW_ENTH.THERM.DIESEL_LIQBIO</t>
  </si>
  <si>
    <t>UED.ktoe.SE.WWP.WWP.LOW_ENTH.THERM.NG_BIOGAS</t>
  </si>
  <si>
    <t>UED.ktoe.SE.WWP.WWP.LOW_ENTH.THERM.SOLAR_GEO</t>
  </si>
  <si>
    <t>UED.ktoe.SE.WWP.WWP.LOW_ENTH.HP.AMBIENT</t>
  </si>
  <si>
    <t>UED.ktoe.SE.WWP.WWP.LOW_ENTH.THERM.ELEC</t>
  </si>
  <si>
    <t>UED.ktoe.SE.WWP.WWP.PROCESSING.TOTAL.TOTAL</t>
  </si>
  <si>
    <t>UED.ktoe.SE.WWP.WWP.PROCESSING.STEAM.SOLIDS</t>
  </si>
  <si>
    <t>UED.ktoe.SE.WWP.WWP.PROCESSING.STEAM.RFG</t>
  </si>
  <si>
    <t>UED.ktoe.SE.WWP.WWP.PROCESSING.STEAM.LPG</t>
  </si>
  <si>
    <t>UED.ktoe.SE.WWP.WWP.PROCESSING.STEAM.DIESEL_LIQBIO</t>
  </si>
  <si>
    <t>UED.ktoe.SE.WWP.WWP.PROCESSING.STEAM.RFO</t>
  </si>
  <si>
    <t>UED.ktoe.SE.WWP.WWP.PROCESSING.STEAM.OTHER</t>
  </si>
  <si>
    <t>UED.ktoe.SE.WWP.WWP.PROCESSING.STEAM.NG_BIOGAS</t>
  </si>
  <si>
    <t>UED.ktoe.SE.WWP.WWP.PROCESSING.STEAM.DERIVED</t>
  </si>
  <si>
    <t>UED.ktoe.SE.WWP.WWP.PROCESSING.STEAM.BIOMASS_WASTE</t>
  </si>
  <si>
    <t>UED.ktoe.SE.WWP.WWP.PROCESSING.STEAM.STEAM_DISTR</t>
  </si>
  <si>
    <t>UED.ktoe.SE.WWP.WWP.GENERIC.MECH.ELEC</t>
  </si>
  <si>
    <t>UED.ktoe.SE.WWP.WWP.DRYING.TOTAL.TOTAL</t>
  </si>
  <si>
    <t>UED.ktoe.SE.WWP.WWP.DRYING.THERM.SOLIDS</t>
  </si>
  <si>
    <t>UED.ktoe.SE.WWP.WWP.DRYING.THERM.LPG</t>
  </si>
  <si>
    <t>UED.ktoe.SE.WWP.WWP.DRYING.THERM.DIESEL_LIQBIO</t>
  </si>
  <si>
    <t>UED.ktoe.SE.WWP.WWP.DRYING.THERM.RFO</t>
  </si>
  <si>
    <t>UED.ktoe.SE.WWP.WWP.DRYING.THERM.NG_BIOGAS</t>
  </si>
  <si>
    <t>UED.ktoe.SE.WWP.WWP.DRYING_STEAM.TOTAL.TOTAL</t>
  </si>
  <si>
    <t>UED.ktoe.SE.WWP.WWP.DRYING_STEAM.STEAM.SOLIDS</t>
  </si>
  <si>
    <t>UED.ktoe.SE.WWP.WWP.DRYING_STEAM.STEAM.RFG</t>
  </si>
  <si>
    <t>UED.ktoe.SE.WWP.WWP.DRYING_STEAM.STEAM.LPG</t>
  </si>
  <si>
    <t>UED.ktoe.SE.WWP.WWP.DRYING_STEAM.STEAM.DIESEL_LIQBIO</t>
  </si>
  <si>
    <t>UED.ktoe.SE.WWP.WWP.DRYING_STEAM.STEAM.RFO</t>
  </si>
  <si>
    <t>UED.ktoe.SE.WWP.WWP.DRYING_STEAM.STEAM.OTHER</t>
  </si>
  <si>
    <t>UED.ktoe.SE.WWP.WWP.DRYING_STEAM.STEAM.NG_BIOGAS</t>
  </si>
  <si>
    <t>UED.ktoe.SE.WWP.WWP.DRYING_STEAM.STEAM.DERIVED</t>
  </si>
  <si>
    <t>UED.ktoe.SE.WWP.WWP.DRYING_STEAM.STEAM.BIOMASS_WASTE</t>
  </si>
  <si>
    <t>UED.ktoe.SE.WWP.WWP.DRYING_STEAM.STEAM.STEAM_DISTR</t>
  </si>
  <si>
    <t>UED.ktoe.SE.WWP.WWP.DRYING_ELEC.ELEC.ELEC</t>
  </si>
  <si>
    <t>UED.ktoe.SE.WWP.WWP.DRYING_MICROW.MICROW.ELEC</t>
  </si>
  <si>
    <t>UED.ktoe.SE.WWP.WWP.FINISHING.ELEC.ELEC</t>
  </si>
  <si>
    <t>FUEL_EMI.ktCO2.SE.WWP.WWP.TOTAL.TOTAL.TOTAL</t>
  </si>
  <si>
    <t>FUEL_EMI.ktCO2.SE.WWP.WWP.LIGHT.GENERIC.ELEC</t>
  </si>
  <si>
    <t>FUEL_EMI.ktCO2.SE.WWP.WWP.AIRCOMP.GENERIC.ELEC</t>
  </si>
  <si>
    <t>FUEL_EMI.ktCO2.SE.WWP.WWP.MOTOR.GENERIC.ELEC</t>
  </si>
  <si>
    <t>FUEL_EMI.ktCO2.SE.WWP.WWP.FANS.GENERIC.ELEC</t>
  </si>
  <si>
    <t>FUEL_EMI.ktCO2.SE.WWP.WWP.LOW_ENTH.TOTAL.TOTAL</t>
  </si>
  <si>
    <t>FUEL_EMI.ktCO2.SE.WWP.WWP.LOW_ENTH.THERM.DIESEL_LIQBIO</t>
  </si>
  <si>
    <t>FUEL_EMI.ktCO2.SE.WWP.WWP.LOW_ENTH.THERM.NG_BIOGAS</t>
  </si>
  <si>
    <t>FUEL_EMI.ktCO2.SE.WWP.WWP.LOW_ENTH.THERM.SOLAR_GEO</t>
  </si>
  <si>
    <t>FUEL_EMI.ktCO2.SE.WWP.WWP.LOW_ENTH.HP.AMBIENT</t>
  </si>
  <si>
    <t>FUEL_EMI.ktCO2.SE.WWP.WWP.LOW_ENTH.THERM.ELEC</t>
  </si>
  <si>
    <t>FUEL_EMI.ktCO2.SE.WWP.WWP.PROCESSING.TOTAL.TOTAL</t>
  </si>
  <si>
    <t>FUEL_EMI.ktCO2.SE.WWP.WWP.PROCESSING.STEAM.SOLIDS</t>
  </si>
  <si>
    <t>FUEL_EMI.ktCO2.SE.WWP.WWP.PROCESSING.STEAM.RFG</t>
  </si>
  <si>
    <t>FUEL_EMI.ktCO2.SE.WWP.WWP.PROCESSING.STEAM.LPG</t>
  </si>
  <si>
    <t>FUEL_EMI.ktCO2.SE.WWP.WWP.PROCESSING.STEAM.DIESEL_LIQBIO</t>
  </si>
  <si>
    <t>FUEL_EMI.ktCO2.SE.WWP.WWP.PROCESSING.STEAM.RFO</t>
  </si>
  <si>
    <t>FUEL_EMI.ktCO2.SE.WWP.WWP.PROCESSING.STEAM.OTHER</t>
  </si>
  <si>
    <t>FUEL_EMI.ktCO2.SE.WWP.WWP.PROCESSING.STEAM.NG_BIOGAS</t>
  </si>
  <si>
    <t>FUEL_EMI.ktCO2.SE.WWP.WWP.PROCESSING.STEAM.DERIVED</t>
  </si>
  <si>
    <t>FUEL_EMI.ktCO2.SE.WWP.WWP.PROCESSING.STEAM.BIOMASS_WASTE</t>
  </si>
  <si>
    <t>FUEL_EMI.ktCO2.SE.WWP.WWP.PROCESSING.STEAM.STEAM_DISTR</t>
  </si>
  <si>
    <t>FUEL_EMI.ktCO2.SE.WWP.WWP.GENERIC.MECH.ELEC</t>
  </si>
  <si>
    <t>FUEL_EMI.ktCO2.SE.WWP.WWP.DRYING.TOTAL.TOTAL</t>
  </si>
  <si>
    <t>FUEL_EMI.ktCO2.SE.WWP.WWP.DRYING.THERM.SOLIDS</t>
  </si>
  <si>
    <t>FUEL_EMI.ktCO2.SE.WWP.WWP.DRYING.THERM.LPG</t>
  </si>
  <si>
    <t>FUEL_EMI.ktCO2.SE.WWP.WWP.DRYING.THERM.DIESEL_LIQBIO</t>
  </si>
  <si>
    <t>FUEL_EMI.ktCO2.SE.WWP.WWP.DRYING.THERM.RFO</t>
  </si>
  <si>
    <t>FUEL_EMI.ktCO2.SE.WWP.WWP.DRYING.THERM.NG_BIOGAS</t>
  </si>
  <si>
    <t>FUEL_EMI.ktCO2.SE.WWP.WWP.DRYING_STEAM.TOTAL.TOTAL</t>
  </si>
  <si>
    <t>FUEL_EMI.ktCO2.SE.WWP.WWP.DRYING_STEAM.STEAM.SOLIDS</t>
  </si>
  <si>
    <t>FUEL_EMI.ktCO2.SE.WWP.WWP.DRYING_STEAM.STEAM.RFG</t>
  </si>
  <si>
    <t>FUEL_EMI.ktCO2.SE.WWP.WWP.DRYING_STEAM.STEAM.LPG</t>
  </si>
  <si>
    <t>FUEL_EMI.ktCO2.SE.WWP.WWP.DRYING_STEAM.STEAM.DIESEL_LIQBIO</t>
  </si>
  <si>
    <t>FUEL_EMI.ktCO2.SE.WWP.WWP.DRYING_STEAM.STEAM.RFO</t>
  </si>
  <si>
    <t>FUEL_EMI.ktCO2.SE.WWP.WWP.DRYING_STEAM.STEAM.OTHER</t>
  </si>
  <si>
    <t>FUEL_EMI.ktCO2.SE.WWP.WWP.DRYING_STEAM.STEAM.NG_BIOGAS</t>
  </si>
  <si>
    <t>FUEL_EMI.ktCO2.SE.WWP.WWP.DRYING_STEAM.STEAM.DERIVED</t>
  </si>
  <si>
    <t>FUEL_EMI.ktCO2.SE.WWP.WWP.DRYING_STEAM.STEAM.BIOMASS_WASTE</t>
  </si>
  <si>
    <t>FUEL_EMI.ktCO2.SE.WWP.WWP.DRYING_STEAM.STEAM.STEAM_DISTR</t>
  </si>
  <si>
    <t>FUEL_EMI.ktCO2.SE.WWP.WWP.DRYING_ELEC.ELEC.ELEC</t>
  </si>
  <si>
    <t>FUEL_EMI.ktCO2.SE.WWP.WWP.DRYING_MICROW.MICROW.ELEC</t>
  </si>
  <si>
    <t>FUEL_EMI.ktCO2.SE.WWP.WWP.FINISHING.ELEC.ELEC</t>
  </si>
  <si>
    <t>VA.Meuro2023.SE.OIS.OIS</t>
  </si>
  <si>
    <t>OUTPUT.index.SE.OIS.OIS</t>
  </si>
  <si>
    <t>CAP.index.SE.OIS.OIS</t>
  </si>
  <si>
    <t>NEWCAP.index.SE.OIS.OIS</t>
  </si>
  <si>
    <t>Energy consumption (ktoe)*</t>
  </si>
  <si>
    <t>FEC.ktoe.SE.OIS.OIS.TOTAL.TOTAL.TOTAL</t>
  </si>
  <si>
    <t>FEC.ktoe.SE.OIS.OIS.TOTAL.TOTAL.SOLIDS</t>
  </si>
  <si>
    <t>FEC.ktoe.SE.OIS.OIS.TOTAL.TOTAL.RFG</t>
  </si>
  <si>
    <t>FEC.ktoe.SE.OIS.OIS.TOTAL.TOTAL.LPG</t>
  </si>
  <si>
    <t>FEC.ktoe.SE.OIS.OIS.TOTAL.TOTAL.DIESEL</t>
  </si>
  <si>
    <t>FEC.ktoe.SE.OIS.OIS.TOTAL.TOTAL.RFO</t>
  </si>
  <si>
    <t>FEC.ktoe.SE.OIS.OIS.TOTAL.TOTAL.OTHER</t>
  </si>
  <si>
    <t>FEC.ktoe.SE.OIS.OIS.TOTAL.TOTAL.NG</t>
  </si>
  <si>
    <t>FEC.ktoe.SE.OIS.OIS.TOTAL.TOTAL.DERIVED</t>
  </si>
  <si>
    <t>FEC.ktoe.SE.OIS.OIS.TOTAL.TOTAL.BIOMASS_WASTE</t>
  </si>
  <si>
    <t>FEC.ktoe.SE.OIS.OIS.TOTAL.TOTAL.BIOGAS</t>
  </si>
  <si>
    <t>FEC.ktoe.SE.OIS.OIS.TOTAL.TOTAL.LIQBIO</t>
  </si>
  <si>
    <t>FEC.ktoe.SE.OIS.OIS.TOTAL.TOTAL.SOLAR</t>
  </si>
  <si>
    <t>FEC.ktoe.SE.OIS.OIS.TOTAL.TOTAL.GEO</t>
  </si>
  <si>
    <t>FEC.ktoe.SE.OIS.OIS.TOTAL.TOTAL.AMBIENT</t>
  </si>
  <si>
    <t>FEC.ktoe.SE.OIS.OIS.TOTAL.TOTAL.STEAM_DISTR</t>
  </si>
  <si>
    <t>FEC.ktoe.SE.OIS.OIS.TOTAL.TOTAL.ELEC</t>
  </si>
  <si>
    <t>*Energy consumption includes consumption in Mining and Quarrying and Construction sectors</t>
  </si>
  <si>
    <t>FEC.ktoe.SE.OIS.OIS.LIGHT.GENERIC.ELEC</t>
  </si>
  <si>
    <t>FEC.ktoe.SE.OIS.OIS.AIRCOMP.GENERIC.ELEC</t>
  </si>
  <si>
    <t>FEC.ktoe.SE.OIS.OIS.MOTOR.GENERIC.ELEC</t>
  </si>
  <si>
    <t>FEC.ktoe.SE.OIS.OIS.FANS.GENERIC.ELEC</t>
  </si>
  <si>
    <t>FEC.ktoe.SE.OIS.OIS.LOW_ENTH.TOTAL.TOTAL</t>
  </si>
  <si>
    <t>FEC.ktoe.SE.OIS.OIS.LOW_ENTH.THERM.DIESEL_LIQBIO</t>
  </si>
  <si>
    <t>FEC.ktoe.SE.OIS.OIS.LOW_ENTH.THERM.NG_BIOGAS</t>
  </si>
  <si>
    <t>FEC.ktoe.SE.OIS.OIS.LOW_ENTH.THERM.SOLAR_GEO</t>
  </si>
  <si>
    <t>FEC.ktoe.SE.OIS.OIS.LOW_ENTH.HP.AMBIENT</t>
  </si>
  <si>
    <t>FEC.ktoe.SE.OIS.OIS.LOW_ENTH.THERM.ELEC</t>
  </si>
  <si>
    <t>Other Industrial sectors: Steam processing</t>
  </si>
  <si>
    <t>FEC.ktoe.SE.OIS.OIS.PROCESSING.TOTAL.TOTAL</t>
  </si>
  <si>
    <t>FEC.ktoe.SE.OIS.OIS.PROCESSING.STEAM.SOLIDS</t>
  </si>
  <si>
    <t>FEC.ktoe.SE.OIS.OIS.PROCESSING.STEAM.RFG</t>
  </si>
  <si>
    <t>FEC.ktoe.SE.OIS.OIS.PROCESSING.STEAM.LPG</t>
  </si>
  <si>
    <t>FEC.ktoe.SE.OIS.OIS.PROCESSING.STEAM.DIESEL_LIQBIO</t>
  </si>
  <si>
    <t>FEC.ktoe.SE.OIS.OIS.PROCESSING.STEAM.RFO</t>
  </si>
  <si>
    <t>FEC.ktoe.SE.OIS.OIS.PROCESSING.STEAM.OTHER</t>
  </si>
  <si>
    <t>FEC.ktoe.SE.OIS.OIS.PROCESSING.STEAM.NG_BIOGAS</t>
  </si>
  <si>
    <t>FEC.ktoe.SE.OIS.OIS.PROCESSING.STEAM.DERIVED</t>
  </si>
  <si>
    <t>FEC.ktoe.SE.OIS.OIS.PROCESSING.STEAM.BIOMASS_WASTE</t>
  </si>
  <si>
    <t>FEC.ktoe.SE.OIS.OIS.PROCESSING.STEAM.STEAM_DISTR</t>
  </si>
  <si>
    <t>Other Industrial sectors: Process heating</t>
  </si>
  <si>
    <t>Other Industrial sectors: Thermal processing</t>
  </si>
  <si>
    <t>FEC.ktoe.SE.OIS.OIS.PROC_HEAT.TOTAL.TOTAL</t>
  </si>
  <si>
    <t>FEC.ktoe.SE.OIS.OIS.PROC_HEAT.THERM.SOLIDS</t>
  </si>
  <si>
    <t>FEC.ktoe.SE.OIS.OIS.PROC_HEAT.THERM.LPG</t>
  </si>
  <si>
    <t>FEC.ktoe.SE.OIS.OIS.PROC_HEAT.THERM.DIESEL_LIQBIO</t>
  </si>
  <si>
    <t>FEC.ktoe.SE.OIS.OIS.PROC_HEAT.THERM.RFO</t>
  </si>
  <si>
    <t>FEC.ktoe.SE.OIS.OIS.PROC_HEAT.THERM.NG_BIOGAS</t>
  </si>
  <si>
    <t>Other Industrial sectors: Electric processing</t>
  </si>
  <si>
    <t>FEC.ktoe.SE.OIS.OIS.PROC_HEAT_ELEC.ELEC.ELEC</t>
  </si>
  <si>
    <t>Other Industrial sectors: Drying</t>
  </si>
  <si>
    <t>Other Industries: Thermal drying</t>
  </si>
  <si>
    <t>FEC.ktoe.SE.OIS.OIS.DRYING.TOTAL.TOTAL</t>
  </si>
  <si>
    <t>FEC.ktoe.SE.OIS.OIS.DRYING.THERM.SOLIDS</t>
  </si>
  <si>
    <t>FEC.ktoe.SE.OIS.OIS.DRYING.THERM.LPG</t>
  </si>
  <si>
    <t>FEC.ktoe.SE.OIS.OIS.DRYING.THERM.DIESEL_LIQBIO</t>
  </si>
  <si>
    <t>FEC.ktoe.SE.OIS.OIS.DRYING.THERM.RFO</t>
  </si>
  <si>
    <t>FEC.ktoe.SE.OIS.OIS.DRYING.THERM.NG_BIOGAS</t>
  </si>
  <si>
    <t>Other Industries: Steam drying</t>
  </si>
  <si>
    <t>FEC.ktoe.SE.OIS.OIS.DRYING_STEAM.TOTAL.TOTAL</t>
  </si>
  <si>
    <t>FEC.ktoe.SE.OIS.OIS.DRYING_STEAM.STEAM.SOLIDS</t>
  </si>
  <si>
    <t>FEC.ktoe.SE.OIS.OIS.DRYING_STEAM.STEAM.RFG</t>
  </si>
  <si>
    <t>FEC.ktoe.SE.OIS.OIS.DRYING_STEAM.STEAM.LPG</t>
  </si>
  <si>
    <t>FEC.ktoe.SE.OIS.OIS.DRYING_STEAM.STEAM.DIESEL_LIQBIO</t>
  </si>
  <si>
    <t>FEC.ktoe.SE.OIS.OIS.DRYING_STEAM.STEAM.RFO</t>
  </si>
  <si>
    <t>FEC.ktoe.SE.OIS.OIS.DRYING_STEAM.STEAM.OTHER</t>
  </si>
  <si>
    <t>FEC.ktoe.SE.OIS.OIS.DRYING_STEAM.STEAM.NG_BIOGAS</t>
  </si>
  <si>
    <t>FEC.ktoe.SE.OIS.OIS.DRYING_STEAM.STEAM.DERIVED</t>
  </si>
  <si>
    <t>FEC.ktoe.SE.OIS.OIS.DRYING_STEAM.STEAM.BIOMASS_WASTE</t>
  </si>
  <si>
    <t>FEC.ktoe.SE.OIS.OIS.DRYING_STEAM.STEAM.STEAM_DISTR</t>
  </si>
  <si>
    <t>Other Industries: Electric drying</t>
  </si>
  <si>
    <t>FEC.ktoe.SE.OIS.OIS.DRYING_ELEC.ELEC.ELEC</t>
  </si>
  <si>
    <t>Other Industrial sectors: Process Cooling</t>
  </si>
  <si>
    <t>Other Industries: Thermal cooling</t>
  </si>
  <si>
    <t>FEC.ktoe.SE.OIS.OIS.PROC_COOL_THERM.THERM.NG_BIOGAS</t>
  </si>
  <si>
    <t>Other Industries: Steam cooling</t>
  </si>
  <si>
    <t>FEC.ktoe.SE.OIS.OIS.PROC_COOL_STEAM.TOTAL.TOTAL</t>
  </si>
  <si>
    <t>FEC.ktoe.SE.OIS.OIS.PROC_COOL_STEAM.STEAM.SOLIDS</t>
  </si>
  <si>
    <t>FEC.ktoe.SE.OIS.OIS.PROC_COOL_STEAM.STEAM.RFG</t>
  </si>
  <si>
    <t>FEC.ktoe.SE.OIS.OIS.PROC_COOL_STEAM.STEAM.LPG</t>
  </si>
  <si>
    <t>FEC.ktoe.SE.OIS.OIS.PROC_COOL_STEAM.STEAM.DIESEL_LIQBIO</t>
  </si>
  <si>
    <t>FEC.ktoe.SE.OIS.OIS.PROC_COOL_STEAM.STEAM.RFO</t>
  </si>
  <si>
    <t>FEC.ktoe.SE.OIS.OIS.PROC_COOL_STEAM.STEAM.OTHER</t>
  </si>
  <si>
    <t>FEC.ktoe.SE.OIS.OIS.PROC_COOL_STEAM.STEAM.NG_BIOGAS</t>
  </si>
  <si>
    <t>FEC.ktoe.SE.OIS.OIS.PROC_COOL_STEAM.STEAM.DERIVED</t>
  </si>
  <si>
    <t>FEC.ktoe.SE.OIS.OIS.PROC_COOL_STEAM.STEAM.BIOMASS_WASTE</t>
  </si>
  <si>
    <t>FEC.ktoe.SE.OIS.OIS.PROC_COOL_STEAM.STEAM.STEAM_DISTR</t>
  </si>
  <si>
    <t>Other Industries: Electric cooling</t>
  </si>
  <si>
    <t>FEC.ktoe.SE.OIS.OIS.PROC_COOL_ELEC.ELEC.ELEC</t>
  </si>
  <si>
    <t>Other Industrial sectors: Diesel motors (incl. biofuels)</t>
  </si>
  <si>
    <t>FEC.ktoe.SE.OIS.OIS.MOTOR.MECH.DIESEL_LIQBIO</t>
  </si>
  <si>
    <t>Other Industrial sectors: Electric machinery</t>
  </si>
  <si>
    <t>FEC.ktoe.SE.OIS.OIS.GENERIC.MECH.ELEC</t>
  </si>
  <si>
    <t>Other Industrial sectors: Diesel motors</t>
  </si>
  <si>
    <t>UED.ktoe.SE.OIS.OIS.TOTAL.TOTAL.TOTAL</t>
  </si>
  <si>
    <t>UED.ktoe.SE.OIS.OIS.LIGHT.GENERIC.ELEC</t>
  </si>
  <si>
    <t>UED.ktoe.SE.OIS.OIS.AIRCOMP.GENERIC.ELEC</t>
  </si>
  <si>
    <t>UED.ktoe.SE.OIS.OIS.MOTOR.GENERIC.ELEC</t>
  </si>
  <si>
    <t>UED.ktoe.SE.OIS.OIS.FANS.GENERIC.ELEC</t>
  </si>
  <si>
    <t>UED.ktoe.SE.OIS.OIS.LOW_ENTH.TOTAL.TOTAL</t>
  </si>
  <si>
    <t>UED.ktoe.SE.OIS.OIS.LOW_ENTH.THERM.DIESEL_LIQBIO</t>
  </si>
  <si>
    <t>UED.ktoe.SE.OIS.OIS.LOW_ENTH.THERM.NG_BIOGAS</t>
  </si>
  <si>
    <t>UED.ktoe.SE.OIS.OIS.LOW_ENTH.THERM.SOLAR_GEO</t>
  </si>
  <si>
    <t>UED.ktoe.SE.OIS.OIS.LOW_ENTH.HP.AMBIENT</t>
  </si>
  <si>
    <t>UED.ktoe.SE.OIS.OIS.LOW_ENTH.THERM.ELEC</t>
  </si>
  <si>
    <t>UED.ktoe.SE.OIS.OIS.PROCESSING.TOTAL.TOTAL</t>
  </si>
  <si>
    <t>UED.ktoe.SE.OIS.OIS.PROCESSING.STEAM.SOLIDS</t>
  </si>
  <si>
    <t>UED.ktoe.SE.OIS.OIS.PROCESSING.STEAM.RFG</t>
  </si>
  <si>
    <t>UED.ktoe.SE.OIS.OIS.PROCESSING.STEAM.LPG</t>
  </si>
  <si>
    <t>UED.ktoe.SE.OIS.OIS.PROCESSING.STEAM.DIESEL_LIQBIO</t>
  </si>
  <si>
    <t>UED.ktoe.SE.OIS.OIS.PROCESSING.STEAM.RFO</t>
  </si>
  <si>
    <t>UED.ktoe.SE.OIS.OIS.PROCESSING.STEAM.OTHER</t>
  </si>
  <si>
    <t>UED.ktoe.SE.OIS.OIS.PROCESSING.STEAM.NG_BIOGAS</t>
  </si>
  <si>
    <t>UED.ktoe.SE.OIS.OIS.PROCESSING.STEAM.DERIVED</t>
  </si>
  <si>
    <t>UED.ktoe.SE.OIS.OIS.PROCESSING.STEAM.BIOMASS_WASTE</t>
  </si>
  <si>
    <t>UED.ktoe.SE.OIS.OIS.PROCESSING.STEAM.STEAM_DISTR</t>
  </si>
  <si>
    <t>UED.ktoe.SE.OIS.OIS.PROC_HEAT.TOTAL.TOTAL</t>
  </si>
  <si>
    <t>UED.ktoe.SE.OIS.OIS.PROC_HEAT.THERM.SOLIDS</t>
  </si>
  <si>
    <t>UED.ktoe.SE.OIS.OIS.PROC_HEAT.THERM.LPG</t>
  </si>
  <si>
    <t>UED.ktoe.SE.OIS.OIS.PROC_HEAT.THERM.DIESEL_LIQBIO</t>
  </si>
  <si>
    <t>UED.ktoe.SE.OIS.OIS.PROC_HEAT.THERM.RFO</t>
  </si>
  <si>
    <t>UED.ktoe.SE.OIS.OIS.PROC_HEAT.THERM.NG_BIOGAS</t>
  </si>
  <si>
    <t>UED.ktoe.SE.OIS.OIS.PROC_HEAT_ELEC.ELEC.ELEC</t>
  </si>
  <si>
    <t>UED.ktoe.SE.OIS.OIS.DRYING.TOTAL.TOTAL</t>
  </si>
  <si>
    <t>UED.ktoe.SE.OIS.OIS.DRYING.THERM.SOLIDS</t>
  </si>
  <si>
    <t>UED.ktoe.SE.OIS.OIS.DRYING.THERM.LPG</t>
  </si>
  <si>
    <t>UED.ktoe.SE.OIS.OIS.DRYING.THERM.DIESEL_LIQBIO</t>
  </si>
  <si>
    <t>UED.ktoe.SE.OIS.OIS.DRYING.THERM.RFO</t>
  </si>
  <si>
    <t>UED.ktoe.SE.OIS.OIS.DRYING.THERM.NG_BIOGAS</t>
  </si>
  <si>
    <t>UED.ktoe.SE.OIS.OIS.DRYING_STEAM.TOTAL.TOTAL</t>
  </si>
  <si>
    <t>UED.ktoe.SE.OIS.OIS.DRYING_STEAM.STEAM.SOLIDS</t>
  </si>
  <si>
    <t>UED.ktoe.SE.OIS.OIS.DRYING_STEAM.STEAM.RFG</t>
  </si>
  <si>
    <t>UED.ktoe.SE.OIS.OIS.DRYING_STEAM.STEAM.LPG</t>
  </si>
  <si>
    <t>UED.ktoe.SE.OIS.OIS.DRYING_STEAM.STEAM.DIESEL_LIQBIO</t>
  </si>
  <si>
    <t>UED.ktoe.SE.OIS.OIS.DRYING_STEAM.STEAM.RFO</t>
  </si>
  <si>
    <t>UED.ktoe.SE.OIS.OIS.DRYING_STEAM.STEAM.OTHER</t>
  </si>
  <si>
    <t>UED.ktoe.SE.OIS.OIS.DRYING_STEAM.STEAM.NG_BIOGAS</t>
  </si>
  <si>
    <t>UED.ktoe.SE.OIS.OIS.DRYING_STEAM.STEAM.DERIVED</t>
  </si>
  <si>
    <t>UED.ktoe.SE.OIS.OIS.DRYING_STEAM.STEAM.BIOMASS_WASTE</t>
  </si>
  <si>
    <t>UED.ktoe.SE.OIS.OIS.DRYING_STEAM.STEAM.STEAM_DISTR</t>
  </si>
  <si>
    <t>UED.ktoe.SE.OIS.OIS.DRYING_ELEC.ELEC.ELEC</t>
  </si>
  <si>
    <t>UED.ktoe.SE.OIS.OIS.PROC_COOL_THERM.THERM.NG_BIOGAS</t>
  </si>
  <si>
    <t>UED.ktoe.SE.OIS.OIS.PROC_COOL_STEAM.TOTAL.TOTAL</t>
  </si>
  <si>
    <t>UED.ktoe.SE.OIS.OIS.PROC_COOL_STEAM.STEAM.SOLIDS</t>
  </si>
  <si>
    <t>UED.ktoe.SE.OIS.OIS.PROC_COOL_STEAM.STEAM.RFG</t>
  </si>
  <si>
    <t>UED.ktoe.SE.OIS.OIS.PROC_COOL_STEAM.STEAM.LPG</t>
  </si>
  <si>
    <t>UED.ktoe.SE.OIS.OIS.PROC_COOL_STEAM.STEAM.DIESEL_LIQBIO</t>
  </si>
  <si>
    <t>UED.ktoe.SE.OIS.OIS.PROC_COOL_STEAM.STEAM.RFO</t>
  </si>
  <si>
    <t>UED.ktoe.SE.OIS.OIS.PROC_COOL_STEAM.STEAM.OTHER</t>
  </si>
  <si>
    <t>UED.ktoe.SE.OIS.OIS.PROC_COOL_STEAM.STEAM.NG_BIOGAS</t>
  </si>
  <si>
    <t>UED.ktoe.SE.OIS.OIS.PROC_COOL_STEAM.STEAM.DERIVED</t>
  </si>
  <si>
    <t>UED.ktoe.SE.OIS.OIS.PROC_COOL_STEAM.STEAM.BIOMASS_WASTE</t>
  </si>
  <si>
    <t>UED.ktoe.SE.OIS.OIS.PROC_COOL_STEAM.STEAM.STEAM_DISTR</t>
  </si>
  <si>
    <t>UED.ktoe.SE.OIS.OIS.PROC_COOL_ELEC.ELEC.ELEC</t>
  </si>
  <si>
    <t>UED.ktoe.SE.OIS.OIS.MOTOR.MECH.DIESEL_LIQBIO</t>
  </si>
  <si>
    <t>UED.ktoe.SE.OIS.OIS.GENERIC.MECH.ELEC</t>
  </si>
  <si>
    <t>FUEL_EMI.ktCO2.SE.OIS.OIS.TOTAL.TOTAL.TOTAL</t>
  </si>
  <si>
    <t>FUEL_EMI.ktCO2.SE.OIS.OIS.LIGHT.GENERIC.ELEC</t>
  </si>
  <si>
    <t>FUEL_EMI.ktCO2.SE.OIS.OIS.AIRCOMP.GENERIC.ELEC</t>
  </si>
  <si>
    <t>FUEL_EMI.ktCO2.SE.OIS.OIS.MOTOR.GENERIC.ELEC</t>
  </si>
  <si>
    <t>FUEL_EMI.ktCO2.SE.OIS.OIS.FANS.GENERIC.ELEC</t>
  </si>
  <si>
    <t>FUEL_EMI.ktCO2.SE.OIS.OIS.LOW_ENTH.TOTAL.TOTAL</t>
  </si>
  <si>
    <t>FUEL_EMI.ktCO2.SE.OIS.OIS.LOW_ENTH.THERM.DIESEL_LIQBIO</t>
  </si>
  <si>
    <t>FUEL_EMI.ktCO2.SE.OIS.OIS.LOW_ENTH.THERM.NG_BIOGAS</t>
  </si>
  <si>
    <t>FUEL_EMI.ktCO2.SE.OIS.OIS.LOW_ENTH.THERM.SOLAR_GEO</t>
  </si>
  <si>
    <t>FUEL_EMI.ktCO2.SE.OIS.OIS.LOW_ENTH.HP.AMBIENT</t>
  </si>
  <si>
    <t>FUEL_EMI.ktCO2.SE.OIS.OIS.LOW_ENTH.THERM.ELEC</t>
  </si>
  <si>
    <t>FUEL_EMI.ktCO2.SE.OIS.OIS.PROCESSING.TOTAL.TOTAL</t>
  </si>
  <si>
    <t>FUEL_EMI.ktCO2.SE.OIS.OIS.PROCESSING.STEAM.SOLIDS</t>
  </si>
  <si>
    <t>FUEL_EMI.ktCO2.SE.OIS.OIS.PROCESSING.STEAM.RFG</t>
  </si>
  <si>
    <t>FUEL_EMI.ktCO2.SE.OIS.OIS.PROCESSING.STEAM.LPG</t>
  </si>
  <si>
    <t>FUEL_EMI.ktCO2.SE.OIS.OIS.PROCESSING.STEAM.DIESEL_LIQBIO</t>
  </si>
  <si>
    <t>FUEL_EMI.ktCO2.SE.OIS.OIS.PROCESSING.STEAM.RFO</t>
  </si>
  <si>
    <t>FUEL_EMI.ktCO2.SE.OIS.OIS.PROCESSING.STEAM.OTHER</t>
  </si>
  <si>
    <t>FUEL_EMI.ktCO2.SE.OIS.OIS.PROCESSING.STEAM.NG_BIOGAS</t>
  </si>
  <si>
    <t>FUEL_EMI.ktCO2.SE.OIS.OIS.PROCESSING.STEAM.DERIVED</t>
  </si>
  <si>
    <t>FUEL_EMI.ktCO2.SE.OIS.OIS.PROCESSING.STEAM.BIOMASS_WASTE</t>
  </si>
  <si>
    <t>FUEL_EMI.ktCO2.SE.OIS.OIS.PROCESSING.STEAM.STEAM_DISTR</t>
  </si>
  <si>
    <t>FUEL_EMI.ktCO2.SE.OIS.OIS.PROC_HEAT.TOTAL.TOTAL</t>
  </si>
  <si>
    <t>FUEL_EMI.ktCO2.SE.OIS.OIS.PROC_HEAT.THERM.SOLIDS</t>
  </si>
  <si>
    <t>FUEL_EMI.ktCO2.SE.OIS.OIS.PROC_HEAT.THERM.LPG</t>
  </si>
  <si>
    <t>FUEL_EMI.ktCO2.SE.OIS.OIS.PROC_HEAT.THERM.DIESEL_LIQBIO</t>
  </si>
  <si>
    <t>FUEL_EMI.ktCO2.SE.OIS.OIS.PROC_HEAT.THERM.RFO</t>
  </si>
  <si>
    <t>FUEL_EMI.ktCO2.SE.OIS.OIS.PROC_HEAT.THERM.NG_BIOGAS</t>
  </si>
  <si>
    <t>FUEL_EMI.ktCO2.SE.OIS.OIS.PROC_HEAT_ELEC.ELEC.ELEC</t>
  </si>
  <si>
    <t>FUEL_EMI.ktCO2.SE.OIS.OIS.DRYING.TOTAL.TOTAL</t>
  </si>
  <si>
    <t>FUEL_EMI.ktCO2.SE.OIS.OIS.DRYING.THERM.SOLIDS</t>
  </si>
  <si>
    <t>FUEL_EMI.ktCO2.SE.OIS.OIS.DRYING.THERM.LPG</t>
  </si>
  <si>
    <t>FUEL_EMI.ktCO2.SE.OIS.OIS.DRYING.THERM.DIESEL_LIQBIO</t>
  </si>
  <si>
    <t>FUEL_EMI.ktCO2.SE.OIS.OIS.DRYING.THERM.RFO</t>
  </si>
  <si>
    <t>FUEL_EMI.ktCO2.SE.OIS.OIS.DRYING.THERM.NG_BIOGAS</t>
  </si>
  <si>
    <t>FUEL_EMI.ktCO2.SE.OIS.OIS.DRYING_STEAM.TOTAL.TOTAL</t>
  </si>
  <si>
    <t>FUEL_EMI.ktCO2.SE.OIS.OIS.DRYING_STEAM.STEAM.SOLIDS</t>
  </si>
  <si>
    <t>FUEL_EMI.ktCO2.SE.OIS.OIS.DRYING_STEAM.STEAM.RFG</t>
  </si>
  <si>
    <t>FUEL_EMI.ktCO2.SE.OIS.OIS.DRYING_STEAM.STEAM.LPG</t>
  </si>
  <si>
    <t>FUEL_EMI.ktCO2.SE.OIS.OIS.DRYING_STEAM.STEAM.DIESEL_LIQBIO</t>
  </si>
  <si>
    <t>FUEL_EMI.ktCO2.SE.OIS.OIS.DRYING_STEAM.STEAM.RFO</t>
  </si>
  <si>
    <t>FUEL_EMI.ktCO2.SE.OIS.OIS.DRYING_STEAM.STEAM.OTHER</t>
  </si>
  <si>
    <t>FUEL_EMI.ktCO2.SE.OIS.OIS.DRYING_STEAM.STEAM.NG_BIOGAS</t>
  </si>
  <si>
    <t>FUEL_EMI.ktCO2.SE.OIS.OIS.DRYING_STEAM.STEAM.DERIVED</t>
  </si>
  <si>
    <t>FUEL_EMI.ktCO2.SE.OIS.OIS.DRYING_STEAM.STEAM.BIOMASS_WASTE</t>
  </si>
  <si>
    <t>FUEL_EMI.ktCO2.SE.OIS.OIS.DRYING_STEAM.STEAM.STEAM_DISTR</t>
  </si>
  <si>
    <t>FUEL_EMI.ktCO2.SE.OIS.OIS.DRYING_ELEC.ELEC.ELEC</t>
  </si>
  <si>
    <t>FUEL_EMI.ktCO2.SE.OIS.OIS.PROC_COOL_THERM.THERM.NG_BIOGAS</t>
  </si>
  <si>
    <t>FUEL_EMI.ktCO2.SE.OIS.OIS.PROC_COOL_STEAM.TOTAL.TOTAL</t>
  </si>
  <si>
    <t>FUEL_EMI.ktCO2.SE.OIS.OIS.PROC_COOL_STEAM.STEAM.SOLIDS</t>
  </si>
  <si>
    <t>FUEL_EMI.ktCO2.SE.OIS.OIS.PROC_COOL_STEAM.STEAM.RFG</t>
  </si>
  <si>
    <t>FUEL_EMI.ktCO2.SE.OIS.OIS.PROC_COOL_STEAM.STEAM.LPG</t>
  </si>
  <si>
    <t>FUEL_EMI.ktCO2.SE.OIS.OIS.PROC_COOL_STEAM.STEAM.DIESEL_LIQBIO</t>
  </si>
  <si>
    <t>FUEL_EMI.ktCO2.SE.OIS.OIS.PROC_COOL_STEAM.STEAM.RFO</t>
  </si>
  <si>
    <t>FUEL_EMI.ktCO2.SE.OIS.OIS.PROC_COOL_STEAM.STEAM.OTHER</t>
  </si>
  <si>
    <t>FUEL_EMI.ktCO2.SE.OIS.OIS.PROC_COOL_STEAM.STEAM.NG_BIOGAS</t>
  </si>
  <si>
    <t>FUEL_EMI.ktCO2.SE.OIS.OIS.PROC_COOL_STEAM.STEAM.DERIVED</t>
  </si>
  <si>
    <t>FUEL_EMI.ktCO2.SE.OIS.OIS.PROC_COOL_STEAM.STEAM.BIOMASS_WASTE</t>
  </si>
  <si>
    <t>FUEL_EMI.ktCO2.SE.OIS.OIS.PROC_COOL_STEAM.STEAM.STEAM_DISTR</t>
  </si>
  <si>
    <t>FUEL_EMI.ktCO2.SE.OIS.OIS.PROC_COOL_ELEC.ELEC.ELEC</t>
  </si>
  <si>
    <t>FUEL_EMI.ktCO2.SE.OIS.OIS.MOTOR.MECH.DIESEL_LIQBIO</t>
  </si>
  <si>
    <t>FUEL_EMI.ktCO2.SE.OIS.OIS.GENERIC.MECH.ELEC</t>
  </si>
  <si>
    <t>Sweden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</si>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</sst>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45967.479722222219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SE: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79941.558002925754</v>
      </c>
      <c r="C3" s="203">
        <f>ISI!C$3+NFM!C$3+CHI!C$3+NMM!C$3+PPA!C$3+FBT!C$3+TRE!C$3+MAE!C$3+TEL!C$3+WWP!C$3+OIS!C$3</f>
        <v>78738.210397712479</v>
      </c>
      <c r="D3" s="203">
        <f>ISI!D$3+NFM!D$3+CHI!D$3+NMM!D$3+PPA!D$3+FBT!D$3+TRE!D$3+MAE!D$3+TEL!D$3+WWP!D$3+OIS!D$3</f>
        <v>80006.032383504091</v>
      </c>
      <c r="E3" s="203">
        <f>ISI!E$3+NFM!E$3+CHI!E$3+NMM!E$3+PPA!E$3+FBT!E$3+TRE!E$3+MAE!E$3+TEL!E$3+WWP!E$3+OIS!E$3</f>
        <v>79005.505154690938</v>
      </c>
      <c r="F3" s="203">
        <f>ISI!F$3+NFM!F$3+CHI!F$3+NMM!F$3+PPA!F$3+FBT!F$3+TRE!F$3+MAE!F$3+TEL!F$3+WWP!F$3+OIS!F$3</f>
        <v>81045.477132189248</v>
      </c>
      <c r="G3" s="203">
        <f>ISI!G$3+NFM!G$3+CHI!G$3+NMM!G$3+PPA!G$3+FBT!G$3+TRE!G$3+MAE!G$3+TEL!G$3+WWP!G$3+OIS!G$3</f>
        <v>82823.332833232431</v>
      </c>
      <c r="H3" s="203">
        <f>ISI!H$3+NFM!H$3+CHI!H$3+NMM!H$3+PPA!H$3+FBT!H$3+TRE!H$3+MAE!H$3+TEL!H$3+WWP!H$3+OIS!H$3</f>
        <v>88052.0395463858</v>
      </c>
      <c r="I3" s="203">
        <f>ISI!I$3+NFM!I$3+CHI!I$3+NMM!I$3+PPA!I$3+FBT!I$3+TRE!I$3+MAE!I$3+TEL!I$3+WWP!I$3+OIS!I$3</f>
        <v>92010.10445021723</v>
      </c>
      <c r="J3" s="203">
        <f>ISI!J$3+NFM!J$3+CHI!J$3+NMM!J$3+PPA!J$3+FBT!J$3+TRE!J$3+MAE!J$3+TEL!J$3+WWP!J$3+OIS!J$3</f>
        <v>85346.916709517885</v>
      </c>
      <c r="K3" s="203">
        <f>ISI!K$3+NFM!K$3+CHI!K$3+NMM!K$3+PPA!K$3+FBT!K$3+TRE!K$3+MAE!K$3+TEL!K$3+WWP!K$3+OIS!K$3</f>
        <v>74360.914346314923</v>
      </c>
      <c r="L3" s="203">
        <f>ISI!L$3+NFM!L$3+CHI!L$3+NMM!L$3+PPA!L$3+FBT!L$3+TRE!L$3+MAE!L$3+TEL!L$3+WWP!L$3+OIS!L$3</f>
        <v>85476.321661158639</v>
      </c>
      <c r="M3" s="203">
        <f>ISI!M$3+NFM!M$3+CHI!M$3+NMM!M$3+PPA!M$3+FBT!M$3+TRE!M$3+MAE!M$3+TEL!M$3+WWP!M$3+OIS!M$3</f>
        <v>88467.231214966712</v>
      </c>
      <c r="N3" s="203">
        <f>ISI!N$3+NFM!N$3+CHI!N$3+NMM!N$3+PPA!N$3+FBT!N$3+TRE!N$3+MAE!N$3+TEL!N$3+WWP!N$3+OIS!N$3</f>
        <v>84823.003241048937</v>
      </c>
      <c r="O3" s="203">
        <f>ISI!O$3+NFM!O$3+CHI!O$3+NMM!O$3+PPA!O$3+FBT!O$3+TRE!O$3+MAE!O$3+TEL!O$3+WWP!O$3+OIS!O$3</f>
        <v>81567.949390032038</v>
      </c>
      <c r="P3" s="203">
        <f>ISI!P$3+NFM!P$3+CHI!P$3+NMM!P$3+PPA!P$3+FBT!P$3+TRE!P$3+MAE!P$3+TEL!P$3+WWP!P$3+OIS!P$3</f>
        <v>82193.676687145635</v>
      </c>
      <c r="Q3" s="203">
        <f>ISI!Q$3+NFM!Q$3+CHI!Q$3+NMM!Q$3+PPA!Q$3+FBT!Q$3+TRE!Q$3+MAE!Q$3+TEL!Q$3+WWP!Q$3+OIS!Q$3</f>
        <v>90472.280261837033</v>
      </c>
      <c r="R3" s="203">
        <f>ISI!R$3+NFM!R$3+CHI!R$3+NMM!R$3+PPA!R$3+FBT!R$3+TRE!R$3+MAE!R$3+TEL!R$3+WWP!R$3+OIS!R$3</f>
        <v>91805.625459548115</v>
      </c>
      <c r="S3" s="203">
        <f>ISI!S$3+NFM!S$3+CHI!S$3+NMM!S$3+PPA!S$3+FBT!S$3+TRE!S$3+MAE!S$3+TEL!S$3+WWP!S$3+OIS!S$3</f>
        <v>94596.785429644253</v>
      </c>
      <c r="T3" s="203">
        <f>ISI!T$3+NFM!T$3+CHI!T$3+NMM!T$3+PPA!T$3+FBT!T$3+TRE!T$3+MAE!T$3+TEL!T$3+WWP!T$3+OIS!T$3</f>
        <v>97328.978918063192</v>
      </c>
      <c r="U3" s="203">
        <f>ISI!U$3+NFM!U$3+CHI!U$3+NMM!U$3+PPA!U$3+FBT!U$3+TRE!U$3+MAE!U$3+TEL!U$3+WWP!U$3+OIS!U$3</f>
        <v>99194.159858770334</v>
      </c>
      <c r="V3" s="203">
        <f>ISI!V$3+NFM!V$3+CHI!V$3+NMM!V$3+PPA!V$3+FBT!V$3+TRE!V$3+MAE!V$3+TEL!V$3+WWP!V$3+OIS!V$3</f>
        <v>95168.987224759796</v>
      </c>
      <c r="W3" s="203">
        <f>ISI!W$3+NFM!W$3+CHI!W$3+NMM!W$3+PPA!W$3+FBT!W$3+TRE!W$3+MAE!W$3+TEL!W$3+WWP!W$3+OIS!W$3</f>
        <v>105966.35039568739</v>
      </c>
      <c r="X3" s="203">
        <f>ISI!X$3+NFM!X$3+CHI!X$3+NMM!X$3+PPA!X$3+FBT!X$3+TRE!X$3+MAE!X$3+TEL!X$3+WWP!X$3+OIS!X$3</f>
        <v>108542.43099448735</v>
      </c>
      <c r="Y3" s="203">
        <f>ISI!Y$3+NFM!Y$3+CHI!Y$3+NMM!Y$3+PPA!Y$3+FBT!Y$3+TRE!Y$3+MAE!Y$3+TEL!Y$3+WWP!Y$3+OIS!Y$3</f>
        <v>104760.25447756305</v>
      </c>
    </row>
    <row r="4" spans="1:25" ht="12" customHeight="1" x14ac:dyDescent="0.25">
      <c r="A4" s="12" t="s">
        <v>14</v>
      </c>
      <c r="B4" s="204">
        <f>ISI!B$3</f>
        <v>1853.4147325148624</v>
      </c>
      <c r="C4" s="204">
        <f>ISI!C$3</f>
        <v>1930.4501247744031</v>
      </c>
      <c r="D4" s="204">
        <f>ISI!D$3</f>
        <v>1904.3776555050233</v>
      </c>
      <c r="E4" s="204">
        <f>ISI!E$3</f>
        <v>1828.3588455910046</v>
      </c>
      <c r="F4" s="204">
        <f>ISI!F$3</f>
        <v>2058.2168171273279</v>
      </c>
      <c r="G4" s="204">
        <f>ISI!G$3</f>
        <v>2195.7119374467006</v>
      </c>
      <c r="H4" s="204">
        <f>ISI!H$3</f>
        <v>2336.2535856378263</v>
      </c>
      <c r="I4" s="204">
        <f>ISI!I$3</f>
        <v>3025.4938790111041</v>
      </c>
      <c r="J4" s="204">
        <f>ISI!J$3</f>
        <v>2221.90480458098</v>
      </c>
      <c r="K4" s="204">
        <f>ISI!K$3</f>
        <v>680.22523222454993</v>
      </c>
      <c r="L4" s="204">
        <f>ISI!L$3</f>
        <v>2279.2540802025196</v>
      </c>
      <c r="M4" s="204">
        <f>ISI!M$3</f>
        <v>2224.1461567156675</v>
      </c>
      <c r="N4" s="204">
        <f>ISI!N$3</f>
        <v>2002.0331990999377</v>
      </c>
      <c r="O4" s="204">
        <f>ISI!O$3</f>
        <v>2274.7406762221062</v>
      </c>
      <c r="P4" s="204">
        <f>ISI!P$3</f>
        <v>2411.3887032935099</v>
      </c>
      <c r="Q4" s="204">
        <f>ISI!Q$3</f>
        <v>2420.8810539651768</v>
      </c>
      <c r="R4" s="204">
        <f>ISI!R$3</f>
        <v>2660.0622648698982</v>
      </c>
      <c r="S4" s="204">
        <f>ISI!S$3</f>
        <v>2274.8888276829848</v>
      </c>
      <c r="T4" s="204">
        <f>ISI!T$3</f>
        <v>2768.6016363697895</v>
      </c>
      <c r="U4" s="204">
        <f>ISI!U$3</f>
        <v>2659.3973440878863</v>
      </c>
      <c r="V4" s="204">
        <f>ISI!V$3</f>
        <v>3064.9814051624344</v>
      </c>
      <c r="W4" s="204">
        <f>ISI!W$3</f>
        <v>2446.8656683431445</v>
      </c>
      <c r="X4" s="204">
        <f>ISI!X$3</f>
        <v>2692.6641728814411</v>
      </c>
      <c r="Y4" s="204">
        <f>ISI!Y$3</f>
        <v>2201.0015559674493</v>
      </c>
    </row>
    <row r="5" spans="1:25" ht="12" customHeight="1" x14ac:dyDescent="0.25">
      <c r="A5" s="13" t="s">
        <v>18</v>
      </c>
      <c r="B5" s="205">
        <f>NFM!B$3</f>
        <v>478.84450005459371</v>
      </c>
      <c r="C5" s="205">
        <f>NFM!C$3</f>
        <v>498.7472089550331</v>
      </c>
      <c r="D5" s="205">
        <f>NFM!D$3</f>
        <v>492.01117826882796</v>
      </c>
      <c r="E5" s="205">
        <f>NFM!E$3</f>
        <v>472.37111153717342</v>
      </c>
      <c r="F5" s="205">
        <f>NFM!F$3</f>
        <v>531.75675444426679</v>
      </c>
      <c r="G5" s="205">
        <f>NFM!G$3</f>
        <v>567.27971700318722</v>
      </c>
      <c r="H5" s="205">
        <f>NFM!H$3</f>
        <v>603.58977437152043</v>
      </c>
      <c r="I5" s="205">
        <f>NFM!I$3</f>
        <v>781.66050938180388</v>
      </c>
      <c r="J5" s="205">
        <f>NFM!J$3</f>
        <v>574.04685343945187</v>
      </c>
      <c r="K5" s="205">
        <f>NFM!K$3</f>
        <v>343.8797294804117</v>
      </c>
      <c r="L5" s="205">
        <f>NFM!L$3</f>
        <v>726.43657073963334</v>
      </c>
      <c r="M5" s="205">
        <f>NFM!M$3</f>
        <v>756.75144379446874</v>
      </c>
      <c r="N5" s="205">
        <f>NFM!N$3</f>
        <v>827.51644285332952</v>
      </c>
      <c r="O5" s="205">
        <f>NFM!O$3</f>
        <v>783.60219525996126</v>
      </c>
      <c r="P5" s="205">
        <f>NFM!P$3</f>
        <v>776.91917375640469</v>
      </c>
      <c r="Q5" s="205">
        <f>NFM!Q$3</f>
        <v>673.61117603482217</v>
      </c>
      <c r="R5" s="205">
        <f>NFM!R$3</f>
        <v>552.43884059768516</v>
      </c>
      <c r="S5" s="205">
        <f>NFM!S$3</f>
        <v>680.71256578241719</v>
      </c>
      <c r="T5" s="205">
        <f>NFM!T$3</f>
        <v>942.52978737195053</v>
      </c>
      <c r="U5" s="205">
        <f>NFM!U$3</f>
        <v>1033.7056719366906</v>
      </c>
      <c r="V5" s="205">
        <f>NFM!V$3</f>
        <v>968.12102782476722</v>
      </c>
      <c r="W5" s="205">
        <f>NFM!W$3</f>
        <v>1241.8668964655153</v>
      </c>
      <c r="X5" s="205">
        <f>NFM!X$3</f>
        <v>1173.4789645024136</v>
      </c>
      <c r="Y5" s="205">
        <f>NFM!Y$3</f>
        <v>1399.8296496154605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284.56400893133514</v>
      </c>
      <c r="C7" s="204">
        <f>NFM!C$5</f>
        <v>296.39163696644187</v>
      </c>
      <c r="D7" s="204">
        <f>NFM!D$5</f>
        <v>292.38860070700389</v>
      </c>
      <c r="E7" s="204">
        <f>NFM!E$5</f>
        <v>280.71705363023602</v>
      </c>
      <c r="F7" s="204">
        <f>NFM!F$5</f>
        <v>316.0082945585134</v>
      </c>
      <c r="G7" s="204">
        <f>NFM!G$5</f>
        <v>337.11860622280449</v>
      </c>
      <c r="H7" s="204">
        <f>NFM!H$5</f>
        <v>358.69666650768119</v>
      </c>
      <c r="I7" s="204">
        <f>NFM!I$5</f>
        <v>464.51916676005635</v>
      </c>
      <c r="J7" s="204">
        <f>NFM!J$5</f>
        <v>341.14012776699934</v>
      </c>
      <c r="K7" s="204">
        <f>NFM!K$5</f>
        <v>159.94705391521808</v>
      </c>
      <c r="L7" s="204">
        <f>NFM!L$5</f>
        <v>372.62581778724353</v>
      </c>
      <c r="M7" s="204">
        <f>NFM!M$5</f>
        <v>402.68283961510548</v>
      </c>
      <c r="N7" s="204">
        <f>NFM!N$5</f>
        <v>458.36038780947752</v>
      </c>
      <c r="O7" s="204">
        <f>NFM!O$5</f>
        <v>475.63892984974649</v>
      </c>
      <c r="P7" s="204">
        <f>NFM!P$5</f>
        <v>425.13175942250348</v>
      </c>
      <c r="Q7" s="204">
        <f>NFM!Q$5</f>
        <v>417.84239558824618</v>
      </c>
      <c r="R7" s="204">
        <f>NFM!R$5</f>
        <v>477.60721477406952</v>
      </c>
      <c r="S7" s="204">
        <f>NFM!S$5</f>
        <v>476.72680876364478</v>
      </c>
      <c r="T7" s="204">
        <f>NFM!T$5</f>
        <v>495.34753148770051</v>
      </c>
      <c r="U7" s="204">
        <f>NFM!U$5</f>
        <v>633.70567193669103</v>
      </c>
      <c r="V7" s="204">
        <f>NFM!V$5</f>
        <v>450.32270415368151</v>
      </c>
      <c r="W7" s="204">
        <f>NFM!W$5</f>
        <v>406.15877159861537</v>
      </c>
      <c r="X7" s="204">
        <f>NFM!X$5</f>
        <v>399.40976389149643</v>
      </c>
      <c r="Y7" s="204">
        <f>NFM!Y$5</f>
        <v>360.55754649454542</v>
      </c>
    </row>
    <row r="8" spans="1:25" ht="12" customHeight="1" x14ac:dyDescent="0.25">
      <c r="A8" s="14" t="s">
        <v>47</v>
      </c>
      <c r="B8" s="204">
        <f>NFM!B$8</f>
        <v>194.2804911232586</v>
      </c>
      <c r="C8" s="204">
        <f>NFM!C$8</f>
        <v>202.35557198859121</v>
      </c>
      <c r="D8" s="204">
        <f>NFM!D$8</f>
        <v>199.6225775618241</v>
      </c>
      <c r="E8" s="204">
        <f>NFM!E$8</f>
        <v>191.6540579069374</v>
      </c>
      <c r="F8" s="204">
        <f>NFM!F$8</f>
        <v>215.74845988575339</v>
      </c>
      <c r="G8" s="204">
        <f>NFM!G$8</f>
        <v>230.1611107803827</v>
      </c>
      <c r="H8" s="204">
        <f>NFM!H$8</f>
        <v>244.89310786383919</v>
      </c>
      <c r="I8" s="204">
        <f>NFM!I$8</f>
        <v>317.14134262174753</v>
      </c>
      <c r="J8" s="204">
        <f>NFM!J$8</f>
        <v>232.9067256724525</v>
      </c>
      <c r="K8" s="204">
        <f>NFM!K$8</f>
        <v>183.93267556519359</v>
      </c>
      <c r="L8" s="204">
        <f>NFM!L$8</f>
        <v>353.81075295238981</v>
      </c>
      <c r="M8" s="204">
        <f>NFM!M$8</f>
        <v>354.06860417936321</v>
      </c>
      <c r="N8" s="204">
        <f>NFM!N$8</f>
        <v>369.15605504385201</v>
      </c>
      <c r="O8" s="204">
        <f>NFM!O$8</f>
        <v>307.96326541021477</v>
      </c>
      <c r="P8" s="204">
        <f>NFM!P$8</f>
        <v>351.78741433390121</v>
      </c>
      <c r="Q8" s="204">
        <f>NFM!Q$8</f>
        <v>255.76878044657599</v>
      </c>
      <c r="R8" s="204">
        <f>NFM!R$8</f>
        <v>74.831625823615695</v>
      </c>
      <c r="S8" s="204">
        <f>NFM!S$8</f>
        <v>203.9857570187724</v>
      </c>
      <c r="T8" s="204">
        <f>NFM!T$8</f>
        <v>447.18225588425003</v>
      </c>
      <c r="U8" s="204">
        <f>NFM!U$8</f>
        <v>399.99999999999949</v>
      </c>
      <c r="V8" s="204">
        <f>NFM!V$8</f>
        <v>517.79832367108565</v>
      </c>
      <c r="W8" s="204">
        <f>NFM!W$8</f>
        <v>835.70812486689988</v>
      </c>
      <c r="X8" s="204">
        <f>NFM!X$8</f>
        <v>774.06920061091716</v>
      </c>
      <c r="Y8" s="204">
        <f>NFM!Y$8</f>
        <v>1039.2721031209151</v>
      </c>
    </row>
    <row r="9" spans="1:25" ht="12" customHeight="1" x14ac:dyDescent="0.25">
      <c r="A9" s="13" t="s">
        <v>19</v>
      </c>
      <c r="B9" s="205">
        <f>CHI!B$3</f>
        <v>9540.2348170632813</v>
      </c>
      <c r="C9" s="205">
        <f>CHI!C$3</f>
        <v>10391.918585911093</v>
      </c>
      <c r="D9" s="205">
        <f>CHI!D$3</f>
        <v>11088.155219233126</v>
      </c>
      <c r="E9" s="205">
        <f>CHI!E$3</f>
        <v>10387.048269183062</v>
      </c>
      <c r="F9" s="205">
        <f>CHI!F$3</f>
        <v>10051.860161835539</v>
      </c>
      <c r="G9" s="205">
        <f>CHI!G$3</f>
        <v>10720.82621661244</v>
      </c>
      <c r="H9" s="205">
        <f>CHI!H$3</f>
        <v>11006.033999649517</v>
      </c>
      <c r="I9" s="205">
        <f>CHI!I$3</f>
        <v>10513.428148786757</v>
      </c>
      <c r="J9" s="205">
        <f>CHI!J$3</f>
        <v>9388.7552643005729</v>
      </c>
      <c r="K9" s="205">
        <f>CHI!K$3</f>
        <v>10880.341724941725</v>
      </c>
      <c r="L9" s="205">
        <f>CHI!L$3</f>
        <v>10858.110561338786</v>
      </c>
      <c r="M9" s="205">
        <f>CHI!M$3</f>
        <v>9984.6308981887996</v>
      </c>
      <c r="N9" s="205">
        <f>CHI!N$3</f>
        <v>9653.0338270781431</v>
      </c>
      <c r="O9" s="205">
        <f>CHI!O$3</f>
        <v>8623.5059703509305</v>
      </c>
      <c r="P9" s="205">
        <f>CHI!P$3</f>
        <v>7378.9854467246187</v>
      </c>
      <c r="Q9" s="205">
        <f>CHI!Q$3</f>
        <v>8762.1010020000103</v>
      </c>
      <c r="R9" s="205">
        <f>CHI!R$3</f>
        <v>8134.1027666567106</v>
      </c>
      <c r="S9" s="205">
        <f>CHI!S$3</f>
        <v>7591.9222736114953</v>
      </c>
      <c r="T9" s="205">
        <f>CHI!T$3</f>
        <v>7953.1940341582649</v>
      </c>
      <c r="U9" s="205">
        <f>CHI!U$3</f>
        <v>9281.0869291763483</v>
      </c>
      <c r="V9" s="205">
        <f>CHI!V$3</f>
        <v>9686.9342187877428</v>
      </c>
      <c r="W9" s="205">
        <f>CHI!W$3</f>
        <v>8970.6156623302631</v>
      </c>
      <c r="X9" s="205">
        <f>CHI!X$3</f>
        <v>11687.106474130724</v>
      </c>
      <c r="Y9" s="205">
        <f>CHI!Y$3</f>
        <v>13037.143074242678</v>
      </c>
    </row>
    <row r="10" spans="1:25" ht="12" customHeight="1" x14ac:dyDescent="0.25">
      <c r="A10" s="14" t="s">
        <v>59</v>
      </c>
      <c r="B10" s="204">
        <f>CHI!B$5</f>
        <v>4358.6249682896296</v>
      </c>
      <c r="C10" s="204">
        <f>CHI!C$5</f>
        <v>4533.6540674431544</v>
      </c>
      <c r="D10" s="204">
        <f>CHI!D$5</f>
        <v>4609.7639230507266</v>
      </c>
      <c r="E10" s="204">
        <f>CHI!E$5</f>
        <v>4495.8664518003116</v>
      </c>
      <c r="F10" s="204">
        <f>CHI!F$5</f>
        <v>4446.0810508480799</v>
      </c>
      <c r="G10" s="204">
        <f>CHI!G$5</f>
        <v>4549.5868328354454</v>
      </c>
      <c r="H10" s="204">
        <f>CHI!H$5</f>
        <v>4813.2118329160639</v>
      </c>
      <c r="I10" s="204">
        <f>CHI!I$5</f>
        <v>4717.7382421337707</v>
      </c>
      <c r="J10" s="204">
        <f>CHI!J$5</f>
        <v>4553.2076435638219</v>
      </c>
      <c r="K10" s="204">
        <f>CHI!K$5</f>
        <v>5146.3772660339746</v>
      </c>
      <c r="L10" s="204">
        <f>CHI!L$5</f>
        <v>5185.4314086323548</v>
      </c>
      <c r="M10" s="204">
        <f>CHI!M$5</f>
        <v>4719.1792514154686</v>
      </c>
      <c r="N10" s="204">
        <f>CHI!N$5</f>
        <v>4490.6634606377829</v>
      </c>
      <c r="O10" s="204">
        <f>CHI!O$5</f>
        <v>4131.6532548673358</v>
      </c>
      <c r="P10" s="204">
        <f>CHI!P$5</f>
        <v>3743.930134005579</v>
      </c>
      <c r="Q10" s="204">
        <f>CHI!Q$5</f>
        <v>4615.326649302996</v>
      </c>
      <c r="R10" s="204">
        <f>CHI!R$5</f>
        <v>4013.420810048674</v>
      </c>
      <c r="S10" s="204">
        <f>CHI!S$5</f>
        <v>3930.0983841816301</v>
      </c>
      <c r="T10" s="204">
        <f>CHI!T$5</f>
        <v>3822.2480393224082</v>
      </c>
      <c r="U10" s="204">
        <f>CHI!U$5</f>
        <v>4576.6485258435714</v>
      </c>
      <c r="V10" s="204">
        <f>CHI!V$5</f>
        <v>3964.44534214945</v>
      </c>
      <c r="W10" s="204">
        <f>CHI!W$5</f>
        <v>3817.099085338466</v>
      </c>
      <c r="X10" s="204">
        <f>CHI!X$5</f>
        <v>4497.7354659747198</v>
      </c>
      <c r="Y10" s="204">
        <f>CHI!Y$5</f>
        <v>4302.901680391652</v>
      </c>
    </row>
    <row r="11" spans="1:25" ht="12" customHeight="1" x14ac:dyDescent="0.25">
      <c r="A11" s="14" t="s">
        <v>49</v>
      </c>
      <c r="B11" s="204">
        <f>CHI!B$6</f>
        <v>3273.562885360996</v>
      </c>
      <c r="C11" s="204">
        <f>CHI!C$6</f>
        <v>3723.8121284370582</v>
      </c>
      <c r="D11" s="204">
        <f>CHI!D$6</f>
        <v>3927.278035618473</v>
      </c>
      <c r="E11" s="204">
        <f>CHI!E$6</f>
        <v>3624.5228596182169</v>
      </c>
      <c r="F11" s="204">
        <f>CHI!F$6</f>
        <v>3495.4602261674831</v>
      </c>
      <c r="G11" s="204">
        <f>CHI!G$6</f>
        <v>3766.0203018705088</v>
      </c>
      <c r="H11" s="204">
        <f>CHI!H$6</f>
        <v>3586.5545699910799</v>
      </c>
      <c r="I11" s="204">
        <f>CHI!I$6</f>
        <v>3352.1020340534328</v>
      </c>
      <c r="J11" s="204">
        <f>CHI!J$6</f>
        <v>2963.578068263801</v>
      </c>
      <c r="K11" s="204">
        <f>CHI!K$6</f>
        <v>3350.513970212905</v>
      </c>
      <c r="L11" s="204">
        <f>CHI!L$6</f>
        <v>2962.1054476095078</v>
      </c>
      <c r="M11" s="204">
        <f>CHI!M$6</f>
        <v>2821.341990301587</v>
      </c>
      <c r="N11" s="204">
        <f>CHI!N$6</f>
        <v>2764.9139581493901</v>
      </c>
      <c r="O11" s="204">
        <f>CHI!O$6</f>
        <v>2572.8265848210831</v>
      </c>
      <c r="P11" s="204">
        <f>CHI!P$6</f>
        <v>2381.0994990628328</v>
      </c>
      <c r="Q11" s="204">
        <f>CHI!Q$6</f>
        <v>2243.6521492613529</v>
      </c>
      <c r="R11" s="204">
        <f>CHI!R$6</f>
        <v>2512.5245303239758</v>
      </c>
      <c r="S11" s="204">
        <f>CHI!S$6</f>
        <v>2302.1953370722331</v>
      </c>
      <c r="T11" s="204">
        <f>CHI!T$6</f>
        <v>2686.7815009165561</v>
      </c>
      <c r="U11" s="204">
        <f>CHI!U$6</f>
        <v>2636.9519295004561</v>
      </c>
      <c r="V11" s="204">
        <f>CHI!V$6</f>
        <v>3372.6549785549132</v>
      </c>
      <c r="W11" s="204">
        <f>CHI!W$6</f>
        <v>3022.555864403937</v>
      </c>
      <c r="X11" s="204">
        <f>CHI!X$6</f>
        <v>3594.870038859312</v>
      </c>
      <c r="Y11" s="204">
        <f>CHI!Y$6</f>
        <v>3896.2680498598938</v>
      </c>
    </row>
    <row r="12" spans="1:25" ht="12" customHeight="1" x14ac:dyDescent="0.25">
      <c r="A12" s="14" t="s">
        <v>50</v>
      </c>
      <c r="B12" s="204">
        <f>CHI!B$7</f>
        <v>1908.046963412655</v>
      </c>
      <c r="C12" s="204">
        <f>CHI!C$7</f>
        <v>2134.45239003088</v>
      </c>
      <c r="D12" s="204">
        <f>CHI!D$7</f>
        <v>2551.1132605639259</v>
      </c>
      <c r="E12" s="204">
        <f>CHI!E$7</f>
        <v>2266.6589577645341</v>
      </c>
      <c r="F12" s="204">
        <f>CHI!F$7</f>
        <v>2110.3188848199761</v>
      </c>
      <c r="G12" s="204">
        <f>CHI!G$7</f>
        <v>2405.2190819064849</v>
      </c>
      <c r="H12" s="204">
        <f>CHI!H$7</f>
        <v>2606.2675967423729</v>
      </c>
      <c r="I12" s="204">
        <f>CHI!I$7</f>
        <v>2443.587872599554</v>
      </c>
      <c r="J12" s="204">
        <f>CHI!J$7</f>
        <v>1871.9695524729509</v>
      </c>
      <c r="K12" s="204">
        <f>CHI!K$7</f>
        <v>2383.4504886948462</v>
      </c>
      <c r="L12" s="204">
        <f>CHI!L$7</f>
        <v>2710.5737050969242</v>
      </c>
      <c r="M12" s="204">
        <f>CHI!M$7</f>
        <v>2444.109656471745</v>
      </c>
      <c r="N12" s="204">
        <f>CHI!N$7</f>
        <v>2397.456408290971</v>
      </c>
      <c r="O12" s="204">
        <f>CHI!O$7</f>
        <v>1919.0261306625121</v>
      </c>
      <c r="P12" s="204">
        <f>CHI!P$7</f>
        <v>1253.9558136562059</v>
      </c>
      <c r="Q12" s="204">
        <f>CHI!Q$7</f>
        <v>1903.122203435662</v>
      </c>
      <c r="R12" s="204">
        <f>CHI!R$7</f>
        <v>1608.1574262840611</v>
      </c>
      <c r="S12" s="204">
        <f>CHI!S$7</f>
        <v>1359.6285523576321</v>
      </c>
      <c r="T12" s="204">
        <f>CHI!T$7</f>
        <v>1444.1644939193011</v>
      </c>
      <c r="U12" s="204">
        <f>CHI!U$7</f>
        <v>2067.4864738323208</v>
      </c>
      <c r="V12" s="204">
        <f>CHI!V$7</f>
        <v>2349.8338980833792</v>
      </c>
      <c r="W12" s="204">
        <f>CHI!W$7</f>
        <v>2130.9607125878611</v>
      </c>
      <c r="X12" s="204">
        <f>CHI!X$7</f>
        <v>3594.5009692966919</v>
      </c>
      <c r="Y12" s="204">
        <f>CHI!Y$7</f>
        <v>4837.9733439911333</v>
      </c>
    </row>
    <row r="13" spans="1:25" ht="12" customHeight="1" x14ac:dyDescent="0.25">
      <c r="A13" s="13" t="s">
        <v>20</v>
      </c>
      <c r="B13" s="205">
        <f>NMM!B$3</f>
        <v>1184.355121996432</v>
      </c>
      <c r="C13" s="205">
        <f>NMM!C$3</f>
        <v>1254.7726094544914</v>
      </c>
      <c r="D13" s="205">
        <f>NMM!D$3</f>
        <v>1286.501017415547</v>
      </c>
      <c r="E13" s="205">
        <f>NMM!E$3</f>
        <v>1225.3606028037932</v>
      </c>
      <c r="F13" s="205">
        <f>NMM!F$3</f>
        <v>1237.0611041094921</v>
      </c>
      <c r="G13" s="205">
        <f>NMM!G$3</f>
        <v>1327.8007508849716</v>
      </c>
      <c r="H13" s="205">
        <f>NMM!H$3</f>
        <v>1417.4113931888548</v>
      </c>
      <c r="I13" s="205">
        <f>NMM!I$3</f>
        <v>1599.7921704309556</v>
      </c>
      <c r="J13" s="205">
        <f>NMM!J$3</f>
        <v>1616.0120437872797</v>
      </c>
      <c r="K13" s="205">
        <f>NMM!K$3</f>
        <v>1275.8769896769893</v>
      </c>
      <c r="L13" s="205">
        <f>NMM!L$3</f>
        <v>1503.2470483594677</v>
      </c>
      <c r="M13" s="205">
        <f>NMM!M$3</f>
        <v>1860.050861368522</v>
      </c>
      <c r="N13" s="205">
        <f>NMM!N$3</f>
        <v>1849.5222656020092</v>
      </c>
      <c r="O13" s="205">
        <f>NMM!O$3</f>
        <v>1582.5380863220475</v>
      </c>
      <c r="P13" s="205">
        <f>NMM!P$3</f>
        <v>1567.093807688861</v>
      </c>
      <c r="Q13" s="205">
        <f>NMM!Q$3</f>
        <v>1611.7909199999995</v>
      </c>
      <c r="R13" s="205">
        <f>NMM!R$3</f>
        <v>1631.3384583208847</v>
      </c>
      <c r="S13" s="205">
        <f>NMM!S$3</f>
        <v>1736.1175612370482</v>
      </c>
      <c r="T13" s="205">
        <f>NMM!T$3</f>
        <v>1606.0452921592673</v>
      </c>
      <c r="U13" s="205">
        <f>NMM!U$3</f>
        <v>1687.4604886250415</v>
      </c>
      <c r="V13" s="205">
        <f>NMM!V$3</f>
        <v>1673.842157691379</v>
      </c>
      <c r="W13" s="205">
        <f>NMM!W$3</f>
        <v>1646.9470306713506</v>
      </c>
      <c r="X13" s="205">
        <f>NMM!X$3</f>
        <v>1606.2037937222256</v>
      </c>
      <c r="Y13" s="205">
        <f>NMM!Y$3</f>
        <v>1477.0458173353391</v>
      </c>
    </row>
    <row r="14" spans="1:25" ht="12" customHeight="1" x14ac:dyDescent="0.25">
      <c r="A14" s="14" t="s">
        <v>51</v>
      </c>
      <c r="B14" s="204">
        <f>NMM!B$4</f>
        <v>667.67840755893508</v>
      </c>
      <c r="C14" s="204">
        <f>NMM!C$4</f>
        <v>693.77743615034535</v>
      </c>
      <c r="D14" s="204">
        <f>NMM!D$4</f>
        <v>732.5432850533648</v>
      </c>
      <c r="E14" s="204">
        <f>NMM!E$4</f>
        <v>671.35150873181556</v>
      </c>
      <c r="F14" s="204">
        <f>NMM!F$4</f>
        <v>699.63337936780351</v>
      </c>
      <c r="G14" s="204">
        <f>NMM!G$4</f>
        <v>746.12669427595358</v>
      </c>
      <c r="H14" s="204">
        <f>NMM!H$4</f>
        <v>838.74050559121292</v>
      </c>
      <c r="I14" s="204">
        <f>NMM!I$4</f>
        <v>931.30669969740052</v>
      </c>
      <c r="J14" s="204">
        <f>NMM!J$4</f>
        <v>915.78562915304292</v>
      </c>
      <c r="K14" s="204">
        <f>NMM!K$4</f>
        <v>707.55692116806745</v>
      </c>
      <c r="L14" s="204">
        <f>NMM!L$4</f>
        <v>749.37633770392858</v>
      </c>
      <c r="M14" s="204">
        <f>NMM!M$4</f>
        <v>728.15019920769657</v>
      </c>
      <c r="N14" s="204">
        <f>NMM!N$4</f>
        <v>750.00097970260765</v>
      </c>
      <c r="O14" s="204">
        <f>NMM!O$4</f>
        <v>849.36745269096139</v>
      </c>
      <c r="P14" s="204">
        <f>NMM!P$4</f>
        <v>995.5694623834479</v>
      </c>
      <c r="Q14" s="204">
        <f>NMM!Q$4</f>
        <v>883.20240285041939</v>
      </c>
      <c r="R14" s="204">
        <f>NMM!R$4</f>
        <v>1075.917296114291</v>
      </c>
      <c r="S14" s="204">
        <f>NMM!S$4</f>
        <v>1106.369020326581</v>
      </c>
      <c r="T14" s="204">
        <f>NMM!T$4</f>
        <v>1110.3688790115859</v>
      </c>
      <c r="U14" s="204">
        <f>NMM!U$4</f>
        <v>1076.2988907095371</v>
      </c>
      <c r="V14" s="204">
        <f>NMM!V$4</f>
        <v>1066.133307986926</v>
      </c>
      <c r="W14" s="204">
        <f>NMM!W$4</f>
        <v>1020.722287771864</v>
      </c>
      <c r="X14" s="204">
        <f>NMM!X$4</f>
        <v>1032.6215338562549</v>
      </c>
      <c r="Y14" s="204">
        <f>NMM!Y$4</f>
        <v>862.82776722550318</v>
      </c>
    </row>
    <row r="15" spans="1:25" ht="12" customHeight="1" x14ac:dyDescent="0.25">
      <c r="A15" s="14" t="s">
        <v>52</v>
      </c>
      <c r="B15" s="204">
        <f>NMM!B$5</f>
        <v>284.82684823206341</v>
      </c>
      <c r="C15" s="204">
        <f>NMM!C$5</f>
        <v>319.25246895352041</v>
      </c>
      <c r="D15" s="204">
        <f>NMM!D$5</f>
        <v>297.81700922888871</v>
      </c>
      <c r="E15" s="204">
        <f>NMM!E$5</f>
        <v>302.34803232422519</v>
      </c>
      <c r="F15" s="204">
        <f>NMM!F$5</f>
        <v>284.14823032584218</v>
      </c>
      <c r="G15" s="204">
        <f>NMM!G$5</f>
        <v>318.73716447610133</v>
      </c>
      <c r="H15" s="204">
        <f>NMM!H$5</f>
        <v>297.04825210059272</v>
      </c>
      <c r="I15" s="204">
        <f>NMM!I$5</f>
        <v>353.26351932752863</v>
      </c>
      <c r="J15" s="204">
        <f>NMM!J$5</f>
        <v>347.58273411872398</v>
      </c>
      <c r="K15" s="204">
        <f>NMM!K$5</f>
        <v>313.87228324084248</v>
      </c>
      <c r="L15" s="204">
        <f>NMM!L$5</f>
        <v>446.77603458156563</v>
      </c>
      <c r="M15" s="204">
        <f>NMM!M$5</f>
        <v>785.14463443381817</v>
      </c>
      <c r="N15" s="204">
        <f>NMM!N$5</f>
        <v>756.14820621324998</v>
      </c>
      <c r="O15" s="204">
        <f>NMM!O$5</f>
        <v>425.62750944411653</v>
      </c>
      <c r="P15" s="204">
        <f>NMM!P$5</f>
        <v>269.14817665656233</v>
      </c>
      <c r="Q15" s="204">
        <f>NMM!Q$5</f>
        <v>439.67369232166351</v>
      </c>
      <c r="R15" s="204">
        <f>NMM!R$5</f>
        <v>191.7484747668291</v>
      </c>
      <c r="S15" s="204">
        <f>NMM!S$5</f>
        <v>248.22102603339221</v>
      </c>
      <c r="T15" s="204">
        <f>NMM!T$5</f>
        <v>122.5819029039282</v>
      </c>
      <c r="U15" s="204">
        <f>NMM!U$5</f>
        <v>234.234174833943</v>
      </c>
      <c r="V15" s="204">
        <f>NMM!V$5</f>
        <v>275.84093026448772</v>
      </c>
      <c r="W15" s="204">
        <f>NMM!W$5</f>
        <v>305.86579995807989</v>
      </c>
      <c r="X15" s="204">
        <f>NMM!X$5</f>
        <v>259.26790724836877</v>
      </c>
      <c r="Y15" s="204">
        <f>NMM!Y$5</f>
        <v>316.00048104830989</v>
      </c>
    </row>
    <row r="16" spans="1:25" ht="12" customHeight="1" x14ac:dyDescent="0.25">
      <c r="A16" s="14" t="s">
        <v>60</v>
      </c>
      <c r="B16" s="204">
        <f>NMM!B$6</f>
        <v>231.84986620543361</v>
      </c>
      <c r="C16" s="204">
        <f>NMM!C$6</f>
        <v>241.7427043506257</v>
      </c>
      <c r="D16" s="204">
        <f>NMM!D$6</f>
        <v>256.14072313329348</v>
      </c>
      <c r="E16" s="204">
        <f>NMM!E$6</f>
        <v>251.66106174775251</v>
      </c>
      <c r="F16" s="204">
        <f>NMM!F$6</f>
        <v>253.27949441584639</v>
      </c>
      <c r="G16" s="204">
        <f>NMM!G$6</f>
        <v>262.93689213291663</v>
      </c>
      <c r="H16" s="204">
        <f>NMM!H$6</f>
        <v>281.62263549704932</v>
      </c>
      <c r="I16" s="204">
        <f>NMM!I$6</f>
        <v>315.22195140602639</v>
      </c>
      <c r="J16" s="204">
        <f>NMM!J$6</f>
        <v>352.64368051551298</v>
      </c>
      <c r="K16" s="204">
        <f>NMM!K$6</f>
        <v>254.44778526807929</v>
      </c>
      <c r="L16" s="204">
        <f>NMM!L$6</f>
        <v>307.09467607397352</v>
      </c>
      <c r="M16" s="204">
        <f>NMM!M$6</f>
        <v>346.75602772700728</v>
      </c>
      <c r="N16" s="204">
        <f>NMM!N$6</f>
        <v>343.37307968615141</v>
      </c>
      <c r="O16" s="204">
        <f>NMM!O$6</f>
        <v>307.54312418696969</v>
      </c>
      <c r="P16" s="204">
        <f>NMM!P$6</f>
        <v>302.37616864885081</v>
      </c>
      <c r="Q16" s="204">
        <f>NMM!Q$6</f>
        <v>288.91482482791662</v>
      </c>
      <c r="R16" s="204">
        <f>NMM!R$6</f>
        <v>363.6726874397645</v>
      </c>
      <c r="S16" s="204">
        <f>NMM!S$6</f>
        <v>381.52751487707502</v>
      </c>
      <c r="T16" s="204">
        <f>NMM!T$6</f>
        <v>373.09451024375318</v>
      </c>
      <c r="U16" s="204">
        <f>NMM!U$6</f>
        <v>376.92742308156159</v>
      </c>
      <c r="V16" s="204">
        <f>NMM!V$6</f>
        <v>331.86791943996542</v>
      </c>
      <c r="W16" s="204">
        <f>NMM!W$6</f>
        <v>320.35894294140672</v>
      </c>
      <c r="X16" s="204">
        <f>NMM!X$6</f>
        <v>314.3143526176018</v>
      </c>
      <c r="Y16" s="204">
        <f>NMM!Y$6</f>
        <v>298.21756906152598</v>
      </c>
    </row>
    <row r="17" spans="1:25" ht="12" customHeight="1" x14ac:dyDescent="0.25">
      <c r="A17" s="13" t="s">
        <v>21</v>
      </c>
      <c r="B17" s="205">
        <f>PPA!B$3</f>
        <v>8569.8628750839944</v>
      </c>
      <c r="C17" s="205">
        <f>PPA!C$3</f>
        <v>8631.1224999071601</v>
      </c>
      <c r="D17" s="205">
        <f>PPA!D$3</f>
        <v>7878.4625945906791</v>
      </c>
      <c r="E17" s="205">
        <f>PPA!E$3</f>
        <v>7413.7649608484589</v>
      </c>
      <c r="F17" s="205">
        <f>PPA!F$3</f>
        <v>6917.1020176440798</v>
      </c>
      <c r="G17" s="205">
        <f>PPA!G$3</f>
        <v>6476.5481174241077</v>
      </c>
      <c r="H17" s="205">
        <f>PPA!H$3</f>
        <v>6442.7679584087855</v>
      </c>
      <c r="I17" s="205">
        <f>PPA!I$3</f>
        <v>6291.385470715687</v>
      </c>
      <c r="J17" s="205">
        <f>PPA!J$3</f>
        <v>5512.5957035445736</v>
      </c>
      <c r="K17" s="205">
        <f>PPA!K$3</f>
        <v>5178.278965478964</v>
      </c>
      <c r="L17" s="205">
        <f>PPA!L$3</f>
        <v>5426.5875543549873</v>
      </c>
      <c r="M17" s="205">
        <f>PPA!M$3</f>
        <v>5424.8079132769035</v>
      </c>
      <c r="N17" s="205">
        <f>PPA!N$3</f>
        <v>5138.2226285534925</v>
      </c>
      <c r="O17" s="205">
        <f>PPA!O$3</f>
        <v>4792.7085742964136</v>
      </c>
      <c r="P17" s="205">
        <f>PPA!P$3</f>
        <v>5081.1640290348596</v>
      </c>
      <c r="Q17" s="205">
        <f>PPA!Q$3</f>
        <v>5052.3687359999994</v>
      </c>
      <c r="R17" s="205">
        <f>PPA!R$3</f>
        <v>4938.3616313116227</v>
      </c>
      <c r="S17" s="205">
        <f>PPA!S$3</f>
        <v>4839.9658620826549</v>
      </c>
      <c r="T17" s="205">
        <f>PPA!T$3</f>
        <v>5559.04776177862</v>
      </c>
      <c r="U17" s="205">
        <f>PPA!U$3</f>
        <v>5064.0087180338751</v>
      </c>
      <c r="V17" s="205">
        <f>PPA!V$3</f>
        <v>4600.3051195363441</v>
      </c>
      <c r="W17" s="205">
        <f>PPA!W$3</f>
        <v>5107.7888956414399</v>
      </c>
      <c r="X17" s="205">
        <f>PPA!X$3</f>
        <v>6297.5444414171498</v>
      </c>
      <c r="Y17" s="205">
        <f>PPA!Y$3</f>
        <v>6462.2467286206929</v>
      </c>
    </row>
    <row r="18" spans="1:25" ht="12" customHeight="1" x14ac:dyDescent="0.25">
      <c r="A18" s="14" t="s">
        <v>54</v>
      </c>
      <c r="B18" s="204">
        <f>PPA!B$5</f>
        <v>1199.2467238869961</v>
      </c>
      <c r="C18" s="204">
        <f>PPA!C$5</f>
        <v>1191.2628400294479</v>
      </c>
      <c r="D18" s="204">
        <f>PPA!D$5</f>
        <v>1093.1703370704111</v>
      </c>
      <c r="E18" s="204">
        <f>PPA!E$5</f>
        <v>1032.2439382505111</v>
      </c>
      <c r="F18" s="204">
        <f>PPA!F$5</f>
        <v>928.09117236447889</v>
      </c>
      <c r="G18" s="204">
        <f>PPA!G$5</f>
        <v>846.37743668577104</v>
      </c>
      <c r="H18" s="204">
        <f>PPA!H$5</f>
        <v>848.32401640899855</v>
      </c>
      <c r="I18" s="204">
        <f>PPA!I$5</f>
        <v>876.73103382712634</v>
      </c>
      <c r="J18" s="204">
        <f>PPA!J$5</f>
        <v>718.76803616504378</v>
      </c>
      <c r="K18" s="204">
        <f>PPA!K$5</f>
        <v>431.13533412977421</v>
      </c>
      <c r="L18" s="204">
        <f>PPA!L$5</f>
        <v>1165.175709328636</v>
      </c>
      <c r="M18" s="204">
        <f>PPA!M$5</f>
        <v>850.21613051503221</v>
      </c>
      <c r="N18" s="204">
        <f>PPA!N$5</f>
        <v>510.04733784341738</v>
      </c>
      <c r="O18" s="204">
        <f>PPA!O$5</f>
        <v>656.89938521808506</v>
      </c>
      <c r="P18" s="204">
        <f>PPA!P$5</f>
        <v>910.57758803456841</v>
      </c>
      <c r="Q18" s="204">
        <f>PPA!Q$5</f>
        <v>862.90948861191168</v>
      </c>
      <c r="R18" s="204">
        <f>PPA!R$5</f>
        <v>838.00334331518104</v>
      </c>
      <c r="S18" s="204">
        <f>PPA!S$5</f>
        <v>1000.019249790786</v>
      </c>
      <c r="T18" s="204">
        <f>PPA!T$5</f>
        <v>967.31648012869778</v>
      </c>
      <c r="U18" s="204">
        <f>PPA!U$5</f>
        <v>983.19626743327376</v>
      </c>
      <c r="V18" s="204">
        <f>PPA!V$5</f>
        <v>1005.5227150589629</v>
      </c>
      <c r="W18" s="204">
        <f>PPA!W$5</f>
        <v>978.4258872311824</v>
      </c>
      <c r="X18" s="204">
        <f>PPA!X$5</f>
        <v>935.22194920178106</v>
      </c>
      <c r="Y18" s="204">
        <f>PPA!Y$5</f>
        <v>929.54606450610515</v>
      </c>
    </row>
    <row r="19" spans="1:25" ht="12" customHeight="1" x14ac:dyDescent="0.25">
      <c r="A19" s="14" t="s">
        <v>61</v>
      </c>
      <c r="B19" s="204">
        <f>PPA!B$6</f>
        <v>5637.9215616750216</v>
      </c>
      <c r="C19" s="204">
        <f>PPA!C$6</f>
        <v>5753.4597638548375</v>
      </c>
      <c r="D19" s="204">
        <f>PPA!D$6</f>
        <v>5192.3673362704048</v>
      </c>
      <c r="E19" s="204">
        <f>PPA!E$6</f>
        <v>4889.6327609735436</v>
      </c>
      <c r="F19" s="204">
        <f>PPA!F$6</f>
        <v>4480.4808185425782</v>
      </c>
      <c r="G19" s="204">
        <f>PPA!G$6</f>
        <v>4164.3324714202117</v>
      </c>
      <c r="H19" s="204">
        <f>PPA!H$6</f>
        <v>4171.1709353989336</v>
      </c>
      <c r="I19" s="204">
        <f>PPA!I$6</f>
        <v>4003.868249237546</v>
      </c>
      <c r="J19" s="204">
        <f>PPA!J$6</f>
        <v>3455.1533889783609</v>
      </c>
      <c r="K19" s="204">
        <f>PPA!K$6</f>
        <v>3619.7773309828908</v>
      </c>
      <c r="L19" s="204">
        <f>PPA!L$6</f>
        <v>3139.8015406384211</v>
      </c>
      <c r="M19" s="204">
        <f>PPA!M$6</f>
        <v>3450.0898748948771</v>
      </c>
      <c r="N19" s="204">
        <f>PPA!N$6</f>
        <v>3525.2087195225358</v>
      </c>
      <c r="O19" s="204">
        <f>PPA!O$6</f>
        <v>3177.3280035013681</v>
      </c>
      <c r="P19" s="204">
        <f>PPA!P$6</f>
        <v>3203.8112281675999</v>
      </c>
      <c r="Q19" s="204">
        <f>PPA!Q$6</f>
        <v>3277.4698973880882</v>
      </c>
      <c r="R19" s="204">
        <f>PPA!R$6</f>
        <v>3210.206086024526</v>
      </c>
      <c r="S19" s="204">
        <f>PPA!S$6</f>
        <v>3105.9739952765058</v>
      </c>
      <c r="T19" s="204">
        <f>PPA!T$6</f>
        <v>3800.505909300176</v>
      </c>
      <c r="U19" s="204">
        <f>PPA!U$6</f>
        <v>3433.0576079403559</v>
      </c>
      <c r="V19" s="204">
        <f>PPA!V$6</f>
        <v>3010.2260292057072</v>
      </c>
      <c r="W19" s="204">
        <f>PPA!W$6</f>
        <v>3536.708231086167</v>
      </c>
      <c r="X19" s="204">
        <f>PPA!X$6</f>
        <v>4803.2543705682283</v>
      </c>
      <c r="Y19" s="204">
        <f>PPA!Y$6</f>
        <v>5032.3005135461053</v>
      </c>
    </row>
    <row r="20" spans="1:25" ht="12" customHeight="1" x14ac:dyDescent="0.25">
      <c r="A20" s="14" t="s">
        <v>62</v>
      </c>
      <c r="B20" s="204">
        <f>PPA!B$7</f>
        <v>1732.6945895219769</v>
      </c>
      <c r="C20" s="204">
        <f>PPA!C$7</f>
        <v>1686.3998960228739</v>
      </c>
      <c r="D20" s="204">
        <f>PPA!D$7</f>
        <v>1592.9249212498639</v>
      </c>
      <c r="E20" s="204">
        <f>PPA!E$7</f>
        <v>1491.888261624405</v>
      </c>
      <c r="F20" s="204">
        <f>PPA!F$7</f>
        <v>1508.530026737023</v>
      </c>
      <c r="G20" s="204">
        <f>PPA!G$7</f>
        <v>1465.8382093181251</v>
      </c>
      <c r="H20" s="204">
        <f>PPA!H$7</f>
        <v>1423.2730066008539</v>
      </c>
      <c r="I20" s="204">
        <f>PPA!I$7</f>
        <v>1410.7861876510151</v>
      </c>
      <c r="J20" s="204">
        <f>PPA!J$7</f>
        <v>1338.674278401169</v>
      </c>
      <c r="K20" s="204">
        <f>PPA!K$7</f>
        <v>1127.3663003662989</v>
      </c>
      <c r="L20" s="204">
        <f>PPA!L$7</f>
        <v>1121.61030438793</v>
      </c>
      <c r="M20" s="204">
        <f>PPA!M$7</f>
        <v>1124.5019078669941</v>
      </c>
      <c r="N20" s="204">
        <f>PPA!N$7</f>
        <v>1102.9665711875391</v>
      </c>
      <c r="O20" s="204">
        <f>PPA!O$7</f>
        <v>958.48118557696057</v>
      </c>
      <c r="P20" s="204">
        <f>PPA!P$7</f>
        <v>966.77521283269073</v>
      </c>
      <c r="Q20" s="204">
        <f>PPA!Q$7</f>
        <v>911.98934999999983</v>
      </c>
      <c r="R20" s="204">
        <f>PPA!R$7</f>
        <v>890.15220197191559</v>
      </c>
      <c r="S20" s="204">
        <f>PPA!S$7</f>
        <v>733.97261701536377</v>
      </c>
      <c r="T20" s="204">
        <f>PPA!T$7</f>
        <v>791.22537234974641</v>
      </c>
      <c r="U20" s="204">
        <f>PPA!U$7</f>
        <v>647.75484266024512</v>
      </c>
      <c r="V20" s="204">
        <f>PPA!V$7</f>
        <v>584.55637527167369</v>
      </c>
      <c r="W20" s="204">
        <f>PPA!W$7</f>
        <v>592.65477732409113</v>
      </c>
      <c r="X20" s="204">
        <f>PPA!X$7</f>
        <v>559.06812164713995</v>
      </c>
      <c r="Y20" s="204">
        <f>PPA!Y$7</f>
        <v>500.40015056848279</v>
      </c>
    </row>
    <row r="21" spans="1:25" ht="12" customHeight="1" x14ac:dyDescent="0.25">
      <c r="A21" s="15" t="s">
        <v>63</v>
      </c>
      <c r="B21" s="206">
        <f>FBT!B$3</f>
        <v>4874.5053548671131</v>
      </c>
      <c r="C21" s="206">
        <f>FBT!C$3</f>
        <v>4926.9685469196766</v>
      </c>
      <c r="D21" s="206">
        <f>FBT!D$3</f>
        <v>5148.0225062457002</v>
      </c>
      <c r="E21" s="206">
        <f>FBT!E$3</f>
        <v>4989.955765256108</v>
      </c>
      <c r="F21" s="206">
        <f>FBT!F$3</f>
        <v>5005.4929647471754</v>
      </c>
      <c r="G21" s="206">
        <f>FBT!G$3</f>
        <v>4878.2786641398789</v>
      </c>
      <c r="H21" s="206">
        <f>FBT!H$3</f>
        <v>5051.3674747356736</v>
      </c>
      <c r="I21" s="206">
        <f>FBT!I$3</f>
        <v>4801.6294056923753</v>
      </c>
      <c r="J21" s="206">
        <f>FBT!J$3</f>
        <v>4622.2960897684943</v>
      </c>
      <c r="K21" s="206">
        <f>FBT!K$3</f>
        <v>4902.9153957153949</v>
      </c>
      <c r="L21" s="206">
        <f>FBT!L$3</f>
        <v>4926.040835419687</v>
      </c>
      <c r="M21" s="206">
        <f>FBT!M$3</f>
        <v>5004.4635098581703</v>
      </c>
      <c r="N21" s="206">
        <f>FBT!N$3</f>
        <v>4632.3160503031131</v>
      </c>
      <c r="O21" s="206">
        <f>FBT!O$3</f>
        <v>4861.1066633208511</v>
      </c>
      <c r="P21" s="206">
        <f>FBT!P$3</f>
        <v>4742.4960838784837</v>
      </c>
      <c r="Q21" s="206">
        <f>FBT!Q$3</f>
        <v>4862.2359419999993</v>
      </c>
      <c r="R21" s="206">
        <f>FBT!R$3</f>
        <v>4947.4182611293709</v>
      </c>
      <c r="S21" s="206">
        <f>FBT!S$3</f>
        <v>4832.4964587716859</v>
      </c>
      <c r="T21" s="206">
        <f>FBT!T$3</f>
        <v>4989.0078046568187</v>
      </c>
      <c r="U21" s="206">
        <f>FBT!U$3</f>
        <v>4880.1292240949851</v>
      </c>
      <c r="V21" s="206">
        <f>FBT!V$3</f>
        <v>5076.0065382757793</v>
      </c>
      <c r="W21" s="206">
        <f>FBT!W$3</f>
        <v>4886.250549805336</v>
      </c>
      <c r="X21" s="206">
        <f>FBT!X$3</f>
        <v>4372.5745976568742</v>
      </c>
      <c r="Y21" s="206">
        <f>FBT!Y$3</f>
        <v>3814.2720000022518</v>
      </c>
    </row>
    <row r="22" spans="1:25" ht="12" customHeight="1" x14ac:dyDescent="0.25">
      <c r="A22" s="12" t="s">
        <v>64</v>
      </c>
      <c r="B22" s="204">
        <f>TRE!B$3</f>
        <v>8946.9673587135348</v>
      </c>
      <c r="C22" s="204">
        <f>TRE!C$3</f>
        <v>7409.6017527572494</v>
      </c>
      <c r="D22" s="204">
        <f>TRE!D$3</f>
        <v>7180.9666027010389</v>
      </c>
      <c r="E22" s="204">
        <f>TRE!E$3</f>
        <v>7896.9466452504385</v>
      </c>
      <c r="F22" s="204">
        <f>TRE!F$3</f>
        <v>8093.9598096606633</v>
      </c>
      <c r="G22" s="204">
        <f>TRE!G$3</f>
        <v>7492.2695963099359</v>
      </c>
      <c r="H22" s="204">
        <f>TRE!H$3</f>
        <v>7694.1003049243536</v>
      </c>
      <c r="I22" s="204">
        <f>TRE!I$3</f>
        <v>7832.9581069277274</v>
      </c>
      <c r="J22" s="204">
        <f>TRE!J$3</f>
        <v>7650.9152615581506</v>
      </c>
      <c r="K22" s="204">
        <f>TRE!K$3</f>
        <v>5859.2107892107888</v>
      </c>
      <c r="L22" s="204">
        <f>TRE!L$3</f>
        <v>8689.0365199631051</v>
      </c>
      <c r="M22" s="204">
        <f>TRE!M$3</f>
        <v>9986.5659875140118</v>
      </c>
      <c r="N22" s="204">
        <f>TRE!N$3</f>
        <v>8339.9735025798982</v>
      </c>
      <c r="O22" s="204">
        <f>TRE!O$3</f>
        <v>9261.7872524418017</v>
      </c>
      <c r="P22" s="204">
        <f>TRE!P$3</f>
        <v>9855.5078053589023</v>
      </c>
      <c r="Q22" s="204">
        <f>TRE!Q$3</f>
        <v>13333.650138000001</v>
      </c>
      <c r="R22" s="204">
        <f>TRE!R$3</f>
        <v>14195.5905945623</v>
      </c>
      <c r="S22" s="204">
        <f>TRE!S$3</f>
        <v>14030.029219103581</v>
      </c>
      <c r="T22" s="204">
        <f>TRE!T$3</f>
        <v>14302.713004669189</v>
      </c>
      <c r="U22" s="204">
        <f>TRE!U$3</f>
        <v>14083.975917469281</v>
      </c>
      <c r="V22" s="204">
        <f>TRE!V$3</f>
        <v>11829.01045037431</v>
      </c>
      <c r="W22" s="204">
        <f>TRE!W$3</f>
        <v>14519.595394549429</v>
      </c>
      <c r="X22" s="204">
        <f>TRE!X$3</f>
        <v>12948.42229258073</v>
      </c>
      <c r="Y22" s="204">
        <f>TRE!Y$3</f>
        <v>11155.29721095061</v>
      </c>
    </row>
    <row r="23" spans="1:25" ht="12" customHeight="1" x14ac:dyDescent="0.25">
      <c r="A23" s="12" t="s">
        <v>65</v>
      </c>
      <c r="B23" s="204">
        <f>MAE!B$3</f>
        <v>23888.8545496675</v>
      </c>
      <c r="C23" s="204">
        <f>MAE!C$3</f>
        <v>21884.38324482899</v>
      </c>
      <c r="D23" s="204">
        <f>MAE!D$3</f>
        <v>22260.07555668199</v>
      </c>
      <c r="E23" s="204">
        <f>MAE!E$3</f>
        <v>21176.78909189687</v>
      </c>
      <c r="F23" s="204">
        <f>MAE!F$3</f>
        <v>21962.020513303731</v>
      </c>
      <c r="G23" s="204">
        <f>MAE!G$3</f>
        <v>22485.903314620798</v>
      </c>
      <c r="H23" s="204">
        <f>MAE!H$3</f>
        <v>23785.450290320699</v>
      </c>
      <c r="I23" s="204">
        <f>MAE!I$3</f>
        <v>24964.91570791692</v>
      </c>
      <c r="J23" s="204">
        <f>MAE!J$3</f>
        <v>23667.58924972004</v>
      </c>
      <c r="K23" s="204">
        <f>MAE!K$3</f>
        <v>16829.406637806631</v>
      </c>
      <c r="L23" s="204">
        <f>MAE!L$3</f>
        <v>19682.2407497694</v>
      </c>
      <c r="M23" s="204">
        <f>MAE!M$3</f>
        <v>20467.762307541991</v>
      </c>
      <c r="N23" s="204">
        <f>MAE!N$3</f>
        <v>20326.698801279159</v>
      </c>
      <c r="O23" s="204">
        <f>MAE!O$3</f>
        <v>18319.59082345674</v>
      </c>
      <c r="P23" s="204">
        <f>MAE!P$3</f>
        <v>17899.44392866745</v>
      </c>
      <c r="Q23" s="204">
        <f>MAE!Q$3</f>
        <v>19112.997203999999</v>
      </c>
      <c r="R23" s="204">
        <f>MAE!R$3</f>
        <v>18981.96740364506</v>
      </c>
      <c r="S23" s="204">
        <f>MAE!S$3</f>
        <v>20522.704305450789</v>
      </c>
      <c r="T23" s="204">
        <f>MAE!T$3</f>
        <v>20266.31567837227</v>
      </c>
      <c r="U23" s="204">
        <f>MAE!U$3</f>
        <v>20305.828788193288</v>
      </c>
      <c r="V23" s="204">
        <f>MAE!V$3</f>
        <v>18498.611482733639</v>
      </c>
      <c r="W23" s="204">
        <f>MAE!W$3</f>
        <v>22166.142269490079</v>
      </c>
      <c r="X23" s="204">
        <f>MAE!X$3</f>
        <v>23818.973096327481</v>
      </c>
      <c r="Y23" s="204">
        <f>MAE!Y$3</f>
        <v>23086.3249594556</v>
      </c>
    </row>
    <row r="24" spans="1:25" ht="12" customHeight="1" x14ac:dyDescent="0.25">
      <c r="A24" s="12" t="s">
        <v>66</v>
      </c>
      <c r="B24" s="204">
        <f>TEL!B$3</f>
        <v>782.78849781032045</v>
      </c>
      <c r="C24" s="204">
        <f>TEL!C$3</f>
        <v>793.25746221545535</v>
      </c>
      <c r="D24" s="204">
        <f>TEL!D$3</f>
        <v>790.84868387704103</v>
      </c>
      <c r="E24" s="204">
        <f>TEL!E$3</f>
        <v>752.17833496710773</v>
      </c>
      <c r="F24" s="204">
        <f>TEL!F$3</f>
        <v>723.54778153378641</v>
      </c>
      <c r="G24" s="204">
        <f>TEL!G$3</f>
        <v>692.55436049629918</v>
      </c>
      <c r="H24" s="204">
        <f>TEL!H$3</f>
        <v>669.44509842864659</v>
      </c>
      <c r="I24" s="204">
        <f>TEL!I$3</f>
        <v>673.02255850623351</v>
      </c>
      <c r="J24" s="204">
        <f>TEL!J$3</f>
        <v>624.30857005736232</v>
      </c>
      <c r="K24" s="204">
        <f>TEL!K$3</f>
        <v>528.1669219669219</v>
      </c>
      <c r="L24" s="204">
        <f>TEL!L$3</f>
        <v>539.22689418895777</v>
      </c>
      <c r="M24" s="204">
        <f>TEL!M$3</f>
        <v>498.39300620185338</v>
      </c>
      <c r="N24" s="204">
        <f>TEL!N$3</f>
        <v>477.09430656647902</v>
      </c>
      <c r="O24" s="204">
        <f>TEL!O$3</f>
        <v>466.9834131181716</v>
      </c>
      <c r="P24" s="204">
        <f>TEL!P$3</f>
        <v>477.92354153597989</v>
      </c>
      <c r="Q24" s="204">
        <f>TEL!Q$3</f>
        <v>512.49097799999993</v>
      </c>
      <c r="R24" s="204">
        <f>TEL!R$3</f>
        <v>506.33847624738581</v>
      </c>
      <c r="S24" s="204">
        <f>TEL!S$3</f>
        <v>514.66263646829964</v>
      </c>
      <c r="T24" s="204">
        <f>TEL!T$3</f>
        <v>493.65395644152159</v>
      </c>
      <c r="U24" s="204">
        <f>TEL!U$3</f>
        <v>505.20755355363673</v>
      </c>
      <c r="V24" s="204">
        <f>TEL!V$3</f>
        <v>459.50464259840618</v>
      </c>
      <c r="W24" s="204">
        <f>TEL!W$3</f>
        <v>466.79876365017572</v>
      </c>
      <c r="X24" s="204">
        <f>TEL!X$3</f>
        <v>497.78962034592593</v>
      </c>
      <c r="Y24" s="204">
        <f>TEL!Y$3</f>
        <v>478.80461143777262</v>
      </c>
    </row>
    <row r="25" spans="1:25" ht="12" customHeight="1" x14ac:dyDescent="0.25">
      <c r="A25" s="12" t="s">
        <v>67</v>
      </c>
      <c r="B25" s="204">
        <f>WWP!B$3</f>
        <v>2223.5116968278612</v>
      </c>
      <c r="C25" s="204">
        <f>WWP!C$3</f>
        <v>2222.6993872776561</v>
      </c>
      <c r="D25" s="204">
        <f>WWP!D$3</f>
        <v>2333.9434519714691</v>
      </c>
      <c r="E25" s="204">
        <f>WWP!E$3</f>
        <v>2510.347356237673</v>
      </c>
      <c r="F25" s="204">
        <f>WWP!F$3</f>
        <v>2413.5495506531138</v>
      </c>
      <c r="G25" s="204">
        <f>WWP!G$3</f>
        <v>3072.703858118497</v>
      </c>
      <c r="H25" s="204">
        <f>WWP!H$3</f>
        <v>3200.3188060050229</v>
      </c>
      <c r="I25" s="204">
        <f>WWP!I$3</f>
        <v>3596.3309019545559</v>
      </c>
      <c r="J25" s="204">
        <f>WWP!J$3</f>
        <v>2498.6675503348042</v>
      </c>
      <c r="K25" s="204">
        <f>WWP!K$3</f>
        <v>2337.754201354202</v>
      </c>
      <c r="L25" s="204">
        <f>WWP!L$3</f>
        <v>2580.7826129924888</v>
      </c>
      <c r="M25" s="204">
        <f>WWP!M$3</f>
        <v>2137.736179534912</v>
      </c>
      <c r="N25" s="204">
        <f>WWP!N$3</f>
        <v>1961.3877047733019</v>
      </c>
      <c r="O25" s="204">
        <f>WWP!O$3</f>
        <v>2033.4812396247539</v>
      </c>
      <c r="P25" s="204">
        <f>WWP!P$3</f>
        <v>2397.2153597992651</v>
      </c>
      <c r="Q25" s="204">
        <f>WWP!Q$3</f>
        <v>2606.1467579999999</v>
      </c>
      <c r="R25" s="204">
        <f>WWP!R$3</f>
        <v>2354.827851807589</v>
      </c>
      <c r="S25" s="204">
        <f>WWP!S$3</f>
        <v>2691.6824764778271</v>
      </c>
      <c r="T25" s="204">
        <f>WWP!T$3</f>
        <v>2655.194621672043</v>
      </c>
      <c r="U25" s="204">
        <f>WWP!U$3</f>
        <v>2459.645879691132</v>
      </c>
      <c r="V25" s="204">
        <f>WWP!V$3</f>
        <v>2410.374776624004</v>
      </c>
      <c r="W25" s="204">
        <f>WWP!W$3</f>
        <v>4306.2012249548952</v>
      </c>
      <c r="X25" s="204">
        <f>WWP!X$3</f>
        <v>3877.240045472055</v>
      </c>
      <c r="Y25" s="204">
        <f>WWP!Y$3</f>
        <v>3390.4559554417051</v>
      </c>
    </row>
    <row r="26" spans="1:25" ht="12" customHeight="1" x14ac:dyDescent="0.25">
      <c r="A26" s="16" t="s">
        <v>68</v>
      </c>
      <c r="B26" s="207">
        <f>OIS!B$3</f>
        <v>17598.21849832627</v>
      </c>
      <c r="C26" s="207">
        <f>OIS!C$3</f>
        <v>18794.288974711271</v>
      </c>
      <c r="D26" s="207">
        <f>OIS!D$3</f>
        <v>19642.667917013649</v>
      </c>
      <c r="E26" s="207">
        <f>OIS!E$3</f>
        <v>20352.38417111924</v>
      </c>
      <c r="F26" s="207">
        <f>OIS!F$3</f>
        <v>22050.909657130069</v>
      </c>
      <c r="G26" s="207">
        <f>OIS!G$3</f>
        <v>22913.456300175611</v>
      </c>
      <c r="H26" s="207">
        <f>OIS!H$3</f>
        <v>25845.300860714899</v>
      </c>
      <c r="I26" s="207">
        <f>OIS!I$3</f>
        <v>27929.48759089311</v>
      </c>
      <c r="J26" s="207">
        <f>OIS!J$3</f>
        <v>26969.825318426181</v>
      </c>
      <c r="K26" s="207">
        <f>OIS!K$3</f>
        <v>25544.85775845834</v>
      </c>
      <c r="L26" s="207">
        <f>OIS!L$3</f>
        <v>28265.3582338296</v>
      </c>
      <c r="M26" s="207">
        <f>OIS!M$3</f>
        <v>30121.92295097141</v>
      </c>
      <c r="N26" s="207">
        <f>OIS!N$3</f>
        <v>29615.20451236008</v>
      </c>
      <c r="O26" s="207">
        <f>OIS!O$3</f>
        <v>28567.90449561827</v>
      </c>
      <c r="P26" s="207">
        <f>OIS!P$3</f>
        <v>29605.538807407302</v>
      </c>
      <c r="Q26" s="207">
        <f>OIS!Q$3</f>
        <v>31524.006353837009</v>
      </c>
      <c r="R26" s="207">
        <f>OIS!R$3</f>
        <v>32903.178910399613</v>
      </c>
      <c r="S26" s="207">
        <f>OIS!S$3</f>
        <v>34881.603242975478</v>
      </c>
      <c r="T26" s="207">
        <f>OIS!T$3</f>
        <v>35792.675340413458</v>
      </c>
      <c r="U26" s="207">
        <f>OIS!U$3</f>
        <v>37233.713343908174</v>
      </c>
      <c r="V26" s="207">
        <f>OIS!V$3</f>
        <v>36901.295405151002</v>
      </c>
      <c r="W26" s="207">
        <f>OIS!W$3</f>
        <v>40207.278039785757</v>
      </c>
      <c r="X26" s="207">
        <f>OIS!X$3</f>
        <v>39570.433495450343</v>
      </c>
      <c r="Y26" s="207">
        <f>OIS!Y$3</f>
        <v>38257.832914493498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12264.834823731728</v>
      </c>
      <c r="C29" s="208">
        <f>ISI!C25+NFM!C43+CHI!C32+NMM!C31+PPA!C32+FBT!C12+TRE!C12+MAE!C12+TEL!C12+WWP!C12+OIS!C12</f>
        <v>11372.252794496988</v>
      </c>
      <c r="D29" s="208">
        <f>ISI!D25+NFM!D43+CHI!D32+NMM!D31+PPA!D32+FBT!D12+TRE!D12+MAE!D12+TEL!D12+WWP!D12+OIS!D12</f>
        <v>11388.165864144459</v>
      </c>
      <c r="E29" s="208">
        <f>ISI!E25+NFM!E43+CHI!E32+NMM!E31+PPA!E32+FBT!E12+TRE!E12+MAE!E12+TEL!E12+WWP!E12+OIS!E12</f>
        <v>11499.881599312126</v>
      </c>
      <c r="F29" s="208">
        <f>ISI!F25+NFM!F43+CHI!F32+NMM!F31+PPA!F32+FBT!F12+TRE!F12+MAE!F12+TEL!F12+WWP!F12+OIS!F12</f>
        <v>11590.946259673257</v>
      </c>
      <c r="G29" s="208">
        <f>ISI!G25+NFM!G43+CHI!G32+NMM!G31+PPA!G32+FBT!G12+TRE!G12+MAE!G12+TEL!G12+WWP!G12+OIS!G12</f>
        <v>11537.596646603612</v>
      </c>
      <c r="H29" s="208">
        <f>ISI!H25+NFM!H43+CHI!H32+NMM!H31+PPA!H32+FBT!H12+TRE!H12+MAE!H12+TEL!H12+WWP!H12+OIS!H12</f>
        <v>11905.75563198624</v>
      </c>
      <c r="I29" s="208">
        <f>ISI!I25+NFM!I43+CHI!I32+NMM!I31+PPA!I32+FBT!I12+TRE!I12+MAE!I12+TEL!I12+WWP!I12+OIS!I12</f>
        <v>12012.111263972483</v>
      </c>
      <c r="J29" s="208">
        <f>ISI!J25+NFM!J43+CHI!J32+NMM!J31+PPA!J32+FBT!J12+TRE!J12+MAE!J12+TEL!J12+WWP!J12+OIS!J12</f>
        <v>11678.110232158211</v>
      </c>
      <c r="K29" s="208">
        <f>ISI!K25+NFM!K43+CHI!K32+NMM!K31+PPA!K32+FBT!K12+TRE!K12+MAE!K12+TEL!K12+WWP!K12+OIS!K12</f>
        <v>10894.581169389514</v>
      </c>
      <c r="L29" s="208">
        <f>ISI!L25+NFM!L43+CHI!L32+NMM!L31+PPA!L32+FBT!L12+TRE!L12+MAE!L12+TEL!L12+WWP!L12+OIS!L12</f>
        <v>11649.777214101459</v>
      </c>
      <c r="M29" s="208">
        <f>ISI!M25+NFM!M43+CHI!M32+NMM!M31+PPA!M32+FBT!M12+TRE!M12+MAE!M12+TEL!M12+WWP!M12+OIS!M12</f>
        <v>11290.403955288046</v>
      </c>
      <c r="N29" s="208">
        <f>ISI!N25+NFM!N43+CHI!N32+NMM!N31+PPA!N32+FBT!N12+TRE!N12+MAE!N12+TEL!N12+WWP!N12+OIS!N12</f>
        <v>11244.098366294067</v>
      </c>
      <c r="O29" s="208">
        <f>ISI!O25+NFM!O43+CHI!O32+NMM!O31+PPA!O32+FBT!O12+TRE!O12+MAE!O12+TEL!O12+WWP!O12+OIS!O12</f>
        <v>11029.727858985381</v>
      </c>
      <c r="P29" s="208">
        <f>ISI!P25+NFM!P43+CHI!P32+NMM!P31+PPA!P32+FBT!P12+TRE!P12+MAE!P12+TEL!P12+WWP!P12+OIS!P12</f>
        <v>10799.075322441962</v>
      </c>
      <c r="Q29" s="208">
        <f>ISI!Q25+NFM!Q43+CHI!Q32+NMM!Q31+PPA!Q32+FBT!Q12+TRE!Q12+MAE!Q12+TEL!Q12+WWP!Q12+OIS!Q12</f>
        <v>11019.170335339637</v>
      </c>
      <c r="R29" s="208">
        <f>ISI!R25+NFM!R43+CHI!R32+NMM!R31+PPA!R32+FBT!R12+TRE!R12+MAE!R12+TEL!R12+WWP!R12+OIS!R12</f>
        <v>10971.244282029233</v>
      </c>
      <c r="S29" s="208">
        <f>ISI!S25+NFM!S43+CHI!S32+NMM!S31+PPA!S32+FBT!S12+TRE!S12+MAE!S12+TEL!S12+WWP!S12+OIS!S12</f>
        <v>10917.194496990542</v>
      </c>
      <c r="T29" s="208">
        <f>ISI!T25+NFM!T43+CHI!T32+NMM!T31+PPA!T32+FBT!T12+TRE!T12+MAE!T12+TEL!T12+WWP!T12+OIS!T12</f>
        <v>11013.377558039552</v>
      </c>
      <c r="U29" s="208">
        <f>ISI!U25+NFM!U43+CHI!U32+NMM!U31+PPA!U32+FBT!U12+TRE!U12+MAE!U12+TEL!U12+WWP!U12+OIS!U12</f>
        <v>10891.751504729147</v>
      </c>
      <c r="V29" s="208">
        <f>ISI!V25+NFM!V43+CHI!V32+NMM!V31+PPA!V32+FBT!V12+TRE!V12+MAE!V12+TEL!V12+WWP!V12+OIS!V12</f>
        <v>11154.427515047291</v>
      </c>
      <c r="W29" s="208">
        <f>ISI!W25+NFM!W43+CHI!W32+NMM!W31+PPA!W32+FBT!W12+TRE!W12+MAE!W12+TEL!W12+WWP!W12+OIS!W12</f>
        <v>11120.714875322441</v>
      </c>
      <c r="X29" s="208">
        <f>ISI!X25+NFM!X43+CHI!X32+NMM!X31+PPA!X32+FBT!X12+TRE!X12+MAE!X12+TEL!X12+WWP!X12+OIS!X12</f>
        <v>11045.138865004297</v>
      </c>
      <c r="Y29" s="208">
        <f>ISI!Y25+NFM!Y43+CHI!Y32+NMM!Y31+PPA!Y32+FBT!Y12+TRE!Y12+MAE!Y12+TEL!Y12+WWP!Y12+OIS!Y12</f>
        <v>11349.805159071369</v>
      </c>
    </row>
    <row r="30" spans="1:25" ht="12" customHeight="1" x14ac:dyDescent="0.25">
      <c r="A30" s="17" t="s">
        <v>28</v>
      </c>
      <c r="B30" s="209">
        <f t="shared" ref="B30:Y30" si="0">B31+B32</f>
        <v>505.4936371453137</v>
      </c>
      <c r="C30" s="209">
        <f t="shared" si="0"/>
        <v>406.16638005159069</v>
      </c>
      <c r="D30" s="209">
        <f t="shared" si="0"/>
        <v>425.91289767841795</v>
      </c>
      <c r="E30" s="209">
        <f t="shared" si="0"/>
        <v>403.49269131556315</v>
      </c>
      <c r="F30" s="209">
        <f t="shared" si="0"/>
        <v>441.94935511607906</v>
      </c>
      <c r="G30" s="209">
        <f t="shared" si="0"/>
        <v>449.09587274290624</v>
      </c>
      <c r="H30" s="209">
        <f t="shared" si="0"/>
        <v>437.20335339638865</v>
      </c>
      <c r="I30" s="209">
        <f t="shared" si="0"/>
        <v>435.51401547721417</v>
      </c>
      <c r="J30" s="209">
        <f t="shared" si="0"/>
        <v>428.80963026655195</v>
      </c>
      <c r="K30" s="209">
        <f t="shared" si="0"/>
        <v>325.07214101461739</v>
      </c>
      <c r="L30" s="209">
        <f t="shared" si="0"/>
        <v>377.7247635425623</v>
      </c>
      <c r="M30" s="209">
        <f t="shared" si="0"/>
        <v>424.173516766982</v>
      </c>
      <c r="N30" s="209">
        <f t="shared" si="0"/>
        <v>407.80120378331901</v>
      </c>
      <c r="O30" s="209">
        <f t="shared" si="0"/>
        <v>375.27807394668957</v>
      </c>
      <c r="P30" s="209">
        <f t="shared" si="0"/>
        <v>374.41195184866717</v>
      </c>
      <c r="Q30" s="209">
        <f t="shared" si="0"/>
        <v>394.04849527085133</v>
      </c>
      <c r="R30" s="209">
        <f t="shared" si="0"/>
        <v>375.6185726569218</v>
      </c>
      <c r="S30" s="209">
        <f t="shared" si="0"/>
        <v>377.65967325881348</v>
      </c>
      <c r="T30" s="209">
        <f t="shared" si="0"/>
        <v>373.90223559759238</v>
      </c>
      <c r="U30" s="209">
        <f t="shared" si="0"/>
        <v>349.73018056749788</v>
      </c>
      <c r="V30" s="209">
        <f t="shared" si="0"/>
        <v>295.89277730008598</v>
      </c>
      <c r="W30" s="209">
        <f t="shared" si="0"/>
        <v>321.8434221840069</v>
      </c>
      <c r="X30" s="209">
        <f t="shared" si="0"/>
        <v>334.77016337059331</v>
      </c>
      <c r="Y30" s="209">
        <f t="shared" si="0"/>
        <v>304.6770421324162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368.00438521066201</v>
      </c>
      <c r="C31" s="204">
        <f>ISI!C27+NFM!C44+CHI!C33+NMM!C32+PPA!C33+FBT!C13+TRE!C13+MAE!C13+TEL!C13+WWP!C13+OIS!C13</f>
        <v>319.64875322441958</v>
      </c>
      <c r="D31" s="204">
        <f>ISI!D27+NFM!D44+CHI!D33+NMM!D32+PPA!D33+FBT!D13+TRE!D13+MAE!D13+TEL!D13+WWP!D13+OIS!D13</f>
        <v>340.06595012897685</v>
      </c>
      <c r="E31" s="204">
        <f>ISI!E27+NFM!E44+CHI!E33+NMM!E32+PPA!E33+FBT!E13+TRE!E13+MAE!E13+TEL!E13+WWP!E13+OIS!E13</f>
        <v>316.30438521066202</v>
      </c>
      <c r="F31" s="204">
        <f>ISI!F27+NFM!F44+CHI!F33+NMM!F32+PPA!F33+FBT!F13+TRE!F13+MAE!F13+TEL!F13+WWP!F13+OIS!F13</f>
        <v>355.43172828890795</v>
      </c>
      <c r="G31" s="204">
        <f>ISI!G27+NFM!G44+CHI!G33+NMM!G32+PPA!G33+FBT!G13+TRE!G13+MAE!G13+TEL!G13+WWP!G13+OIS!G13</f>
        <v>359.2248495270851</v>
      </c>
      <c r="H31" s="204">
        <f>ISI!H27+NFM!H44+CHI!H33+NMM!H32+PPA!H33+FBT!H13+TRE!H13+MAE!H13+TEL!H13+WWP!H13+OIS!H13</f>
        <v>370.13542562338779</v>
      </c>
      <c r="I31" s="204">
        <f>ISI!I27+NFM!I44+CHI!I33+NMM!I32+PPA!I33+FBT!I13+TRE!I13+MAE!I13+TEL!I13+WWP!I13+OIS!I13</f>
        <v>358.38589853826318</v>
      </c>
      <c r="J31" s="204">
        <f>ISI!J27+NFM!J44+CHI!J33+NMM!J32+PPA!J33+FBT!J13+TRE!J13+MAE!J13+TEL!J13+WWP!J13+OIS!J13</f>
        <v>357.71762682717105</v>
      </c>
      <c r="K31" s="204">
        <f>ISI!K27+NFM!K44+CHI!K33+NMM!K32+PPA!K33+FBT!K13+TRE!K13+MAE!K13+TEL!K13+WWP!K13+OIS!K13</f>
        <v>279.46595012897683</v>
      </c>
      <c r="L31" s="204">
        <f>ISI!L27+NFM!L44+CHI!L33+NMM!L32+PPA!L33+FBT!L13+TRE!L13+MAE!L13+TEL!L13+WWP!L13+OIS!L13</f>
        <v>308.64479793637139</v>
      </c>
      <c r="M31" s="204">
        <f>ISI!M27+NFM!M44+CHI!M33+NMM!M32+PPA!M33+FBT!M13+TRE!M13+MAE!M13+TEL!M13+WWP!M13+OIS!M13</f>
        <v>352.41083404987108</v>
      </c>
      <c r="N31" s="204">
        <f>ISI!N27+NFM!N44+CHI!N33+NMM!N32+PPA!N33+FBT!N13+TRE!N13+MAE!N13+TEL!N13+WWP!N13+OIS!N13</f>
        <v>343.41599312123822</v>
      </c>
      <c r="O31" s="204">
        <f>ISI!O27+NFM!O44+CHI!O33+NMM!O32+PPA!O33+FBT!O13+TRE!O13+MAE!O13+TEL!O13+WWP!O13+OIS!O13</f>
        <v>316.2582975064488</v>
      </c>
      <c r="P31" s="204">
        <f>ISI!P27+NFM!P44+CHI!P33+NMM!P32+PPA!P33+FBT!P13+TRE!P13+MAE!P13+TEL!P13+WWP!P13+OIS!P13</f>
        <v>305.33198624247632</v>
      </c>
      <c r="Q31" s="204">
        <f>ISI!Q27+NFM!Q44+CHI!Q33+NMM!Q32+PPA!Q33+FBT!Q13+TRE!Q13+MAE!Q13+TEL!Q13+WWP!Q13+OIS!Q13</f>
        <v>316.92037833190034</v>
      </c>
      <c r="R31" s="204">
        <f>ISI!R27+NFM!R44+CHI!R33+NMM!R32+PPA!R33+FBT!R13+TRE!R13+MAE!R13+TEL!R13+WWP!R13+OIS!R13</f>
        <v>296.47841788478081</v>
      </c>
      <c r="S31" s="204">
        <f>ISI!S27+NFM!S44+CHI!S33+NMM!S32+PPA!S33+FBT!S13+TRE!S13+MAE!S13+TEL!S13+WWP!S13+OIS!S13</f>
        <v>305.89699054170256</v>
      </c>
      <c r="T31" s="204">
        <f>ISI!T27+NFM!T44+CHI!T33+NMM!T32+PPA!T33+FBT!T13+TRE!T13+MAE!T13+TEL!T13+WWP!T13+OIS!T13</f>
        <v>297.4447979363714</v>
      </c>
      <c r="U31" s="204">
        <f>ISI!U27+NFM!U44+CHI!U33+NMM!U32+PPA!U33+FBT!U13+TRE!U13+MAE!U13+TEL!U13+WWP!U13+OIS!U13</f>
        <v>272.60206362854689</v>
      </c>
      <c r="V31" s="204">
        <f>ISI!V27+NFM!V44+CHI!V33+NMM!V32+PPA!V33+FBT!V13+TRE!V13+MAE!V13+TEL!V13+WWP!V13+OIS!V13</f>
        <v>228.82484952708509</v>
      </c>
      <c r="W31" s="204">
        <f>ISI!W27+NFM!W44+CHI!W33+NMM!W32+PPA!W33+FBT!W13+TRE!W13+MAE!W13+TEL!W13+WWP!W13+OIS!W13</f>
        <v>243.3739466895959</v>
      </c>
      <c r="X31" s="204">
        <f>ISI!X27+NFM!X44+CHI!X33+NMM!X32+PPA!X33+FBT!X13+TRE!X13+MAE!X13+TEL!X13+WWP!X13+OIS!X13</f>
        <v>244.89914015477214</v>
      </c>
      <c r="Y31" s="204">
        <f>ISI!Y27+NFM!Y44+CHI!Y33+NMM!Y32+PPA!Y33+FBT!Y13+TRE!Y13+MAE!Y13+TEL!Y13+WWP!Y13+OIS!Y13</f>
        <v>238.27979363714533</v>
      </c>
    </row>
    <row r="32" spans="1:25" ht="12" customHeight="1" x14ac:dyDescent="0.25">
      <c r="A32" s="18" t="s">
        <v>42</v>
      </c>
      <c r="B32" s="204">
        <f>ISI!B28</f>
        <v>137.48925193465169</v>
      </c>
      <c r="C32" s="204">
        <f>ISI!C28</f>
        <v>86.517626827171114</v>
      </c>
      <c r="D32" s="204">
        <f>ISI!D28</f>
        <v>85.846947549441097</v>
      </c>
      <c r="E32" s="204">
        <f>ISI!E28</f>
        <v>87.188306104901116</v>
      </c>
      <c r="F32" s="204">
        <f>ISI!F28</f>
        <v>86.517626827171114</v>
      </c>
      <c r="G32" s="204">
        <f>ISI!G28</f>
        <v>89.871023215821154</v>
      </c>
      <c r="H32" s="204">
        <f>ISI!H28</f>
        <v>67.067927773000861</v>
      </c>
      <c r="I32" s="204">
        <f>ISI!I28</f>
        <v>77.128116938950981</v>
      </c>
      <c r="J32" s="204">
        <f>ISI!J28</f>
        <v>71.092003439380903</v>
      </c>
      <c r="K32" s="204">
        <f>ISI!K28</f>
        <v>45.606190885640579</v>
      </c>
      <c r="L32" s="204">
        <f>ISI!L28</f>
        <v>69.079965606190882</v>
      </c>
      <c r="M32" s="204">
        <f>ISI!M28</f>
        <v>71.76268271711092</v>
      </c>
      <c r="N32" s="204">
        <f>ISI!N28</f>
        <v>64.385210662080823</v>
      </c>
      <c r="O32" s="204">
        <f>ISI!O28</f>
        <v>59.019776440240747</v>
      </c>
      <c r="P32" s="204">
        <f>ISI!P28</f>
        <v>69.079965606190882</v>
      </c>
      <c r="Q32" s="204">
        <f>ISI!Q28</f>
        <v>77.128116938950981</v>
      </c>
      <c r="R32" s="204">
        <f>ISI!R28</f>
        <v>79.140154772141003</v>
      </c>
      <c r="S32" s="204">
        <f>ISI!S28</f>
        <v>71.76268271711092</v>
      </c>
      <c r="T32" s="204">
        <f>ISI!T28</f>
        <v>76.457437661220979</v>
      </c>
      <c r="U32" s="204">
        <f>ISI!U28</f>
        <v>77.128116938950981</v>
      </c>
      <c r="V32" s="204">
        <f>ISI!V28</f>
        <v>67.067927773000861</v>
      </c>
      <c r="W32" s="204">
        <f>ISI!W28</f>
        <v>78.469475494411</v>
      </c>
      <c r="X32" s="204">
        <f>ISI!X28</f>
        <v>89.871023215821154</v>
      </c>
      <c r="Y32" s="204">
        <f>ISI!Y28</f>
        <v>66.397248495270844</v>
      </c>
    </row>
    <row r="33" spans="1:25" ht="12" customHeight="1" x14ac:dyDescent="0.25">
      <c r="A33" s="19" t="s">
        <v>29</v>
      </c>
      <c r="B33" s="205">
        <f t="shared" ref="B33:Y33" si="1">SUM(B34:B38)</f>
        <v>1683.557781599312</v>
      </c>
      <c r="C33" s="205">
        <f t="shared" si="1"/>
        <v>1482.7817712811693</v>
      </c>
      <c r="D33" s="205">
        <f t="shared" si="1"/>
        <v>1570.1252794496991</v>
      </c>
      <c r="E33" s="205">
        <f t="shared" si="1"/>
        <v>1856.0239036973344</v>
      </c>
      <c r="F33" s="205">
        <f t="shared" si="1"/>
        <v>1828.9959587274291</v>
      </c>
      <c r="G33" s="205">
        <f t="shared" si="1"/>
        <v>1647.5346517626822</v>
      </c>
      <c r="H33" s="205">
        <f t="shared" si="1"/>
        <v>1664.2221840068783</v>
      </c>
      <c r="I33" s="205">
        <f t="shared" si="1"/>
        <v>1559.3141014617365</v>
      </c>
      <c r="J33" s="205">
        <f t="shared" si="1"/>
        <v>1557.8171969045575</v>
      </c>
      <c r="K33" s="205">
        <f t="shared" si="1"/>
        <v>1324.1425623387786</v>
      </c>
      <c r="L33" s="205">
        <f t="shared" si="1"/>
        <v>1425.4993981083403</v>
      </c>
      <c r="M33" s="205">
        <f t="shared" si="1"/>
        <v>1276.1695614789337</v>
      </c>
      <c r="N33" s="205">
        <f t="shared" si="1"/>
        <v>1202.7789337919173</v>
      </c>
      <c r="O33" s="205">
        <f t="shared" si="1"/>
        <v>1073.0965606190885</v>
      </c>
      <c r="P33" s="205">
        <f t="shared" si="1"/>
        <v>970.67850386930331</v>
      </c>
      <c r="Q33" s="205">
        <f t="shared" si="1"/>
        <v>923.70636285468606</v>
      </c>
      <c r="R33" s="205">
        <f t="shared" si="1"/>
        <v>967.01332760103196</v>
      </c>
      <c r="S33" s="205">
        <f t="shared" si="1"/>
        <v>960.6075666380051</v>
      </c>
      <c r="T33" s="205">
        <f t="shared" si="1"/>
        <v>1004.3030954428203</v>
      </c>
      <c r="U33" s="205">
        <f t="shared" si="1"/>
        <v>939.04221840068783</v>
      </c>
      <c r="V33" s="205">
        <f t="shared" si="1"/>
        <v>843.91126397248513</v>
      </c>
      <c r="W33" s="205">
        <f t="shared" si="1"/>
        <v>877.69122957867569</v>
      </c>
      <c r="X33" s="205">
        <f t="shared" si="1"/>
        <v>874.17085124677544</v>
      </c>
      <c r="Y33" s="205">
        <f t="shared" si="1"/>
        <v>936.62450558899388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352.47919174548576</v>
      </c>
      <c r="C35" s="204">
        <f>ISI!C31+NFM!C47+CHI!C36+NMM!C35+PPA!C36+FBT!C16+TRE!C16+MAE!C16+TEL!C16+WWP!C16+OIS!C16</f>
        <v>344.57110920034393</v>
      </c>
      <c r="D35" s="204">
        <f>ISI!D31+NFM!D47+CHI!D36+NMM!D35+PPA!D36+FBT!D16+TRE!D16+MAE!D16+TEL!D16+WWP!D16+OIS!D16</f>
        <v>402.18779019776451</v>
      </c>
      <c r="E35" s="204">
        <f>ISI!E31+NFM!E47+CHI!E36+NMM!E35+PPA!E36+FBT!E16+TRE!E16+MAE!E16+TEL!E16+WWP!E16+OIS!E16</f>
        <v>408.9663800515907</v>
      </c>
      <c r="F35" s="204">
        <f>ISI!F31+NFM!F47+CHI!F36+NMM!F35+PPA!F36+FBT!F16+TRE!F16+MAE!F16+TEL!F16+WWP!F16+OIS!F16</f>
        <v>422.52321582115218</v>
      </c>
      <c r="G35" s="204">
        <f>ISI!G31+NFM!G47+CHI!G36+NMM!G35+PPA!G36+FBT!G16+TRE!G16+MAE!G16+TEL!G16+WWP!G16+OIS!G16</f>
        <v>418.10808254514177</v>
      </c>
      <c r="H35" s="204">
        <f>ISI!H31+NFM!H47+CHI!H36+NMM!H35+PPA!H36+FBT!H16+TRE!H16+MAE!H16+TEL!H16+WWP!H16+OIS!H16</f>
        <v>414.13938091143581</v>
      </c>
      <c r="I35" s="204">
        <f>ISI!I31+NFM!I47+CHI!I36+NMM!I35+PPA!I36+FBT!I16+TRE!I16+MAE!I16+TEL!I16+WWP!I16+OIS!I16</f>
        <v>417.48564058469481</v>
      </c>
      <c r="J35" s="204">
        <f>ISI!J31+NFM!J47+CHI!J36+NMM!J35+PPA!J36+FBT!J16+TRE!J16+MAE!J16+TEL!J16+WWP!J16+OIS!J16</f>
        <v>393.38271711092005</v>
      </c>
      <c r="K35" s="204">
        <f>ISI!K31+NFM!K47+CHI!K36+NMM!K35+PPA!K36+FBT!K16+TRE!K16+MAE!K16+TEL!K16+WWP!K16+OIS!K16</f>
        <v>314.95950128976773</v>
      </c>
      <c r="L35" s="204">
        <f>ISI!L31+NFM!L47+CHI!L36+NMM!L35+PPA!L36+FBT!L16+TRE!L16+MAE!L16+TEL!L16+WWP!L16+OIS!L16</f>
        <v>363.95967325881332</v>
      </c>
      <c r="M35" s="204">
        <f>ISI!M31+NFM!M47+CHI!M36+NMM!M35+PPA!M36+FBT!M16+TRE!M16+MAE!M16+TEL!M16+WWP!M16+OIS!M16</f>
        <v>366.88108340498707</v>
      </c>
      <c r="N35" s="204">
        <f>ISI!N31+NFM!N47+CHI!N36+NMM!N35+PPA!N36+FBT!N16+TRE!N16+MAE!N16+TEL!N16+WWP!N16+OIS!N16</f>
        <v>339.98761822871876</v>
      </c>
      <c r="O35" s="204">
        <f>ISI!O31+NFM!O47+CHI!O36+NMM!O35+PPA!O36+FBT!O16+TRE!O16+MAE!O16+TEL!O16+WWP!O16+OIS!O16</f>
        <v>332.15520206362856</v>
      </c>
      <c r="P35" s="204">
        <f>ISI!P31+NFM!P47+CHI!P36+NMM!P35+PPA!P36+FBT!P16+TRE!P16+MAE!P16+TEL!P16+WWP!P16+OIS!P16</f>
        <v>340.59785038693019</v>
      </c>
      <c r="Q35" s="204">
        <f>ISI!Q31+NFM!Q47+CHI!Q36+NMM!Q35+PPA!Q36+FBT!Q16+TRE!Q16+MAE!Q16+TEL!Q16+WWP!Q16+OIS!Q16</f>
        <v>347.51401547721412</v>
      </c>
      <c r="R35" s="204">
        <f>ISI!R31+NFM!R47+CHI!R36+NMM!R35+PPA!R36+FBT!R16+TRE!R16+MAE!R16+TEL!R16+WWP!R16+OIS!R16</f>
        <v>333.33473774720557</v>
      </c>
      <c r="S35" s="204">
        <f>ISI!S31+NFM!S47+CHI!S36+NMM!S35+PPA!S36+FBT!S16+TRE!S16+MAE!S16+TEL!S16+WWP!S16+OIS!S16</f>
        <v>345.11117798796215</v>
      </c>
      <c r="T35" s="204">
        <f>ISI!T31+NFM!T47+CHI!T36+NMM!T35+PPA!T36+FBT!T16+TRE!T16+MAE!T16+TEL!T16+WWP!T16+OIS!T16</f>
        <v>360.77583834909717</v>
      </c>
      <c r="U35" s="204">
        <f>ISI!U31+NFM!U47+CHI!U36+NMM!U35+PPA!U36+FBT!U16+TRE!U16+MAE!U16+TEL!U16+WWP!U16+OIS!U16</f>
        <v>346.86190885640588</v>
      </c>
      <c r="V35" s="204">
        <f>ISI!V31+NFM!V47+CHI!V36+NMM!V35+PPA!V36+FBT!V16+TRE!V16+MAE!V16+TEL!V16+WWP!V16+OIS!V16</f>
        <v>296.62141014617379</v>
      </c>
      <c r="W35" s="204">
        <f>ISI!W31+NFM!W47+CHI!W36+NMM!W35+PPA!W36+FBT!W16+TRE!W16+MAE!W16+TEL!W16+WWP!W16+OIS!W16</f>
        <v>325.78417884780725</v>
      </c>
      <c r="X35" s="204">
        <f>ISI!X31+NFM!X47+CHI!X36+NMM!X35+PPA!X36+FBT!X16+TRE!X16+MAE!X16+TEL!X16+WWP!X16+OIS!X16</f>
        <v>361.56534823731721</v>
      </c>
      <c r="Y35" s="204">
        <f>ISI!Y31+NFM!Y47+CHI!Y36+NMM!Y35+PPA!Y36+FBT!Y16+TRE!Y16+MAE!Y16+TEL!Y16+WWP!Y16+OIS!Y16</f>
        <v>378.34084264832325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453.95055889939806</v>
      </c>
      <c r="C36" s="204">
        <f>ISI!C32+NFM!C48+CHI!C37+NMM!C36+PPA!C37+FBT!C17+TRE!C17+MAE!C17+TEL!C17+WWP!C17+OIS!C17</f>
        <v>280.38116938950986</v>
      </c>
      <c r="D36" s="204">
        <f>ISI!D32+NFM!D48+CHI!D37+NMM!D36+PPA!D37+FBT!D17+TRE!D17+MAE!D17+TEL!D17+WWP!D17+OIS!D17</f>
        <v>277.30017196904555</v>
      </c>
      <c r="E36" s="204">
        <f>ISI!E32+NFM!E48+CHI!E37+NMM!E36+PPA!E37+FBT!E17+TRE!E17+MAE!E17+TEL!E17+WWP!E17+OIS!E17</f>
        <v>457.03164230438517</v>
      </c>
      <c r="F36" s="204">
        <f>ISI!F32+NFM!F48+CHI!F37+NMM!F36+PPA!F37+FBT!F17+TRE!F17+MAE!F17+TEL!F17+WWP!F17+OIS!F17</f>
        <v>424.16629406706784</v>
      </c>
      <c r="G36" s="204">
        <f>ISI!G32+NFM!G48+CHI!G37+NMM!G36+PPA!G37+FBT!G17+TRE!G17+MAE!G17+TEL!G17+WWP!G17+OIS!G17</f>
        <v>399.80214961306956</v>
      </c>
      <c r="H36" s="204">
        <f>ISI!H32+NFM!H48+CHI!H37+NMM!H36+PPA!H37+FBT!H17+TRE!H17+MAE!H17+TEL!H17+WWP!H17+OIS!H17</f>
        <v>402.67687016337049</v>
      </c>
      <c r="I36" s="204">
        <f>ISI!I32+NFM!I48+CHI!I37+NMM!I36+PPA!I37+FBT!I17+TRE!I17+MAE!I17+TEL!I17+WWP!I17+OIS!I17</f>
        <v>397.97188306104897</v>
      </c>
      <c r="J36" s="204">
        <f>ISI!J32+NFM!J48+CHI!J37+NMM!J36+PPA!J37+FBT!J17+TRE!J17+MAE!J17+TEL!J17+WWP!J17+OIS!J17</f>
        <v>426.99269131556321</v>
      </c>
      <c r="K36" s="204">
        <f>ISI!K32+NFM!K48+CHI!K37+NMM!K36+PPA!K37+FBT!K17+TRE!K17+MAE!K17+TEL!K17+WWP!K17+OIS!K17</f>
        <v>398.3631986242475</v>
      </c>
      <c r="L36" s="204">
        <f>ISI!L32+NFM!L48+CHI!L37+NMM!L36+PPA!L37+FBT!L17+TRE!L17+MAE!L17+TEL!L17+WWP!L17+OIS!L17</f>
        <v>420.2453138435082</v>
      </c>
      <c r="M36" s="204">
        <f>ISI!M32+NFM!M48+CHI!M37+NMM!M36+PPA!M37+FBT!M17+TRE!M17+MAE!M17+TEL!M17+WWP!M17+OIS!M17</f>
        <v>385.02502149613071</v>
      </c>
      <c r="N36" s="204">
        <f>ISI!N32+NFM!N48+CHI!N37+NMM!N36+PPA!N37+FBT!N17+TRE!N17+MAE!N17+TEL!N17+WWP!N17+OIS!N17</f>
        <v>369.69544282029233</v>
      </c>
      <c r="O36" s="204">
        <f>ISI!O32+NFM!O48+CHI!O37+NMM!O36+PPA!O37+FBT!O17+TRE!O17+MAE!O17+TEL!O17+WWP!O17+OIS!O17</f>
        <v>359.17858985382634</v>
      </c>
      <c r="P36" s="204">
        <f>ISI!P32+NFM!P48+CHI!P37+NMM!P36+PPA!P37+FBT!P17+TRE!P17+MAE!P17+TEL!P17+WWP!P17+OIS!P17</f>
        <v>338.77239896818571</v>
      </c>
      <c r="Q36" s="204">
        <f>ISI!Q32+NFM!Q48+CHI!Q37+NMM!Q36+PPA!Q37+FBT!Q17+TRE!Q17+MAE!Q17+TEL!Q17+WWP!Q17+OIS!Q17</f>
        <v>341.41702493551151</v>
      </c>
      <c r="R36" s="204">
        <f>ISI!R32+NFM!R48+CHI!R37+NMM!R36+PPA!R37+FBT!R17+TRE!R17+MAE!R17+TEL!R17+WWP!R17+OIS!R17</f>
        <v>391.66689595872742</v>
      </c>
      <c r="S36" s="204">
        <f>ISI!S32+NFM!S48+CHI!S37+NMM!S36+PPA!S37+FBT!S17+TRE!S17+MAE!S17+TEL!S17+WWP!S17+OIS!S17</f>
        <v>353.18933791917453</v>
      </c>
      <c r="T36" s="204">
        <f>ISI!T32+NFM!T48+CHI!T37+NMM!T36+PPA!T37+FBT!T17+TRE!T17+MAE!T17+TEL!T17+WWP!T17+OIS!T17</f>
        <v>365.53164230438523</v>
      </c>
      <c r="U36" s="204">
        <f>ISI!U32+NFM!U48+CHI!U37+NMM!U36+PPA!U37+FBT!U17+TRE!U17+MAE!U17+TEL!U17+WWP!U17+OIS!U17</f>
        <v>352.1195184866724</v>
      </c>
      <c r="V36" s="204">
        <f>ISI!V32+NFM!V48+CHI!V37+NMM!V36+PPA!V37+FBT!V17+TRE!V17+MAE!V17+TEL!V17+WWP!V17+OIS!V17</f>
        <v>326.85159071367161</v>
      </c>
      <c r="W36" s="204">
        <f>ISI!W32+NFM!W48+CHI!W37+NMM!W36+PPA!W37+FBT!W17+TRE!W17+MAE!W17+TEL!W17+WWP!W17+OIS!W17</f>
        <v>341.84161650902843</v>
      </c>
      <c r="X36" s="204">
        <f>ISI!X32+NFM!X48+CHI!X37+NMM!X36+PPA!X37+FBT!X17+TRE!X17+MAE!X17+TEL!X17+WWP!X17+OIS!X17</f>
        <v>325.44600171969046</v>
      </c>
      <c r="Y36" s="204">
        <f>ISI!Y32+NFM!Y48+CHI!Y37+NMM!Y36+PPA!Y37+FBT!Y17+TRE!Y17+MAE!Y17+TEL!Y17+WWP!Y17+OIS!Y17</f>
        <v>367.00877042132407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877.12803095442814</v>
      </c>
      <c r="C37" s="204">
        <f>ISI!C33+NFM!C49+CHI!C38+NMM!C37+PPA!C38+FBT!C18+TRE!C18+MAE!C18+TEL!C18+WWP!C18+OIS!C18</f>
        <v>857.82949269131552</v>
      </c>
      <c r="D37" s="204">
        <f>ISI!D33+NFM!D49+CHI!D38+NMM!D37+PPA!D38+FBT!D18+TRE!D18+MAE!D18+TEL!D18+WWP!D18+OIS!D18</f>
        <v>890.63731728288894</v>
      </c>
      <c r="E37" s="204">
        <f>ISI!E33+NFM!E49+CHI!E38+NMM!E37+PPA!E38+FBT!E18+TRE!E18+MAE!E18+TEL!E18+WWP!E18+OIS!E18</f>
        <v>990.0258813413584</v>
      </c>
      <c r="F37" s="204">
        <f>ISI!F33+NFM!F49+CHI!F38+NMM!F37+PPA!F38+FBT!F18+TRE!F18+MAE!F18+TEL!F18+WWP!F18+OIS!F18</f>
        <v>982.306448839209</v>
      </c>
      <c r="G37" s="204">
        <f>ISI!G33+NFM!G49+CHI!G38+NMM!G37+PPA!G38+FBT!G18+TRE!G18+MAE!G18+TEL!G18+WWP!G18+OIS!G18</f>
        <v>782.8104041272569</v>
      </c>
      <c r="H37" s="204">
        <f>ISI!H33+NFM!H49+CHI!H38+NMM!H37+PPA!H38+FBT!H18+TRE!H18+MAE!H18+TEL!H18+WWP!H18+OIS!H18</f>
        <v>762.47231298366285</v>
      </c>
      <c r="I37" s="204">
        <f>ISI!I33+NFM!I49+CHI!I38+NMM!I37+PPA!I38+FBT!I18+TRE!I18+MAE!I18+TEL!I18+WWP!I18+OIS!I18</f>
        <v>662.87721410146139</v>
      </c>
      <c r="J37" s="204">
        <f>ISI!J33+NFM!J49+CHI!J38+NMM!J37+PPA!J38+FBT!J18+TRE!J18+MAE!J18+TEL!J18+WWP!J18+OIS!J18</f>
        <v>651.36655202063628</v>
      </c>
      <c r="K37" s="204">
        <f>ISI!K33+NFM!K49+CHI!K38+NMM!K37+PPA!K38+FBT!K18+TRE!K18+MAE!K18+TEL!K18+WWP!K18+OIS!K18</f>
        <v>540.87334479793628</v>
      </c>
      <c r="L37" s="204">
        <f>ISI!L33+NFM!L49+CHI!L38+NMM!L37+PPA!L38+FBT!L18+TRE!L18+MAE!L18+TEL!L18+WWP!L18+OIS!L18</f>
        <v>566.19621668099728</v>
      </c>
      <c r="M37" s="204">
        <f>ISI!M33+NFM!M49+CHI!M38+NMM!M37+PPA!M38+FBT!M18+TRE!M18+MAE!M18+TEL!M18+WWP!M18+OIS!M18</f>
        <v>463.48546861564915</v>
      </c>
      <c r="N37" s="204">
        <f>ISI!N33+NFM!N49+CHI!N38+NMM!N37+PPA!N38+FBT!N18+TRE!N18+MAE!N18+TEL!N18+WWP!N18+OIS!N18</f>
        <v>428.80653482373168</v>
      </c>
      <c r="O37" s="204">
        <f>ISI!O33+NFM!O49+CHI!O38+NMM!O37+PPA!O38+FBT!O18+TRE!O18+MAE!O18+TEL!O18+WWP!O18+OIS!O18</f>
        <v>343.28125537403264</v>
      </c>
      <c r="P37" s="204">
        <f>ISI!P33+NFM!P49+CHI!P38+NMM!P37+PPA!P38+FBT!P18+TRE!P18+MAE!P18+TEL!P18+WWP!P18+OIS!P18</f>
        <v>250.76999140154771</v>
      </c>
      <c r="Q37" s="204">
        <f>ISI!Q33+NFM!Q49+CHI!Q38+NMM!Q37+PPA!Q38+FBT!Q18+TRE!Q18+MAE!Q18+TEL!Q18+WWP!Q18+OIS!Q18</f>
        <v>198.13069647463453</v>
      </c>
      <c r="R37" s="204">
        <f>ISI!R33+NFM!R49+CHI!R38+NMM!R37+PPA!R38+FBT!R18+TRE!R18+MAE!R18+TEL!R18+WWP!R18+OIS!R18</f>
        <v>195.0042992261393</v>
      </c>
      <c r="S37" s="204">
        <f>ISI!S33+NFM!S49+CHI!S38+NMM!S37+PPA!S38+FBT!S18+TRE!S18+MAE!S18+TEL!S18+WWP!S18+OIS!S18</f>
        <v>213.82269991401546</v>
      </c>
      <c r="T37" s="204">
        <f>ISI!T33+NFM!T49+CHI!T38+NMM!T37+PPA!T38+FBT!T18+TRE!T18+MAE!T18+TEL!T18+WWP!T18+OIS!T18</f>
        <v>223.33241616509031</v>
      </c>
      <c r="U37" s="204">
        <f>ISI!U33+NFM!U49+CHI!U38+NMM!U37+PPA!U38+FBT!U18+TRE!U18+MAE!U18+TEL!U18+WWP!U18+OIS!U18</f>
        <v>191.79019776440239</v>
      </c>
      <c r="V37" s="204">
        <f>ISI!V33+NFM!V49+CHI!V38+NMM!V37+PPA!V38+FBT!V18+TRE!V18+MAE!V18+TEL!V18+WWP!V18+OIS!V18</f>
        <v>185.37403267411867</v>
      </c>
      <c r="W37" s="204">
        <f>ISI!W33+NFM!W49+CHI!W38+NMM!W37+PPA!W38+FBT!W18+TRE!W18+MAE!W18+TEL!W18+WWP!W18+OIS!W18</f>
        <v>176.62072226999135</v>
      </c>
      <c r="X37" s="204">
        <f>ISI!X33+NFM!X49+CHI!X38+NMM!X37+PPA!X38+FBT!X18+TRE!X18+MAE!X18+TEL!X18+WWP!X18+OIS!X18</f>
        <v>136.00988822012033</v>
      </c>
      <c r="Y37" s="204">
        <f>ISI!Y33+NFM!Y49+CHI!Y38+NMM!Y37+PPA!Y38+FBT!Y18+TRE!Y18+MAE!Y18+TEL!Y18+WWP!Y18+OIS!Y18</f>
        <v>157.42622527944968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0</v>
      </c>
      <c r="C38" s="204">
        <f>ISI!C34+NFM!C50+CHI!C39+NMM!C38+PPA!C39+FBT!C19+TRE!C19+MAE!C19+TEL!C19+WWP!C19+OIS!C19</f>
        <v>0</v>
      </c>
      <c r="D38" s="204">
        <f>ISI!D34+NFM!D50+CHI!D39+NMM!D38+PPA!D39+FBT!D19+TRE!D19+MAE!D19+TEL!D19+WWP!D19+OIS!D19</f>
        <v>0</v>
      </c>
      <c r="E38" s="204">
        <f>ISI!E34+NFM!E50+CHI!E39+NMM!E38+PPA!E39+FBT!E19+TRE!E19+MAE!E19+TEL!E19+WWP!E19+OIS!E19</f>
        <v>0</v>
      </c>
      <c r="F38" s="204">
        <f>ISI!F34+NFM!F50+CHI!F39+NMM!F38+PPA!F39+FBT!F19+TRE!F19+MAE!F19+TEL!F19+WWP!F19+OIS!F19</f>
        <v>0</v>
      </c>
      <c r="G38" s="204">
        <f>ISI!G34+NFM!G50+CHI!G39+NMM!G38+PPA!G39+FBT!G19+TRE!G19+MAE!G19+TEL!G19+WWP!G19+OIS!G19</f>
        <v>46.814015477214092</v>
      </c>
      <c r="H38" s="204">
        <f>ISI!H34+NFM!H50+CHI!H39+NMM!H38+PPA!H39+FBT!H19+TRE!H19+MAE!H19+TEL!H19+WWP!H19+OIS!H19</f>
        <v>84.933619948409273</v>
      </c>
      <c r="I38" s="204">
        <f>ISI!I34+NFM!I50+CHI!I39+NMM!I38+PPA!I39+FBT!I19+TRE!I19+MAE!I19+TEL!I19+WWP!I19+OIS!I19</f>
        <v>80.979363714531374</v>
      </c>
      <c r="J38" s="204">
        <f>ISI!J34+NFM!J50+CHI!J39+NMM!J38+PPA!J39+FBT!J19+TRE!J19+MAE!J19+TEL!J19+WWP!J19+OIS!J19</f>
        <v>86.075236457437654</v>
      </c>
      <c r="K38" s="204">
        <f>ISI!K34+NFM!K50+CHI!K39+NMM!K38+PPA!K39+FBT!K19+TRE!K19+MAE!K19+TEL!K19+WWP!K19+OIS!K19</f>
        <v>69.946517626827159</v>
      </c>
      <c r="L38" s="204">
        <f>ISI!L34+NFM!L50+CHI!L39+NMM!L38+PPA!L39+FBT!L19+TRE!L19+MAE!L19+TEL!L19+WWP!L19+OIS!L19</f>
        <v>75.098194325021495</v>
      </c>
      <c r="M38" s="204">
        <f>ISI!M34+NFM!M50+CHI!M39+NMM!M38+PPA!M39+FBT!M19+TRE!M19+MAE!M19+TEL!M19+WWP!M19+OIS!M19</f>
        <v>60.777987962166819</v>
      </c>
      <c r="N38" s="204">
        <f>ISI!N34+NFM!N50+CHI!N39+NMM!N38+PPA!N39+FBT!N19+TRE!N19+MAE!N19+TEL!N19+WWP!N19+OIS!N19</f>
        <v>64.289337919174542</v>
      </c>
      <c r="O38" s="204">
        <f>ISI!O34+NFM!O50+CHI!O39+NMM!O38+PPA!O39+FBT!O19+TRE!O19+MAE!O19+TEL!O19+WWP!O19+OIS!O19</f>
        <v>38.481513327601036</v>
      </c>
      <c r="P38" s="204">
        <f>ISI!P34+NFM!P50+CHI!P39+NMM!P38+PPA!P39+FBT!P19+TRE!P19+MAE!P19+TEL!P19+WWP!P19+OIS!P19</f>
        <v>40.538263112639711</v>
      </c>
      <c r="Q38" s="204">
        <f>ISI!Q34+NFM!Q50+CHI!Q39+NMM!Q38+PPA!Q39+FBT!Q19+TRE!Q19+MAE!Q19+TEL!Q19+WWP!Q19+OIS!Q19</f>
        <v>36.644625967325879</v>
      </c>
      <c r="R38" s="204">
        <f>ISI!R34+NFM!R50+CHI!R39+NMM!R38+PPA!R39+FBT!R19+TRE!R19+MAE!R19+TEL!R19+WWP!R19+OIS!R19</f>
        <v>47.007394668959591</v>
      </c>
      <c r="S38" s="204">
        <f>ISI!S34+NFM!S50+CHI!S39+NMM!S38+PPA!S39+FBT!S19+TRE!S19+MAE!S19+TEL!S19+WWP!S19+OIS!S19</f>
        <v>48.48435081685296</v>
      </c>
      <c r="T38" s="204">
        <f>ISI!T34+NFM!T50+CHI!T39+NMM!T38+PPA!T39+FBT!T19+TRE!T19+MAE!T19+TEL!T19+WWP!T19+OIS!T19</f>
        <v>54.663198624247634</v>
      </c>
      <c r="U38" s="204">
        <f>ISI!U34+NFM!U50+CHI!U39+NMM!U38+PPA!U39+FBT!U19+TRE!U19+MAE!U19+TEL!U19+WWP!U19+OIS!U19</f>
        <v>48.27059329320722</v>
      </c>
      <c r="V38" s="204">
        <f>ISI!V34+NFM!V50+CHI!V39+NMM!V38+PPA!V39+FBT!V19+TRE!V19+MAE!V19+TEL!V19+WWP!V19+OIS!V19</f>
        <v>35.064230438521065</v>
      </c>
      <c r="W38" s="204">
        <f>ISI!W34+NFM!W50+CHI!W39+NMM!W38+PPA!W39+FBT!W19+TRE!W19+MAE!W19+TEL!W19+WWP!W19+OIS!W19</f>
        <v>33.444711951848667</v>
      </c>
      <c r="X38" s="204">
        <f>ISI!X34+NFM!X50+CHI!X39+NMM!X38+PPA!X39+FBT!X19+TRE!X19+MAE!X19+TEL!X19+WWP!X19+OIS!X19</f>
        <v>51.149613069647465</v>
      </c>
      <c r="Y38" s="204">
        <f>ISI!Y34+NFM!Y50+CHI!Y39+NMM!Y38+PPA!Y39+FBT!Y19+TRE!Y19+MAE!Y19+TEL!Y19+WWP!Y19+OIS!Y19</f>
        <v>33.84866723989682</v>
      </c>
    </row>
    <row r="39" spans="1:25" ht="12" customHeight="1" x14ac:dyDescent="0.25">
      <c r="A39" s="19" t="s">
        <v>72</v>
      </c>
      <c r="B39" s="205">
        <f t="shared" ref="B39:Y39" si="2">B40+B41</f>
        <v>501.79372312983651</v>
      </c>
      <c r="C39" s="205">
        <f t="shared" si="2"/>
        <v>560.92003439380915</v>
      </c>
      <c r="D39" s="205">
        <f t="shared" si="2"/>
        <v>526.36380051590697</v>
      </c>
      <c r="E39" s="205">
        <f t="shared" si="2"/>
        <v>545.62914875322429</v>
      </c>
      <c r="F39" s="205">
        <f t="shared" si="2"/>
        <v>574.26672398968174</v>
      </c>
      <c r="G39" s="205">
        <f t="shared" si="2"/>
        <v>560.75047291487544</v>
      </c>
      <c r="H39" s="205">
        <f t="shared" si="2"/>
        <v>558.9567497850386</v>
      </c>
      <c r="I39" s="205">
        <f t="shared" si="2"/>
        <v>562.58005159071342</v>
      </c>
      <c r="J39" s="205">
        <f t="shared" si="2"/>
        <v>487.6301805674978</v>
      </c>
      <c r="K39" s="205">
        <f t="shared" si="2"/>
        <v>407.49501289767829</v>
      </c>
      <c r="L39" s="205">
        <f t="shared" si="2"/>
        <v>482.14385210662073</v>
      </c>
      <c r="M39" s="205">
        <f t="shared" si="2"/>
        <v>483.19484092863286</v>
      </c>
      <c r="N39" s="205">
        <f t="shared" si="2"/>
        <v>527.09948409286312</v>
      </c>
      <c r="O39" s="205">
        <f t="shared" si="2"/>
        <v>457.61203783318996</v>
      </c>
      <c r="P39" s="205">
        <f t="shared" si="2"/>
        <v>512.54892519346504</v>
      </c>
      <c r="Q39" s="205">
        <f t="shared" si="2"/>
        <v>577.51263972484946</v>
      </c>
      <c r="R39" s="205">
        <f t="shared" si="2"/>
        <v>472.0717110920034</v>
      </c>
      <c r="S39" s="205">
        <f t="shared" si="2"/>
        <v>434.60060189165949</v>
      </c>
      <c r="T39" s="205">
        <f t="shared" si="2"/>
        <v>503.42355975924335</v>
      </c>
      <c r="U39" s="205">
        <f t="shared" si="2"/>
        <v>518.73301805674976</v>
      </c>
      <c r="V39" s="205">
        <f t="shared" si="2"/>
        <v>515.86276870163374</v>
      </c>
      <c r="W39" s="205">
        <f t="shared" si="2"/>
        <v>471.74961154328878</v>
      </c>
      <c r="X39" s="205">
        <f t="shared" si="2"/>
        <v>417.8824438610539</v>
      </c>
      <c r="Y39" s="205">
        <f t="shared" si="2"/>
        <v>359.66169820371181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302.55803955288036</v>
      </c>
      <c r="C40" s="204">
        <f>ISI!C36+NFM!C52+CHI!C41+NMM!C40+PPA!C41+FBT!C21+TRE!C21+MAE!C21+TEL!C21+WWP!C21+OIS!C21</f>
        <v>340.30524505588994</v>
      </c>
      <c r="D40" s="204">
        <f>ISI!D36+NFM!D52+CHI!D41+NMM!D40+PPA!D41+FBT!D21+TRE!D21+MAE!D21+TEL!D21+WWP!D21+OIS!D21</f>
        <v>316.05760963026648</v>
      </c>
      <c r="E40" s="204">
        <f>ISI!E36+NFM!E52+CHI!E41+NMM!E40+PPA!E41+FBT!E21+TRE!E21+MAE!E21+TEL!E21+WWP!E21+OIS!E21</f>
        <v>332.07222699914013</v>
      </c>
      <c r="F40" s="204">
        <f>ISI!F36+NFM!F52+CHI!F41+NMM!F40+PPA!F41+FBT!F21+TRE!F21+MAE!F21+TEL!F21+WWP!F21+OIS!F21</f>
        <v>352.83748925193453</v>
      </c>
      <c r="G40" s="204">
        <f>ISI!G36+NFM!G52+CHI!G41+NMM!G40+PPA!G41+FBT!G21+TRE!G21+MAE!G21+TEL!G21+WWP!G21+OIS!G21</f>
        <v>338.41358555460022</v>
      </c>
      <c r="H40" s="204">
        <f>ISI!H36+NFM!H52+CHI!H41+NMM!H40+PPA!H41+FBT!H21+TRE!H21+MAE!H21+TEL!H21+WWP!H21+OIS!H21</f>
        <v>355.54600171969042</v>
      </c>
      <c r="I40" s="204">
        <f>ISI!I36+NFM!I52+CHI!I41+NMM!I40+PPA!I41+FBT!I21+TRE!I21+MAE!I21+TEL!I21+WWP!I21+OIS!I21</f>
        <v>360.10318142734292</v>
      </c>
      <c r="J40" s="204">
        <f>ISI!J36+NFM!J52+CHI!J41+NMM!J40+PPA!J41+FBT!J21+TRE!J21+MAE!J21+TEL!J21+WWP!J21+OIS!J21</f>
        <v>289.81083404987095</v>
      </c>
      <c r="K40" s="204">
        <f>ISI!K36+NFM!K52+CHI!K41+NMM!K40+PPA!K41+FBT!K21+TRE!K21+MAE!K21+TEL!K21+WWP!K21+OIS!K21</f>
        <v>289.35941530524497</v>
      </c>
      <c r="L40" s="204">
        <f>ISI!L36+NFM!L52+CHI!L41+NMM!L40+PPA!L41+FBT!L21+TRE!L21+MAE!L21+TEL!L21+WWP!L21+OIS!L21</f>
        <v>322.72141014617364</v>
      </c>
      <c r="M40" s="204">
        <f>ISI!M36+NFM!M52+CHI!M41+NMM!M40+PPA!M41+FBT!M21+TRE!M21+MAE!M21+TEL!M21+WWP!M21+OIS!M21</f>
        <v>336.13499570077386</v>
      </c>
      <c r="N40" s="204">
        <f>ISI!N36+NFM!N52+CHI!N41+NMM!N40+PPA!N41+FBT!N21+TRE!N21+MAE!N21+TEL!N21+WWP!N21+OIS!N21</f>
        <v>350.64488392089419</v>
      </c>
      <c r="O40" s="204">
        <f>ISI!O36+NFM!O52+CHI!O41+NMM!O40+PPA!O41+FBT!O21+TRE!O21+MAE!O21+TEL!O21+WWP!O21+OIS!O21</f>
        <v>280.35253654342216</v>
      </c>
      <c r="P40" s="204">
        <f>ISI!P36+NFM!P52+CHI!P41+NMM!P40+PPA!P41+FBT!P21+TRE!P21+MAE!P21+TEL!P21+WWP!P21+OIS!P21</f>
        <v>340.06878761822867</v>
      </c>
      <c r="Q40" s="204">
        <f>ISI!Q36+NFM!Q52+CHI!Q41+NMM!Q40+PPA!Q41+FBT!Q21+TRE!Q21+MAE!Q21+TEL!Q21+WWP!Q21+OIS!Q21</f>
        <v>403.43938091143588</v>
      </c>
      <c r="R40" s="204">
        <f>ISI!R36+NFM!R52+CHI!R41+NMM!R40+PPA!R41+FBT!R21+TRE!R21+MAE!R21+TEL!R21+WWP!R21+OIS!R21</f>
        <v>289.78933791917456</v>
      </c>
      <c r="S40" s="204">
        <f>ISI!S36+NFM!S52+CHI!S41+NMM!S40+PPA!S41+FBT!S21+TRE!S21+MAE!S21+TEL!S21+WWP!S21+OIS!S21</f>
        <v>258.70971625107478</v>
      </c>
      <c r="T40" s="204">
        <f>ISI!T36+NFM!T52+CHI!T41+NMM!T40+PPA!T41+FBT!T21+TRE!T21+MAE!T21+TEL!T21+WWP!T21+OIS!T21</f>
        <v>337.85322441960449</v>
      </c>
      <c r="U40" s="204">
        <f>ISI!U36+NFM!U52+CHI!U41+NMM!U40+PPA!U41+FBT!U21+TRE!U21+MAE!U21+TEL!U21+WWP!U21+OIS!U21</f>
        <v>339.42424763542562</v>
      </c>
      <c r="V40" s="204">
        <f>ISI!V36+NFM!V52+CHI!V41+NMM!V40+PPA!V41+FBT!V21+TRE!V21+MAE!V21+TEL!V21+WWP!V21+OIS!V21</f>
        <v>345.14049871023212</v>
      </c>
      <c r="W40" s="204">
        <f>ISI!W36+NFM!W52+CHI!W41+NMM!W40+PPA!W41+FBT!W21+TRE!W21+MAE!W21+TEL!W21+WWP!W21+OIS!W21</f>
        <v>307.47618076082961</v>
      </c>
      <c r="X40" s="204">
        <f>ISI!X36+NFM!X52+CHI!X41+NMM!X40+PPA!X41+FBT!X21+TRE!X21+MAE!X21+TEL!X21+WWP!X21+OIS!X21</f>
        <v>247.27479123852598</v>
      </c>
      <c r="Y40" s="204">
        <f>ISI!Y36+NFM!Y52+CHI!Y41+NMM!Y40+PPA!Y41+FBT!Y21+TRE!Y21+MAE!Y21+TEL!Y21+WWP!Y21+OIS!Y21</f>
        <v>186.90211092942116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199.23568357695618</v>
      </c>
      <c r="C41" s="204">
        <f>ISI!C37+NFM!C53+CHI!C42+NMM!C41+PPA!C42+FBT!C22+TRE!C22+MAE!C22+TEL!C22+WWP!C22+OIS!C22</f>
        <v>220.61478933791918</v>
      </c>
      <c r="D41" s="204">
        <f>ISI!D37+NFM!D53+CHI!D42+NMM!D41+PPA!D42+FBT!D22+TRE!D22+MAE!D22+TEL!D22+WWP!D22+OIS!D22</f>
        <v>210.30619088564049</v>
      </c>
      <c r="E41" s="204">
        <f>ISI!E37+NFM!E53+CHI!E42+NMM!E41+PPA!E42+FBT!E22+TRE!E22+MAE!E22+TEL!E22+WWP!E22+OIS!E22</f>
        <v>213.55692175408413</v>
      </c>
      <c r="F41" s="204">
        <f>ISI!F37+NFM!F53+CHI!F42+NMM!F41+PPA!F42+FBT!F22+TRE!F22+MAE!F22+TEL!F22+WWP!F22+OIS!F22</f>
        <v>221.42923473774724</v>
      </c>
      <c r="G41" s="204">
        <f>ISI!G37+NFM!G53+CHI!G42+NMM!G41+PPA!G42+FBT!G22+TRE!G22+MAE!G22+TEL!G22+WWP!G22+OIS!G22</f>
        <v>222.33688736027517</v>
      </c>
      <c r="H41" s="204">
        <f>ISI!H37+NFM!H53+CHI!H42+NMM!H41+PPA!H42+FBT!H22+TRE!H22+MAE!H22+TEL!H22+WWP!H22+OIS!H22</f>
        <v>203.4107480653482</v>
      </c>
      <c r="I41" s="204">
        <f>ISI!I37+NFM!I53+CHI!I42+NMM!I41+PPA!I42+FBT!I22+TRE!I22+MAE!I22+TEL!I22+WWP!I22+OIS!I22</f>
        <v>202.47687016337053</v>
      </c>
      <c r="J41" s="204">
        <f>ISI!J37+NFM!J53+CHI!J42+NMM!J41+PPA!J42+FBT!J22+TRE!J22+MAE!J22+TEL!J22+WWP!J22+OIS!J22</f>
        <v>197.81934651762685</v>
      </c>
      <c r="K41" s="204">
        <f>ISI!K37+NFM!K53+CHI!K42+NMM!K41+PPA!K42+FBT!K22+TRE!K22+MAE!K22+TEL!K22+WWP!K22+OIS!K22</f>
        <v>118.13559759243333</v>
      </c>
      <c r="L41" s="204">
        <f>ISI!L37+NFM!L53+CHI!L42+NMM!L41+PPA!L42+FBT!L22+TRE!L22+MAE!L22+TEL!L22+WWP!L22+OIS!L22</f>
        <v>159.42244196044709</v>
      </c>
      <c r="M41" s="204">
        <f>ISI!M37+NFM!M53+CHI!M42+NMM!M41+PPA!M42+FBT!M22+TRE!M22+MAE!M22+TEL!M22+WWP!M22+OIS!M22</f>
        <v>147.05984522785897</v>
      </c>
      <c r="N41" s="204">
        <f>ISI!N37+NFM!N53+CHI!N42+NMM!N41+PPA!N42+FBT!N22+TRE!N22+MAE!N22+TEL!N22+WWP!N22+OIS!N22</f>
        <v>176.45460017196899</v>
      </c>
      <c r="O41" s="204">
        <f>ISI!O37+NFM!O53+CHI!O42+NMM!O41+PPA!O42+FBT!O22+TRE!O22+MAE!O22+TEL!O22+WWP!O22+OIS!O22</f>
        <v>177.2595012897678</v>
      </c>
      <c r="P41" s="204">
        <f>ISI!P37+NFM!P53+CHI!P42+NMM!P41+PPA!P42+FBT!P22+TRE!P22+MAE!P22+TEL!P22+WWP!P22+OIS!P22</f>
        <v>172.48013757523643</v>
      </c>
      <c r="Q41" s="204">
        <f>ISI!Q37+NFM!Q53+CHI!Q42+NMM!Q41+PPA!Q42+FBT!Q22+TRE!Q22+MAE!Q22+TEL!Q22+WWP!Q22+OIS!Q22</f>
        <v>174.07325881341362</v>
      </c>
      <c r="R41" s="204">
        <f>ISI!R37+NFM!R53+CHI!R42+NMM!R41+PPA!R42+FBT!R22+TRE!R22+MAE!R22+TEL!R22+WWP!R22+OIS!R22</f>
        <v>182.28237317282884</v>
      </c>
      <c r="S41" s="204">
        <f>ISI!S37+NFM!S53+CHI!S42+NMM!S41+PPA!S42+FBT!S22+TRE!S22+MAE!S22+TEL!S22+WWP!S22+OIS!S22</f>
        <v>175.89088564058468</v>
      </c>
      <c r="T41" s="204">
        <f>ISI!T37+NFM!T53+CHI!T42+NMM!T41+PPA!T42+FBT!T22+TRE!T22+MAE!T22+TEL!T22+WWP!T22+OIS!T22</f>
        <v>165.57033533963886</v>
      </c>
      <c r="U41" s="204">
        <f>ISI!U37+NFM!U53+CHI!U42+NMM!U41+PPA!U42+FBT!U22+TRE!U22+MAE!U22+TEL!U22+WWP!U22+OIS!U22</f>
        <v>179.30877042132411</v>
      </c>
      <c r="V41" s="204">
        <f>ISI!V37+NFM!V53+CHI!V42+NMM!V41+PPA!V42+FBT!V22+TRE!V22+MAE!V22+TEL!V22+WWP!V22+OIS!V22</f>
        <v>170.72226999140156</v>
      </c>
      <c r="W41" s="204">
        <f>ISI!W37+NFM!W53+CHI!W42+NMM!W41+PPA!W42+FBT!W22+TRE!W22+MAE!W22+TEL!W22+WWP!W22+OIS!W22</f>
        <v>164.27343078245914</v>
      </c>
      <c r="X41" s="204">
        <f>ISI!X37+NFM!X53+CHI!X42+NMM!X41+PPA!X42+FBT!X22+TRE!X22+MAE!X22+TEL!X22+WWP!X22+OIS!X22</f>
        <v>170.60765262252792</v>
      </c>
      <c r="Y41" s="204">
        <f>ISI!Y37+NFM!Y53+CHI!Y42+NMM!Y41+PPA!Y42+FBT!Y22+TRE!Y22+MAE!Y22+TEL!Y22+WWP!Y22+OIS!Y22</f>
        <v>172.75958727429065</v>
      </c>
    </row>
    <row r="42" spans="1:25" ht="12" customHeight="1" x14ac:dyDescent="0.25">
      <c r="A42" s="19" t="s">
        <v>37</v>
      </c>
      <c r="B42" s="205">
        <f t="shared" ref="B42:Y42" si="3">SUM(B43:B48)</f>
        <v>4334.0259673258824</v>
      </c>
      <c r="C42" s="205">
        <f t="shared" si="3"/>
        <v>3558.2545141874461</v>
      </c>
      <c r="D42" s="205">
        <f t="shared" si="3"/>
        <v>3549.7038693035252</v>
      </c>
      <c r="E42" s="205">
        <f t="shared" si="3"/>
        <v>3489.2519346517615</v>
      </c>
      <c r="F42" s="205">
        <f t="shared" si="3"/>
        <v>3422.5184006878749</v>
      </c>
      <c r="G42" s="205">
        <f t="shared" si="3"/>
        <v>3551.4968185726566</v>
      </c>
      <c r="H42" s="205">
        <f t="shared" si="3"/>
        <v>3927.0108340498705</v>
      </c>
      <c r="I42" s="205">
        <f t="shared" si="3"/>
        <v>4086.526913155632</v>
      </c>
      <c r="J42" s="205">
        <f t="shared" si="3"/>
        <v>3869.7221840068778</v>
      </c>
      <c r="K42" s="205">
        <f t="shared" si="3"/>
        <v>4033.4002579535686</v>
      </c>
      <c r="L42" s="205">
        <f t="shared" si="3"/>
        <v>4239.1202063628562</v>
      </c>
      <c r="M42" s="205">
        <f t="shared" si="3"/>
        <v>4100.9379191745484</v>
      </c>
      <c r="N42" s="205">
        <f t="shared" si="3"/>
        <v>4049.5925193465168</v>
      </c>
      <c r="O42" s="205">
        <f t="shared" si="3"/>
        <v>4193.1402407566629</v>
      </c>
      <c r="P42" s="205">
        <f t="shared" si="3"/>
        <v>4134.0412725709375</v>
      </c>
      <c r="Q42" s="205">
        <f t="shared" si="3"/>
        <v>4318.3090283748916</v>
      </c>
      <c r="R42" s="205">
        <f t="shared" si="3"/>
        <v>4331.1752364574377</v>
      </c>
      <c r="S42" s="205">
        <f t="shared" si="3"/>
        <v>4248.3583834909714</v>
      </c>
      <c r="T42" s="205">
        <f t="shared" si="3"/>
        <v>4249.6334479793632</v>
      </c>
      <c r="U42" s="205">
        <f t="shared" si="3"/>
        <v>4328.1841788478077</v>
      </c>
      <c r="V42" s="205">
        <f t="shared" si="3"/>
        <v>4835.9058469475503</v>
      </c>
      <c r="W42" s="205">
        <f t="shared" si="3"/>
        <v>4786.838694561613</v>
      </c>
      <c r="X42" s="205">
        <f t="shared" si="3"/>
        <v>4884.9104194235533</v>
      </c>
      <c r="Y42" s="205">
        <f t="shared" si="3"/>
        <v>5265.4416551926752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4334.0259673258824</v>
      </c>
      <c r="C43" s="204">
        <f>ISI!C39+NFM!C55+CHI!C44+NMM!C43+PPA!C44+FBT!C24+TRE!C24+MAE!C24+TEL!C24+WWP!C24+OIS!C24</f>
        <v>3558.2545141874461</v>
      </c>
      <c r="D43" s="204">
        <f>ISI!D39+NFM!D55+CHI!D44+NMM!D43+PPA!D44+FBT!D24+TRE!D24+MAE!D24+TEL!D24+WWP!D24+OIS!D24</f>
        <v>3549.7038693035252</v>
      </c>
      <c r="E43" s="204">
        <f>ISI!E39+NFM!E55+CHI!E44+NMM!E43+PPA!E44+FBT!E24+TRE!E24+MAE!E24+TEL!E24+WWP!E24+OIS!E24</f>
        <v>3489.2519346517615</v>
      </c>
      <c r="F43" s="204">
        <f>ISI!F39+NFM!F55+CHI!F44+NMM!F43+PPA!F44+FBT!F24+TRE!F24+MAE!F24+TEL!F24+WWP!F24+OIS!F24</f>
        <v>3422.5184006878749</v>
      </c>
      <c r="G43" s="204">
        <f>ISI!G39+NFM!G55+CHI!G44+NMM!G43+PPA!G44+FBT!G24+TRE!G24+MAE!G24+TEL!G24+WWP!G24+OIS!G24</f>
        <v>3550.9936371453136</v>
      </c>
      <c r="H43" s="204">
        <f>ISI!H39+NFM!H55+CHI!H44+NMM!H43+PPA!H44+FBT!H24+TRE!H24+MAE!H24+TEL!H24+WWP!H24+OIS!H24</f>
        <v>3924.6679277730004</v>
      </c>
      <c r="I43" s="204">
        <f>ISI!I39+NFM!I55+CHI!I44+NMM!I43+PPA!I44+FBT!I24+TRE!I24+MAE!I24+TEL!I24+WWP!I24+OIS!I24</f>
        <v>4081.9002579535681</v>
      </c>
      <c r="J43" s="204">
        <f>ISI!J39+NFM!J55+CHI!J44+NMM!J43+PPA!J44+FBT!J24+TRE!J24+MAE!J24+TEL!J24+WWP!J24+OIS!J24</f>
        <v>3863.2846087704202</v>
      </c>
      <c r="K43" s="204">
        <f>ISI!K39+NFM!K55+CHI!K44+NMM!K43+PPA!K44+FBT!K24+TRE!K24+MAE!K24+TEL!K24+WWP!K24+OIS!K24</f>
        <v>4025.8430782459159</v>
      </c>
      <c r="L43" s="204">
        <f>ISI!L39+NFM!L55+CHI!L44+NMM!L43+PPA!L44+FBT!L24+TRE!L24+MAE!L24+TEL!L24+WWP!L24+OIS!L24</f>
        <v>4230.9878761822883</v>
      </c>
      <c r="M43" s="204">
        <f>ISI!M39+NFM!M55+CHI!M44+NMM!M43+PPA!M44+FBT!M24+TRE!M24+MAE!M24+TEL!M24+WWP!M24+OIS!M24</f>
        <v>4078.604213241616</v>
      </c>
      <c r="N43" s="204">
        <f>ISI!N39+NFM!N55+CHI!N44+NMM!N43+PPA!N44+FBT!N24+TRE!N24+MAE!N24+TEL!N24+WWP!N24+OIS!N24</f>
        <v>4033.4623387790189</v>
      </c>
      <c r="O43" s="204">
        <f>ISI!O39+NFM!O55+CHI!O44+NMM!O43+PPA!O44+FBT!O24+TRE!O24+MAE!O24+TEL!O24+WWP!O24+OIS!O24</f>
        <v>4172.9482373172823</v>
      </c>
      <c r="P43" s="204">
        <f>ISI!P39+NFM!P55+CHI!P44+NMM!P43+PPA!P44+FBT!P24+TRE!P24+MAE!P24+TEL!P24+WWP!P24+OIS!P24</f>
        <v>4104.9250214961312</v>
      </c>
      <c r="Q43" s="204">
        <f>ISI!Q39+NFM!Q55+CHI!Q44+NMM!Q43+PPA!Q44+FBT!Q24+TRE!Q24+MAE!Q24+TEL!Q24+WWP!Q24+OIS!Q24</f>
        <v>4280.9304385210653</v>
      </c>
      <c r="R43" s="204">
        <f>ISI!R39+NFM!R55+CHI!R44+NMM!R43+PPA!R44+FBT!R24+TRE!R24+MAE!R24+TEL!R24+WWP!R24+OIS!R24</f>
        <v>4267.9612209802235</v>
      </c>
      <c r="S43" s="204">
        <f>ISI!S39+NFM!S55+CHI!S44+NMM!S43+PPA!S44+FBT!S24+TRE!S24+MAE!S24+TEL!S24+WWP!S24+OIS!S24</f>
        <v>4160.6478073946682</v>
      </c>
      <c r="T43" s="204">
        <f>ISI!T39+NFM!T55+CHI!T44+NMM!T43+PPA!T44+FBT!T24+TRE!T24+MAE!T24+TEL!T24+WWP!T24+OIS!T24</f>
        <v>4141.253396388649</v>
      </c>
      <c r="U43" s="204">
        <f>ISI!U39+NFM!U55+CHI!U44+NMM!U43+PPA!U44+FBT!U24+TRE!U24+MAE!U24+TEL!U24+WWP!U24+OIS!U24</f>
        <v>4216.6331900257956</v>
      </c>
      <c r="V43" s="204">
        <f>ISI!V39+NFM!V55+CHI!V44+NMM!V43+PPA!V44+FBT!V24+TRE!V24+MAE!V24+TEL!V24+WWP!V24+OIS!V24</f>
        <v>4640.2263972484961</v>
      </c>
      <c r="W43" s="204">
        <f>ISI!W39+NFM!W55+CHI!W44+NMM!W43+PPA!W44+FBT!W24+TRE!W24+MAE!W24+TEL!W24+WWP!W24+OIS!W24</f>
        <v>4545.762854686157</v>
      </c>
      <c r="X43" s="204">
        <f>ISI!X39+NFM!X55+CHI!X44+NMM!X43+PPA!X44+FBT!X24+TRE!X24+MAE!X24+TEL!X24+WWP!X24+OIS!X24</f>
        <v>4650.4251074806525</v>
      </c>
      <c r="Y43" s="204">
        <f>ISI!Y39+NFM!Y55+CHI!Y44+NMM!Y43+PPA!Y44+FBT!Y24+TRE!Y24+MAE!Y24+TEL!Y24+WWP!Y24+OIS!Y24</f>
        <v>5007.4042132416143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12.563284608770417</v>
      </c>
      <c r="N44" s="204">
        <f>ISI!N40+NFM!N56+CHI!N45+NMM!N44+PPA!N45+FBT!N25+TRE!N25+MAE!N25+TEL!N25+WWP!N25+OIS!N25</f>
        <v>2.0540842648323299</v>
      </c>
      <c r="O44" s="204">
        <f>ISI!O40+NFM!O56+CHI!O45+NMM!O44+PPA!O45+FBT!O25+TRE!O25+MAE!O25+TEL!O25+WWP!O25+OIS!O25</f>
        <v>0.90765262252794499</v>
      </c>
      <c r="P44" s="204">
        <f>ISI!P40+NFM!P56+CHI!P45+NMM!P44+PPA!P45+FBT!P25+TRE!P25+MAE!P25+TEL!P25+WWP!P25+OIS!P25</f>
        <v>0.52545141874462586</v>
      </c>
      <c r="Q44" s="204">
        <f>ISI!Q40+NFM!Q56+CHI!Q45+NMM!Q44+PPA!Q45+FBT!Q25+TRE!Q25+MAE!Q25+TEL!Q25+WWP!Q25+OIS!Q25</f>
        <v>0</v>
      </c>
      <c r="R44" s="204">
        <f>ISI!R40+NFM!R56+CHI!R45+NMM!R44+PPA!R45+FBT!R25+TRE!R25+MAE!R25+TEL!R25+WWP!R25+OIS!R25</f>
        <v>0.85984522785898532</v>
      </c>
      <c r="S44" s="204">
        <f>ISI!S40+NFM!S56+CHI!S45+NMM!S44+PPA!S45+FBT!S25+TRE!S25+MAE!S25+TEL!S25+WWP!S25+OIS!S25</f>
        <v>2.7705932932072228</v>
      </c>
      <c r="T44" s="204">
        <f>ISI!T40+NFM!T56+CHI!T45+NMM!T44+PPA!T45+FBT!T25+TRE!T25+MAE!T25+TEL!T25+WWP!T25+OIS!T25</f>
        <v>9.5300085984522767</v>
      </c>
      <c r="U44" s="204">
        <f>ISI!U40+NFM!U56+CHI!U45+NMM!U44+PPA!U45+FBT!U25+TRE!U25+MAE!U25+TEL!U25+WWP!U25+OIS!U25</f>
        <v>20.469045571797075</v>
      </c>
      <c r="V44" s="204">
        <f>ISI!V40+NFM!V56+CHI!V45+NMM!V44+PPA!V45+FBT!V25+TRE!V25+MAE!V25+TEL!V25+WWP!V25+OIS!V25</f>
        <v>37.546517626827168</v>
      </c>
      <c r="W44" s="204">
        <f>ISI!W40+NFM!W56+CHI!W45+NMM!W44+PPA!W45+FBT!W25+TRE!W25+MAE!W25+TEL!W25+WWP!W25+OIS!W25</f>
        <v>52.222959393942517</v>
      </c>
      <c r="X44" s="204">
        <f>ISI!X40+NFM!X56+CHI!X45+NMM!X44+PPA!X45+FBT!X25+TRE!X25+MAE!X25+TEL!X25+WWP!X25+OIS!X25</f>
        <v>65.009043671190199</v>
      </c>
      <c r="Y44" s="204">
        <f>ISI!Y40+NFM!Y56+CHI!Y45+NMM!Y44+PPA!Y45+FBT!Y25+TRE!Y25+MAE!Y25+TEL!Y25+WWP!Y25+OIS!Y25</f>
        <v>64.56444109121513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0.50318142734307825</v>
      </c>
      <c r="H45" s="204">
        <f>ISI!H41+NFM!H57+CHI!H46+NMM!H45+PPA!H46+FBT!H26+TRE!H26+MAE!H26+TEL!H26+WWP!H26+OIS!H26</f>
        <v>2.3429062768701625</v>
      </c>
      <c r="I45" s="204">
        <f>ISI!I41+NFM!I57+CHI!I46+NMM!I45+PPA!I46+FBT!I26+TRE!I26+MAE!I26+TEL!I26+WWP!I26+OIS!I26</f>
        <v>4.6266552020636276</v>
      </c>
      <c r="J45" s="204">
        <f>ISI!J41+NFM!J57+CHI!J46+NMM!J45+PPA!J46+FBT!J26+TRE!J26+MAE!J26+TEL!J26+WWP!J26+OIS!J26</f>
        <v>6.4375752364574366</v>
      </c>
      <c r="K45" s="204">
        <f>ISI!K41+NFM!K57+CHI!K46+NMM!K45+PPA!K46+FBT!K26+TRE!K26+MAE!K26+TEL!K26+WWP!K26+OIS!K26</f>
        <v>7.5571797076526224</v>
      </c>
      <c r="L45" s="204">
        <f>ISI!L41+NFM!L57+CHI!L46+NMM!L45+PPA!L46+FBT!L26+TRE!L26+MAE!L26+TEL!L26+WWP!L26+OIS!L26</f>
        <v>8.1323301805674966</v>
      </c>
      <c r="M45" s="204">
        <f>ISI!M41+NFM!M57+CHI!M46+NMM!M45+PPA!M46+FBT!M26+TRE!M26+MAE!M26+TEL!M26+WWP!M26+OIS!M26</f>
        <v>9.7704213241616493</v>
      </c>
      <c r="N45" s="204">
        <f>ISI!N41+NFM!N57+CHI!N46+NMM!N45+PPA!N46+FBT!N26+TRE!N26+MAE!N26+TEL!N26+WWP!N26+OIS!N26</f>
        <v>14.076096302665524</v>
      </c>
      <c r="O45" s="204">
        <f>ISI!O41+NFM!O57+CHI!O46+NMM!O45+PPA!O46+FBT!O26+TRE!O26+MAE!O26+TEL!O26+WWP!O26+OIS!O26</f>
        <v>19.284350816852971</v>
      </c>
      <c r="P45" s="204">
        <f>ISI!P41+NFM!P57+CHI!P46+NMM!P45+PPA!P46+FBT!P26+TRE!P26+MAE!P26+TEL!P26+WWP!P26+OIS!P26</f>
        <v>28.590799656061908</v>
      </c>
      <c r="Q45" s="204">
        <f>ISI!Q41+NFM!Q57+CHI!Q46+NMM!Q45+PPA!Q46+FBT!Q26+TRE!Q26+MAE!Q26+TEL!Q26+WWP!Q26+OIS!Q26</f>
        <v>37.378589853826313</v>
      </c>
      <c r="R45" s="204">
        <f>ISI!R41+NFM!R57+CHI!R46+NMM!R45+PPA!R46+FBT!R26+TRE!R26+MAE!R26+TEL!R26+WWP!R26+OIS!R26</f>
        <v>62.354170249355107</v>
      </c>
      <c r="S45" s="204">
        <f>ISI!S41+NFM!S57+CHI!S46+NMM!S45+PPA!S46+FBT!S26+TRE!S26+MAE!S26+TEL!S26+WWP!S26+OIS!S26</f>
        <v>84.939982803095432</v>
      </c>
      <c r="T45" s="204">
        <f>ISI!T41+NFM!T57+CHI!T46+NMM!T45+PPA!T46+FBT!T26+TRE!T26+MAE!T26+TEL!T26+WWP!T26+OIS!T26</f>
        <v>98.850042992261393</v>
      </c>
      <c r="U45" s="204">
        <f>ISI!U41+NFM!U57+CHI!U46+NMM!U45+PPA!U46+FBT!U26+TRE!U26+MAE!U26+TEL!U26+WWP!U26+OIS!U26</f>
        <v>91.081943250214962</v>
      </c>
      <c r="V45" s="204">
        <f>ISI!V41+NFM!V57+CHI!V46+NMM!V45+PPA!V46+FBT!V26+TRE!V26+MAE!V26+TEL!V26+WWP!V26+OIS!V26</f>
        <v>158.13293207222696</v>
      </c>
      <c r="W45" s="204">
        <f>ISI!W41+NFM!W57+CHI!W46+NMM!W45+PPA!W46+FBT!W26+TRE!W26+MAE!W26+TEL!W26+WWP!W26+OIS!W26</f>
        <v>188.8528804815133</v>
      </c>
      <c r="X45" s="204">
        <f>ISI!X41+NFM!X57+CHI!X46+NMM!X45+PPA!X46+FBT!X26+TRE!X26+MAE!X26+TEL!X26+WWP!X26+OIS!X26</f>
        <v>169.47626827171106</v>
      </c>
      <c r="Y45" s="204">
        <f>ISI!Y41+NFM!Y57+CHI!Y46+NMM!Y45+PPA!Y46+FBT!Y26+TRE!Y26+MAE!Y26+TEL!Y26+WWP!Y26+OIS!Y26</f>
        <v>193.47300085984523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344.17695614789329</v>
      </c>
      <c r="C49" s="206">
        <f>ISI!C45+NFM!C61+CHI!C50+NMM!C49+PPA!C50+FBT!C30+TRE!C30+MAE!C30+TEL!C30+WWP!C30+OIS!C30</f>
        <v>384.85236457437662</v>
      </c>
      <c r="D49" s="206">
        <f>ISI!D45+NFM!D61+CHI!D50+NMM!D49+PPA!D50+FBT!D30+TRE!D30+MAE!D30+TEL!D30+WWP!D30+OIS!D30</f>
        <v>391.46844368013763</v>
      </c>
      <c r="E49" s="206">
        <f>ISI!E45+NFM!E61+CHI!E50+NMM!E49+PPA!E50+FBT!E30+TRE!E30+MAE!E30+TEL!E30+WWP!E30+OIS!E30</f>
        <v>381.15030094582983</v>
      </c>
      <c r="F49" s="206">
        <f>ISI!F45+NFM!F61+CHI!F50+NMM!F49+PPA!F50+FBT!F30+TRE!F30+MAE!F30+TEL!F30+WWP!F30+OIS!F30</f>
        <v>405.41702493551162</v>
      </c>
      <c r="G49" s="206">
        <f>ISI!G45+NFM!G61+CHI!G50+NMM!G49+PPA!G50+FBT!G30+TRE!G30+MAE!G30+TEL!G30+WWP!G30+OIS!G30</f>
        <v>379.62166809974201</v>
      </c>
      <c r="H49" s="206">
        <f>ISI!H45+NFM!H61+CHI!H50+NMM!H49+PPA!H50+FBT!H30+TRE!H30+MAE!H30+TEL!H30+WWP!H30+OIS!H30</f>
        <v>387.83800515907132</v>
      </c>
      <c r="I49" s="206">
        <f>ISI!I45+NFM!I61+CHI!I50+NMM!I49+PPA!I50+FBT!I30+TRE!I30+MAE!I30+TEL!I30+WWP!I30+OIS!I30</f>
        <v>382.53559759243342</v>
      </c>
      <c r="J49" s="206">
        <f>ISI!J45+NFM!J61+CHI!J50+NMM!J49+PPA!J50+FBT!J30+TRE!J30+MAE!J30+TEL!J30+WWP!J30+OIS!J30</f>
        <v>375.91951848667242</v>
      </c>
      <c r="K49" s="206">
        <f>ISI!K45+NFM!K61+CHI!K50+NMM!K49+PPA!K50+FBT!K30+TRE!K30+MAE!K30+TEL!K30+WWP!K30+OIS!K30</f>
        <v>382.20120378331899</v>
      </c>
      <c r="L49" s="206">
        <f>ISI!L45+NFM!L61+CHI!L50+NMM!L49+PPA!L50+FBT!L30+TRE!L30+MAE!L30+TEL!L30+WWP!L30+OIS!L30</f>
        <v>448.93473774720547</v>
      </c>
      <c r="M49" s="206">
        <f>ISI!M45+NFM!M61+CHI!M50+NMM!M49+PPA!M50+FBT!M30+TRE!M30+MAE!M30+TEL!M30+WWP!M30+OIS!M30</f>
        <v>379.78882201203783</v>
      </c>
      <c r="N49" s="206">
        <f>ISI!N45+NFM!N61+CHI!N50+NMM!N49+PPA!N50+FBT!N30+TRE!N30+MAE!N30+TEL!N30+WWP!N30+OIS!N30</f>
        <v>407.04118658641443</v>
      </c>
      <c r="O49" s="206">
        <f>ISI!O45+NFM!O61+CHI!O50+NMM!O49+PPA!O50+FBT!O30+TRE!O30+MAE!O30+TEL!O30+WWP!O30+OIS!O30</f>
        <v>458.20197764402411</v>
      </c>
      <c r="P49" s="206">
        <f>ISI!P45+NFM!P61+CHI!P50+NMM!P49+PPA!P50+FBT!P30+TRE!P30+MAE!P30+TEL!P30+WWP!P30+OIS!P30</f>
        <v>445.39982803095438</v>
      </c>
      <c r="Q49" s="206">
        <f>ISI!Q45+NFM!Q61+CHI!Q50+NMM!Q49+PPA!Q50+FBT!Q30+TRE!Q30+MAE!Q30+TEL!Q30+WWP!Q30+OIS!Q30</f>
        <v>482.20601891659493</v>
      </c>
      <c r="R49" s="206">
        <f>ISI!R45+NFM!R61+CHI!R50+NMM!R49+PPA!R50+FBT!R30+TRE!R30+MAE!R30+TEL!R30+WWP!R30+OIS!R30</f>
        <v>501.28976784178838</v>
      </c>
      <c r="S49" s="206">
        <f>ISI!S45+NFM!S61+CHI!S50+NMM!S49+PPA!S50+FBT!S30+TRE!S30+MAE!S30+TEL!S30+WWP!S30+OIS!S30</f>
        <v>516.00266552020628</v>
      </c>
      <c r="T49" s="206">
        <f>ISI!T45+NFM!T61+CHI!T50+NMM!T49+PPA!T50+FBT!T30+TRE!T30+MAE!T30+TEL!T30+WWP!T30+OIS!T30</f>
        <v>521.06620808254513</v>
      </c>
      <c r="U49" s="206">
        <f>ISI!U45+NFM!U61+CHI!U50+NMM!U49+PPA!U50+FBT!U30+TRE!U30+MAE!U30+TEL!U30+WWP!U30+OIS!U30</f>
        <v>501.71969045571791</v>
      </c>
      <c r="V49" s="206">
        <f>ISI!V45+NFM!V61+CHI!V50+NMM!V49+PPA!V50+FBT!V30+TRE!V30+MAE!V30+TEL!V30+WWP!V30+OIS!V30</f>
        <v>580.39570077386065</v>
      </c>
      <c r="W49" s="206">
        <f>ISI!W45+NFM!W61+CHI!W50+NMM!W49+PPA!W50+FBT!W30+TRE!W30+MAE!W30+TEL!W30+WWP!W30+OIS!W30</f>
        <v>628.71401547721405</v>
      </c>
      <c r="X49" s="206">
        <f>ISI!X45+NFM!X61+CHI!X50+NMM!X49+PPA!X50+FBT!X30+TRE!X30+MAE!X30+TEL!X30+WWP!X30+OIS!X30</f>
        <v>652.40756663800505</v>
      </c>
      <c r="Y49" s="206">
        <f>ISI!Y45+NFM!Y61+CHI!Y50+NMM!Y49+PPA!Y50+FBT!Y30+TRE!Y30+MAE!Y30+TEL!Y30+WWP!Y30+OIS!Y30</f>
        <v>646.34092863284604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4895.7867583834905</v>
      </c>
      <c r="C50" s="207">
        <f>ISI!C46+NFM!C62+CHI!C51+NMM!C50+PPA!C51+FBT!C31+TRE!C31+MAE!C31+TEL!C31+WWP!C31+OIS!C31</f>
        <v>4979.2777300085991</v>
      </c>
      <c r="D50" s="207">
        <f>ISI!D46+NFM!D62+CHI!D51+NMM!D50+PPA!D51+FBT!D31+TRE!D31+MAE!D31+TEL!D31+WWP!D31+OIS!D31</f>
        <v>4924.5915735167673</v>
      </c>
      <c r="E50" s="207">
        <f>ISI!E46+NFM!E62+CHI!E51+NMM!E50+PPA!E51+FBT!E31+TRE!E31+MAE!E31+TEL!E31+WWP!E31+OIS!E31</f>
        <v>4824.3336199484093</v>
      </c>
      <c r="F50" s="207">
        <f>ISI!F46+NFM!F62+CHI!F51+NMM!F50+PPA!F51+FBT!F31+TRE!F31+MAE!F31+TEL!F31+WWP!F31+OIS!F31</f>
        <v>4917.7987962166799</v>
      </c>
      <c r="G50" s="207">
        <f>ISI!G46+NFM!G62+CHI!G51+NMM!G50+PPA!G51+FBT!G31+TRE!G31+MAE!G31+TEL!G31+WWP!G31+OIS!G31</f>
        <v>4949.0971625107486</v>
      </c>
      <c r="H50" s="207">
        <f>ISI!H46+NFM!H62+CHI!H51+NMM!H50+PPA!H51+FBT!H31+TRE!H31+MAE!H31+TEL!H31+WWP!H31+OIS!H31</f>
        <v>4930.5245055889927</v>
      </c>
      <c r="I50" s="207">
        <f>ISI!I46+NFM!I62+CHI!I51+NMM!I50+PPA!I51+FBT!I31+TRE!I31+MAE!I31+TEL!I31+WWP!I31+OIS!I31</f>
        <v>4985.6405846947546</v>
      </c>
      <c r="J50" s="207">
        <f>ISI!J46+NFM!J62+CHI!J51+NMM!J50+PPA!J51+FBT!J31+TRE!J31+MAE!J31+TEL!J31+WWP!J31+OIS!J31</f>
        <v>4958.2115219260531</v>
      </c>
      <c r="K50" s="207">
        <f>ISI!K46+NFM!K62+CHI!K51+NMM!K50+PPA!K51+FBT!K31+TRE!K31+MAE!K31+TEL!K31+WWP!K31+OIS!K31</f>
        <v>4422.2699914015475</v>
      </c>
      <c r="L50" s="207">
        <f>ISI!L46+NFM!L62+CHI!L51+NMM!L50+PPA!L51+FBT!L31+TRE!L31+MAE!L31+TEL!L31+WWP!L31+OIS!L31</f>
        <v>4676.3542562338771</v>
      </c>
      <c r="M50" s="207">
        <f>ISI!M46+NFM!M62+CHI!M51+NMM!M50+PPA!M51+FBT!M31+TRE!M31+MAE!M31+TEL!M31+WWP!M31+OIS!M31</f>
        <v>4626.139294926912</v>
      </c>
      <c r="N50" s="207">
        <f>ISI!N46+NFM!N62+CHI!N51+NMM!N50+PPA!N51+FBT!N31+TRE!N31+MAE!N31+TEL!N31+WWP!N31+OIS!N31</f>
        <v>4649.7850386930349</v>
      </c>
      <c r="O50" s="207">
        <f>ISI!O46+NFM!O62+CHI!O51+NMM!O50+PPA!O51+FBT!O31+TRE!O31+MAE!O31+TEL!O31+WWP!O31+OIS!O31</f>
        <v>4472.3989681857265</v>
      </c>
      <c r="P50" s="207">
        <f>ISI!P46+NFM!P62+CHI!P51+NMM!P50+PPA!P51+FBT!P31+TRE!P31+MAE!P31+TEL!P31+WWP!P31+OIS!P31</f>
        <v>4361.9948409286335</v>
      </c>
      <c r="Q50" s="207">
        <f>ISI!Q46+NFM!Q62+CHI!Q51+NMM!Q50+PPA!Q51+FBT!Q31+TRE!Q31+MAE!Q31+TEL!Q31+WWP!Q31+OIS!Q31</f>
        <v>4323.3877901977639</v>
      </c>
      <c r="R50" s="207">
        <f>ISI!R46+NFM!R62+CHI!R51+NMM!R50+PPA!R51+FBT!R31+TRE!R31+MAE!R31+TEL!R31+WWP!R31+OIS!R31</f>
        <v>4324.0756663800512</v>
      </c>
      <c r="S50" s="207">
        <f>ISI!S46+NFM!S62+CHI!S51+NMM!S50+PPA!S51+FBT!S31+TRE!S31+MAE!S31+TEL!S31+WWP!S31+OIS!S31</f>
        <v>4379.9656061908854</v>
      </c>
      <c r="T50" s="207">
        <f>ISI!T46+NFM!T62+CHI!T51+NMM!T50+PPA!T51+FBT!T31+TRE!T31+MAE!T31+TEL!T31+WWP!T31+OIS!T31</f>
        <v>4361.0490111779873</v>
      </c>
      <c r="U50" s="207">
        <f>ISI!U46+NFM!U62+CHI!U51+NMM!U50+PPA!U51+FBT!U31+TRE!U31+MAE!U31+TEL!U31+WWP!U31+OIS!U31</f>
        <v>4254.3422184006877</v>
      </c>
      <c r="V50" s="207">
        <f>ISI!V46+NFM!V62+CHI!V51+NMM!V50+PPA!V51+FBT!V31+TRE!V31+MAE!V31+TEL!V31+WWP!V31+OIS!V31</f>
        <v>4082.4591573516764</v>
      </c>
      <c r="W50" s="207">
        <f>ISI!W46+NFM!W62+CHI!W51+NMM!W50+PPA!W51+FBT!W31+TRE!W31+MAE!W31+TEL!W31+WWP!W31+OIS!W31</f>
        <v>4033.8779019776439</v>
      </c>
      <c r="X50" s="207">
        <f>ISI!X46+NFM!X62+CHI!X51+NMM!X50+PPA!X51+FBT!X31+TRE!X31+MAE!X31+TEL!X31+WWP!X31+OIS!X31</f>
        <v>3880.9974204643154</v>
      </c>
      <c r="Y50" s="207">
        <f>ISI!Y46+NFM!Y62+CHI!Y51+NMM!Y50+PPA!Y51+FBT!Y31+TRE!Y31+MAE!Y31+TEL!Y31+WWP!Y31+OIS!Y31</f>
        <v>3837.0593293207216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12264.834823731731</v>
      </c>
      <c r="C51" s="210">
        <f t="shared" si="4"/>
        <v>11372.252794496986</v>
      </c>
      <c r="D51" s="210">
        <f t="shared" si="4"/>
        <v>11388.165864144456</v>
      </c>
      <c r="E51" s="210">
        <f t="shared" si="4"/>
        <v>11499.881599312126</v>
      </c>
      <c r="F51" s="210">
        <f t="shared" si="4"/>
        <v>11590.946259673257</v>
      </c>
      <c r="G51" s="210">
        <f t="shared" si="4"/>
        <v>11537.596646603612</v>
      </c>
      <c r="H51" s="210">
        <f t="shared" si="4"/>
        <v>11905.75563198624</v>
      </c>
      <c r="I51" s="210">
        <f t="shared" si="4"/>
        <v>12012.111263972487</v>
      </c>
      <c r="J51" s="210">
        <f t="shared" si="4"/>
        <v>11678.110232158211</v>
      </c>
      <c r="K51" s="210">
        <f t="shared" si="4"/>
        <v>10894.581169389514</v>
      </c>
      <c r="L51" s="210">
        <f t="shared" si="4"/>
        <v>11649.777214101461</v>
      </c>
      <c r="M51" s="210">
        <f t="shared" si="4"/>
        <v>11290.403955288046</v>
      </c>
      <c r="N51" s="210">
        <f t="shared" si="4"/>
        <v>11244.098366294067</v>
      </c>
      <c r="O51" s="210">
        <f t="shared" si="4"/>
        <v>11029.727858985381</v>
      </c>
      <c r="P51" s="210">
        <f t="shared" si="4"/>
        <v>10799.075322441962</v>
      </c>
      <c r="Q51" s="210">
        <f t="shared" si="4"/>
        <v>11019.170335339637</v>
      </c>
      <c r="R51" s="210">
        <f t="shared" si="4"/>
        <v>10971.244282029233</v>
      </c>
      <c r="S51" s="210">
        <f t="shared" si="4"/>
        <v>10917.194496990543</v>
      </c>
      <c r="T51" s="210">
        <f t="shared" si="4"/>
        <v>11013.377558039554</v>
      </c>
      <c r="U51" s="210">
        <f t="shared" si="4"/>
        <v>10891.751504729147</v>
      </c>
      <c r="V51" s="210">
        <f t="shared" si="4"/>
        <v>11154.427515047291</v>
      </c>
      <c r="W51" s="210">
        <f t="shared" si="4"/>
        <v>11120.714875322443</v>
      </c>
      <c r="X51" s="210">
        <f t="shared" si="4"/>
        <v>11045.138865004295</v>
      </c>
      <c r="Y51" s="210">
        <f t="shared" si="4"/>
        <v>11349.805159071369</v>
      </c>
    </row>
    <row r="52" spans="1:25" ht="12" customHeight="1" x14ac:dyDescent="0.25">
      <c r="A52" s="17" t="s">
        <v>14</v>
      </c>
      <c r="B52" s="209">
        <f>ISI!B$47</f>
        <v>1153.1732588134134</v>
      </c>
      <c r="C52" s="209">
        <f>ISI!C$47</f>
        <v>1075.4557179707647</v>
      </c>
      <c r="D52" s="209">
        <f>ISI!D$47</f>
        <v>1084.5715391229578</v>
      </c>
      <c r="E52" s="209">
        <f>ISI!E$47</f>
        <v>1095.2398968185726</v>
      </c>
      <c r="F52" s="209">
        <f>ISI!F$47</f>
        <v>1115.0463456577813</v>
      </c>
      <c r="G52" s="209">
        <f>ISI!G$47</f>
        <v>1126.0035253654341</v>
      </c>
      <c r="H52" s="209">
        <f>ISI!H$47</f>
        <v>1134.2292347377474</v>
      </c>
      <c r="I52" s="209">
        <f>ISI!I$47</f>
        <v>1132.2484092863285</v>
      </c>
      <c r="J52" s="209">
        <f>ISI!J$47</f>
        <v>1092.4963886500432</v>
      </c>
      <c r="K52" s="209">
        <f>ISI!K$47</f>
        <v>751.25984522785882</v>
      </c>
      <c r="L52" s="209">
        <f>ISI!L$47</f>
        <v>972.95339638865005</v>
      </c>
      <c r="M52" s="209">
        <f>ISI!M$47</f>
        <v>973.20507308684398</v>
      </c>
      <c r="N52" s="209">
        <f>ISI!N$47</f>
        <v>921.77910576096303</v>
      </c>
      <c r="O52" s="209">
        <f>ISI!O$47</f>
        <v>897.86861564918286</v>
      </c>
      <c r="P52" s="209">
        <f>ISI!P$47</f>
        <v>879.70103181427328</v>
      </c>
      <c r="Q52" s="209">
        <f>ISI!Q$47</f>
        <v>904.36801375752384</v>
      </c>
      <c r="R52" s="209">
        <f>ISI!R$47</f>
        <v>865.34772141014582</v>
      </c>
      <c r="S52" s="209">
        <f>ISI!S$47</f>
        <v>914.05915735167673</v>
      </c>
      <c r="T52" s="209">
        <f>ISI!T$47</f>
        <v>946.8920894239036</v>
      </c>
      <c r="U52" s="209">
        <f>ISI!U$47</f>
        <v>941.76156491831478</v>
      </c>
      <c r="V52" s="209">
        <f>ISI!V$47</f>
        <v>877.84264832330189</v>
      </c>
      <c r="W52" s="209">
        <f>ISI!W$47</f>
        <v>909.87153912295798</v>
      </c>
      <c r="X52" s="209">
        <f>ISI!X$47</f>
        <v>944.93946689595884</v>
      </c>
      <c r="Y52" s="209">
        <f>ISI!Y$47</f>
        <v>885.55124677558024</v>
      </c>
    </row>
    <row r="53" spans="1:25" ht="12" customHeight="1" x14ac:dyDescent="0.25">
      <c r="A53" s="18" t="s">
        <v>43</v>
      </c>
      <c r="B53" s="204">
        <f>ISI!B$48</f>
        <v>883.56170579033142</v>
      </c>
      <c r="C53" s="204">
        <f>ISI!C$48</f>
        <v>849.77095720141278</v>
      </c>
      <c r="D53" s="204">
        <f>ISI!D$48</f>
        <v>856.49161636879228</v>
      </c>
      <c r="E53" s="204">
        <f>ISI!E$48</f>
        <v>879.76316926942582</v>
      </c>
      <c r="F53" s="204">
        <f>ISI!F$48</f>
        <v>898.74474931447321</v>
      </c>
      <c r="G53" s="204">
        <f>ISI!G$48</f>
        <v>909.62268459833081</v>
      </c>
      <c r="H53" s="204">
        <f>ISI!H$48</f>
        <v>895.57273906713237</v>
      </c>
      <c r="I53" s="204">
        <f>ISI!I$48</f>
        <v>895.96081151317594</v>
      </c>
      <c r="J53" s="204">
        <f>ISI!J$48</f>
        <v>868.04749507127462</v>
      </c>
      <c r="K53" s="204">
        <f>ISI!K$48</f>
        <v>602.20595231782852</v>
      </c>
      <c r="L53" s="204">
        <f>ISI!L$48</f>
        <v>787.85769853587215</v>
      </c>
      <c r="M53" s="204">
        <f>ISI!M$48</f>
        <v>766.56785758861645</v>
      </c>
      <c r="N53" s="204">
        <f>ISI!N$48</f>
        <v>735.81738294253091</v>
      </c>
      <c r="O53" s="204">
        <f>ISI!O$48</f>
        <v>722.12341347043582</v>
      </c>
      <c r="P53" s="204">
        <f>ISI!P$48</f>
        <v>707.9087405405237</v>
      </c>
      <c r="Q53" s="204">
        <f>ISI!Q$48</f>
        <v>697.90380511469709</v>
      </c>
      <c r="R53" s="204">
        <f>ISI!R$48</f>
        <v>670.62885369842968</v>
      </c>
      <c r="S53" s="204">
        <f>ISI!S$48</f>
        <v>695.77764174226672</v>
      </c>
      <c r="T53" s="204">
        <f>ISI!T$48</f>
        <v>713.70423552490934</v>
      </c>
      <c r="U53" s="204">
        <f>ISI!U$48</f>
        <v>745.64730724535059</v>
      </c>
      <c r="V53" s="204">
        <f>ISI!V$48</f>
        <v>700.0221997196245</v>
      </c>
      <c r="W53" s="204">
        <f>ISI!W$48</f>
        <v>724.52359024017437</v>
      </c>
      <c r="X53" s="204">
        <f>ISI!X$48</f>
        <v>745.06479733925028</v>
      </c>
      <c r="Y53" s="204">
        <f>ISI!Y$48</f>
        <v>717.4005131833751</v>
      </c>
    </row>
    <row r="54" spans="1:25" ht="12" customHeight="1" x14ac:dyDescent="0.25">
      <c r="A54" s="18" t="s">
        <v>44</v>
      </c>
      <c r="B54" s="204">
        <f>ISI!B$49</f>
        <v>269.61155302308208</v>
      </c>
      <c r="C54" s="204">
        <f>ISI!C$49</f>
        <v>225.6847607693519</v>
      </c>
      <c r="D54" s="204">
        <f>ISI!D$49</f>
        <v>228.07992275416561</v>
      </c>
      <c r="E54" s="204">
        <f>ISI!E$49</f>
        <v>215.4767275491468</v>
      </c>
      <c r="F54" s="204">
        <f>ISI!F$49</f>
        <v>216.30159634330809</v>
      </c>
      <c r="G54" s="204">
        <f>ISI!G$49</f>
        <v>216.38084076710339</v>
      </c>
      <c r="H54" s="204">
        <f>ISI!H$49</f>
        <v>238.65649567061499</v>
      </c>
      <c r="I54" s="204">
        <f>ISI!I$49</f>
        <v>236.28759777315261</v>
      </c>
      <c r="J54" s="204">
        <f>ISI!J$49</f>
        <v>224.4488935787686</v>
      </c>
      <c r="K54" s="204">
        <f>ISI!K$49</f>
        <v>149.0538929100303</v>
      </c>
      <c r="L54" s="204">
        <f>ISI!L$49</f>
        <v>185.0956978527779</v>
      </c>
      <c r="M54" s="204">
        <f>ISI!M$49</f>
        <v>206.6372154982275</v>
      </c>
      <c r="N54" s="204">
        <f>ISI!N$49</f>
        <v>185.96172281843209</v>
      </c>
      <c r="O54" s="204">
        <f>ISI!O$49</f>
        <v>175.74520217874709</v>
      </c>
      <c r="P54" s="204">
        <f>ISI!P$49</f>
        <v>171.79229127374961</v>
      </c>
      <c r="Q54" s="204">
        <f>ISI!Q$49</f>
        <v>206.4642086428268</v>
      </c>
      <c r="R54" s="204">
        <f>ISI!R$49</f>
        <v>194.7188677117162</v>
      </c>
      <c r="S54" s="204">
        <f>ISI!S$49</f>
        <v>218.28151560941001</v>
      </c>
      <c r="T54" s="204">
        <f>ISI!T$49</f>
        <v>233.18785389899421</v>
      </c>
      <c r="U54" s="204">
        <f>ISI!U$49</f>
        <v>196.11425767296419</v>
      </c>
      <c r="V54" s="204">
        <f>ISI!V$49</f>
        <v>177.82044860367739</v>
      </c>
      <c r="W54" s="204">
        <f>ISI!W$49</f>
        <v>185.34794888278361</v>
      </c>
      <c r="X54" s="204">
        <f>ISI!X$49</f>
        <v>199.8746695567086</v>
      </c>
      <c r="Y54" s="204">
        <f>ISI!Y$49</f>
        <v>168.1507335922052</v>
      </c>
    </row>
    <row r="55" spans="1:25" ht="12" customHeight="1" x14ac:dyDescent="0.25">
      <c r="A55" s="19" t="s">
        <v>18</v>
      </c>
      <c r="B55" s="205">
        <f>NFM!B$63</f>
        <v>331.77884780739481</v>
      </c>
      <c r="C55" s="205">
        <f>NFM!C$63</f>
        <v>322.53697334479796</v>
      </c>
      <c r="D55" s="205">
        <f>NFM!D$63</f>
        <v>320.20773860705071</v>
      </c>
      <c r="E55" s="205">
        <f>NFM!E$63</f>
        <v>316.82192605331045</v>
      </c>
      <c r="F55" s="205">
        <f>NFM!F$63</f>
        <v>317.65503009458303</v>
      </c>
      <c r="G55" s="205">
        <f>NFM!G$63</f>
        <v>349.92545141874467</v>
      </c>
      <c r="H55" s="205">
        <f>NFM!H$63</f>
        <v>345.84995700773862</v>
      </c>
      <c r="I55" s="205">
        <f>NFM!I$63</f>
        <v>349.74393809114372</v>
      </c>
      <c r="J55" s="205">
        <f>NFM!J$63</f>
        <v>335.11702493551155</v>
      </c>
      <c r="K55" s="205">
        <f>NFM!K$63</f>
        <v>259.27437661220972</v>
      </c>
      <c r="L55" s="205">
        <f>NFM!L$63</f>
        <v>272.98658641444547</v>
      </c>
      <c r="M55" s="205">
        <f>NFM!M$63</f>
        <v>319.74634565778166</v>
      </c>
      <c r="N55" s="205">
        <f>NFM!N$63</f>
        <v>342.05666380051605</v>
      </c>
      <c r="O55" s="205">
        <f>NFM!O$63</f>
        <v>332.33576956147897</v>
      </c>
      <c r="P55" s="205">
        <f>NFM!P$63</f>
        <v>318.17360275150463</v>
      </c>
      <c r="Q55" s="205">
        <f>NFM!Q$63</f>
        <v>316.77601031814265</v>
      </c>
      <c r="R55" s="205">
        <f>NFM!R$63</f>
        <v>323.55580395528807</v>
      </c>
      <c r="S55" s="205">
        <f>NFM!S$63</f>
        <v>327.17919174548581</v>
      </c>
      <c r="T55" s="205">
        <f>NFM!T$63</f>
        <v>331.38151332760106</v>
      </c>
      <c r="U55" s="205">
        <f>NFM!U$63</f>
        <v>318.79621668099742</v>
      </c>
      <c r="V55" s="205">
        <f>NFM!V$63</f>
        <v>314.12502149613067</v>
      </c>
      <c r="W55" s="205">
        <f>NFM!W$63</f>
        <v>322.87996560619092</v>
      </c>
      <c r="X55" s="205">
        <f>NFM!X$63</f>
        <v>310.5955288048151</v>
      </c>
      <c r="Y55" s="205">
        <f>NFM!Y$63</f>
        <v>309.50842648323299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173.07864382813642</v>
      </c>
      <c r="C57" s="204">
        <f>NFM!C$65</f>
        <v>144.72530623530795</v>
      </c>
      <c r="D57" s="204">
        <f>NFM!D$65</f>
        <v>137.51863603097493</v>
      </c>
      <c r="E57" s="204">
        <f>NFM!E$65</f>
        <v>138.52441638163072</v>
      </c>
      <c r="F57" s="204">
        <f>NFM!F$65</f>
        <v>132.12443621621583</v>
      </c>
      <c r="G57" s="204">
        <f>NFM!G$65</f>
        <v>143.36552553732517</v>
      </c>
      <c r="H57" s="204">
        <f>NFM!H$65</f>
        <v>141.27546444342292</v>
      </c>
      <c r="I57" s="204">
        <f>NFM!I$65</f>
        <v>140.01616797497553</v>
      </c>
      <c r="J57" s="204">
        <f>NFM!J$65</f>
        <v>147.17395276842996</v>
      </c>
      <c r="K57" s="204">
        <f>NFM!K$65</f>
        <v>88.704314655193087</v>
      </c>
      <c r="L57" s="204">
        <f>NFM!L$65</f>
        <v>115.5986923221628</v>
      </c>
      <c r="M57" s="204">
        <f>NFM!M$65</f>
        <v>139.81482388292565</v>
      </c>
      <c r="N57" s="204">
        <f>NFM!N$65</f>
        <v>159.28947005442882</v>
      </c>
      <c r="O57" s="204">
        <f>NFM!O$65</f>
        <v>158.66300517895729</v>
      </c>
      <c r="P57" s="204">
        <f>NFM!P$65</f>
        <v>134.6241049047336</v>
      </c>
      <c r="Q57" s="204">
        <f>NFM!Q$65</f>
        <v>144.22709323925139</v>
      </c>
      <c r="R57" s="204">
        <f>NFM!R$65</f>
        <v>148.88795994744581</v>
      </c>
      <c r="S57" s="204">
        <f>NFM!S$65</f>
        <v>146.64429719595799</v>
      </c>
      <c r="T57" s="204">
        <f>NFM!T$65</f>
        <v>148.29317149711409</v>
      </c>
      <c r="U57" s="204">
        <f>NFM!U$65</f>
        <v>147.29149484600069</v>
      </c>
      <c r="V57" s="204">
        <f>NFM!V$65</f>
        <v>135.13575009467741</v>
      </c>
      <c r="W57" s="204">
        <f>NFM!W$65</f>
        <v>142.68574966807739</v>
      </c>
      <c r="X57" s="204">
        <f>NFM!X$65</f>
        <v>136.73021736522091</v>
      </c>
      <c r="Y57" s="204">
        <f>NFM!Y$65</f>
        <v>137.4617964881588</v>
      </c>
    </row>
    <row r="58" spans="1:25" ht="12" customHeight="1" x14ac:dyDescent="0.25">
      <c r="A58" s="22" t="s">
        <v>46</v>
      </c>
      <c r="B58" s="211">
        <f>NFM!B$66</f>
        <v>167.70304909672649</v>
      </c>
      <c r="C58" s="211">
        <f>NFM!C$66</f>
        <v>140.43929202062839</v>
      </c>
      <c r="D58" s="211">
        <f>NFM!D$66</f>
        <v>132.92108382546559</v>
      </c>
      <c r="E58" s="211">
        <f>NFM!E$66</f>
        <v>133.6269357784972</v>
      </c>
      <c r="F58" s="211">
        <f>NFM!F$66</f>
        <v>127.582175294143</v>
      </c>
      <c r="G58" s="211">
        <f>NFM!G$66</f>
        <v>138.3380152391874</v>
      </c>
      <c r="H58" s="211">
        <f>NFM!H$66</f>
        <v>136.0079056740432</v>
      </c>
      <c r="I58" s="211">
        <f>NFM!I$66</f>
        <v>134.63164987337311</v>
      </c>
      <c r="J58" s="211">
        <f>NFM!J$66</f>
        <v>141.96351822152391</v>
      </c>
      <c r="K58" s="211">
        <f>NFM!K$66</f>
        <v>84.123950052810144</v>
      </c>
      <c r="L58" s="211">
        <f>NFM!L$66</f>
        <v>111.0659502849025</v>
      </c>
      <c r="M58" s="211">
        <f>NFM!M$66</f>
        <v>135.2467436406005</v>
      </c>
      <c r="N58" s="211">
        <f>NFM!N$66</f>
        <v>154.64258631018299</v>
      </c>
      <c r="O58" s="211">
        <f>NFM!O$66</f>
        <v>154.1813854696822</v>
      </c>
      <c r="P58" s="211">
        <f>NFM!P$66</f>
        <v>134.6241049047336</v>
      </c>
      <c r="Q58" s="211">
        <f>NFM!Q$66</f>
        <v>144.22709323925139</v>
      </c>
      <c r="R58" s="211">
        <f>NFM!R$66</f>
        <v>148.88795994744581</v>
      </c>
      <c r="S58" s="211">
        <f>NFM!S$66</f>
        <v>146.64429719595799</v>
      </c>
      <c r="T58" s="211">
        <f>NFM!T$66</f>
        <v>148.29317149711409</v>
      </c>
      <c r="U58" s="211">
        <f>NFM!U$66</f>
        <v>147.29149484600069</v>
      </c>
      <c r="V58" s="211">
        <f>NFM!V$66</f>
        <v>135.13575009467741</v>
      </c>
      <c r="W58" s="211">
        <f>NFM!W$66</f>
        <v>142.68574966807739</v>
      </c>
      <c r="X58" s="211">
        <f>NFM!X$66</f>
        <v>136.73021736522091</v>
      </c>
      <c r="Y58" s="211">
        <f>NFM!Y$66</f>
        <v>137.4617964881588</v>
      </c>
    </row>
    <row r="59" spans="1:25" ht="12" customHeight="1" x14ac:dyDescent="0.25">
      <c r="A59" s="23" t="s">
        <v>80</v>
      </c>
      <c r="B59" s="212">
        <f>NFM!B$67</f>
        <v>5.3755947314099384</v>
      </c>
      <c r="C59" s="212">
        <f>NFM!C$67</f>
        <v>4.286014214679561</v>
      </c>
      <c r="D59" s="212">
        <f>NFM!D$67</f>
        <v>4.5975522055093574</v>
      </c>
      <c r="E59" s="212">
        <f>NFM!E$67</f>
        <v>4.8974806031335039</v>
      </c>
      <c r="F59" s="212">
        <f>NFM!F$67</f>
        <v>4.5422609220728241</v>
      </c>
      <c r="G59" s="212">
        <f>NFM!G$67</f>
        <v>5.0275102981377753</v>
      </c>
      <c r="H59" s="212">
        <f>NFM!H$67</f>
        <v>5.267558769379713</v>
      </c>
      <c r="I59" s="212">
        <f>NFM!I$67</f>
        <v>5.3845181016024339</v>
      </c>
      <c r="J59" s="212">
        <f>NFM!J$67</f>
        <v>5.2104345469060327</v>
      </c>
      <c r="K59" s="212">
        <f>NFM!K$67</f>
        <v>4.5803646023829412</v>
      </c>
      <c r="L59" s="212">
        <f>NFM!L$67</f>
        <v>4.5327420372603058</v>
      </c>
      <c r="M59" s="212">
        <f>NFM!M$67</f>
        <v>4.5680802423251592</v>
      </c>
      <c r="N59" s="212">
        <f>NFM!N$67</f>
        <v>4.6468837442458231</v>
      </c>
      <c r="O59" s="212">
        <f>NFM!O$67</f>
        <v>4.4816197092750798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158.70020397925839</v>
      </c>
      <c r="C60" s="204">
        <f>NFM!C$68</f>
        <v>177.81166710949</v>
      </c>
      <c r="D60" s="204">
        <f>NFM!D$68</f>
        <v>182.68910257607581</v>
      </c>
      <c r="E60" s="204">
        <f>NFM!E$68</f>
        <v>178.29750967167971</v>
      </c>
      <c r="F60" s="204">
        <f>NFM!F$68</f>
        <v>185.5305938783672</v>
      </c>
      <c r="G60" s="204">
        <f>NFM!G$68</f>
        <v>206.5599258814195</v>
      </c>
      <c r="H60" s="204">
        <f>NFM!H$68</f>
        <v>204.5744925643157</v>
      </c>
      <c r="I60" s="204">
        <f>NFM!I$68</f>
        <v>209.72777011616819</v>
      </c>
      <c r="J60" s="204">
        <f>NFM!J$68</f>
        <v>187.9430721670816</v>
      </c>
      <c r="K60" s="204">
        <f>NFM!K$68</f>
        <v>170.57006195701661</v>
      </c>
      <c r="L60" s="204">
        <f>NFM!L$68</f>
        <v>157.38789409228269</v>
      </c>
      <c r="M60" s="204">
        <f>NFM!M$68</f>
        <v>179.93152177485601</v>
      </c>
      <c r="N60" s="204">
        <f>NFM!N$68</f>
        <v>182.7671937460872</v>
      </c>
      <c r="O60" s="204">
        <f>NFM!O$68</f>
        <v>173.67276438252171</v>
      </c>
      <c r="P60" s="204">
        <f>NFM!P$68</f>
        <v>183.549497846771</v>
      </c>
      <c r="Q60" s="204">
        <f>NFM!Q$68</f>
        <v>172.54891707889129</v>
      </c>
      <c r="R60" s="204">
        <f>NFM!R$68</f>
        <v>174.66784400784229</v>
      </c>
      <c r="S60" s="204">
        <f>NFM!S$68</f>
        <v>180.53489454952779</v>
      </c>
      <c r="T60" s="204">
        <f>NFM!T$68</f>
        <v>183.088341830487</v>
      </c>
      <c r="U60" s="204">
        <f>NFM!U$68</f>
        <v>171.5047218349967</v>
      </c>
      <c r="V60" s="204">
        <f>NFM!V$68</f>
        <v>178.98927140145329</v>
      </c>
      <c r="W60" s="204">
        <f>NFM!W$68</f>
        <v>180.1942159381135</v>
      </c>
      <c r="X60" s="204">
        <f>NFM!X$68</f>
        <v>173.86531143959419</v>
      </c>
      <c r="Y60" s="204">
        <f>NFM!Y$68</f>
        <v>172.0466299950742</v>
      </c>
    </row>
    <row r="61" spans="1:25" ht="12" customHeight="1" x14ac:dyDescent="0.25">
      <c r="A61" s="19" t="s">
        <v>19</v>
      </c>
      <c r="B61" s="205">
        <f>CHI!B$52</f>
        <v>621.59647463456611</v>
      </c>
      <c r="C61" s="205">
        <f>CHI!C$52</f>
        <v>626.46655202063607</v>
      </c>
      <c r="D61" s="205">
        <f>CHI!D$52</f>
        <v>645.12519346517615</v>
      </c>
      <c r="E61" s="205">
        <f>CHI!E$52</f>
        <v>796.49131556319901</v>
      </c>
      <c r="F61" s="205">
        <f>CHI!F$52</f>
        <v>885.11513327600983</v>
      </c>
      <c r="G61" s="205">
        <f>CHI!G$52</f>
        <v>814.07067927772948</v>
      </c>
      <c r="H61" s="205">
        <f>CHI!H$52</f>
        <v>782.49097162510714</v>
      </c>
      <c r="I61" s="205">
        <f>CHI!I$52</f>
        <v>756.92785898538318</v>
      </c>
      <c r="J61" s="205">
        <f>CHI!J$52</f>
        <v>656.71556319862407</v>
      </c>
      <c r="K61" s="205">
        <f>CHI!K$52</f>
        <v>558.3756663800516</v>
      </c>
      <c r="L61" s="205">
        <f>CHI!L$52</f>
        <v>577.64780739466914</v>
      </c>
      <c r="M61" s="205">
        <f>CHI!M$52</f>
        <v>544.94720550300929</v>
      </c>
      <c r="N61" s="205">
        <f>CHI!N$52</f>
        <v>544.23963886500417</v>
      </c>
      <c r="O61" s="205">
        <f>CHI!O$52</f>
        <v>535.93998280309563</v>
      </c>
      <c r="P61" s="205">
        <f>CHI!P$52</f>
        <v>582.23757523645691</v>
      </c>
      <c r="Q61" s="205">
        <f>CHI!Q$52</f>
        <v>601.13061049011174</v>
      </c>
      <c r="R61" s="205">
        <f>CHI!R$52</f>
        <v>554.48632846087685</v>
      </c>
      <c r="S61" s="205">
        <f>CHI!S$52</f>
        <v>511.526053310404</v>
      </c>
      <c r="T61" s="205">
        <f>CHI!T$52</f>
        <v>501.71943250214997</v>
      </c>
      <c r="U61" s="205">
        <f>CHI!U$52</f>
        <v>502.45030094582933</v>
      </c>
      <c r="V61" s="205">
        <f>CHI!V$52</f>
        <v>622.28675838349091</v>
      </c>
      <c r="W61" s="205">
        <f>CHI!W$52</f>
        <v>616.11109200343935</v>
      </c>
      <c r="X61" s="205">
        <f>CHI!X$52</f>
        <v>634.74660361135011</v>
      </c>
      <c r="Y61" s="205">
        <f>CHI!Y$52</f>
        <v>591.90232158211461</v>
      </c>
    </row>
    <row r="62" spans="1:25" ht="12" customHeight="1" x14ac:dyDescent="0.25">
      <c r="A62" s="18" t="s">
        <v>59</v>
      </c>
      <c r="B62" s="204">
        <f>CHI!B$53</f>
        <v>476.53338037844424</v>
      </c>
      <c r="C62" s="204">
        <f>CHI!C$53</f>
        <v>471.46395247656937</v>
      </c>
      <c r="D62" s="204">
        <f>CHI!D$53</f>
        <v>473.61133461316285</v>
      </c>
      <c r="E62" s="204">
        <f>CHI!E$53</f>
        <v>607.53247602832744</v>
      </c>
      <c r="F62" s="204">
        <f>CHI!F$53</f>
        <v>686.60021573884728</v>
      </c>
      <c r="G62" s="204">
        <f>CHI!G$53</f>
        <v>615.51873348544927</v>
      </c>
      <c r="H62" s="204">
        <f>CHI!H$53</f>
        <v>597.00212913748146</v>
      </c>
      <c r="I62" s="204">
        <f>CHI!I$53</f>
        <v>576.69573932246544</v>
      </c>
      <c r="J62" s="204">
        <f>CHI!J$53</f>
        <v>515.64479175682732</v>
      </c>
      <c r="K62" s="204">
        <f>CHI!K$53</f>
        <v>425.67835731548826</v>
      </c>
      <c r="L62" s="204">
        <f>CHI!L$53</f>
        <v>434.11799706574607</v>
      </c>
      <c r="M62" s="204">
        <f>CHI!M$53</f>
        <v>414.64081810337098</v>
      </c>
      <c r="N62" s="204">
        <f>CHI!N$53</f>
        <v>404.08677743173621</v>
      </c>
      <c r="O62" s="204">
        <f>CHI!O$53</f>
        <v>416.67793178176771</v>
      </c>
      <c r="P62" s="204">
        <f>CHI!P$53</f>
        <v>474.1910873327945</v>
      </c>
      <c r="Q62" s="204">
        <f>CHI!Q$53</f>
        <v>485.96908498028142</v>
      </c>
      <c r="R62" s="204">
        <f>CHI!R$53</f>
        <v>442.61711416580852</v>
      </c>
      <c r="S62" s="204">
        <f>CHI!S$53</f>
        <v>411.14917175457276</v>
      </c>
      <c r="T62" s="204">
        <f>CHI!T$53</f>
        <v>393.03269038573126</v>
      </c>
      <c r="U62" s="204">
        <f>CHI!U$53</f>
        <v>399.16074066893316</v>
      </c>
      <c r="V62" s="204">
        <f>CHI!V$53</f>
        <v>455.07182730245358</v>
      </c>
      <c r="W62" s="204">
        <f>CHI!W$53</f>
        <v>465.40882225274686</v>
      </c>
      <c r="X62" s="204">
        <f>CHI!X$53</f>
        <v>460.73714123004288</v>
      </c>
      <c r="Y62" s="204">
        <f>CHI!Y$53</f>
        <v>403.7282380046986</v>
      </c>
    </row>
    <row r="63" spans="1:25" ht="12" customHeight="1" x14ac:dyDescent="0.25">
      <c r="A63" s="18" t="s">
        <v>49</v>
      </c>
      <c r="B63" s="204">
        <f>CHI!B$54</f>
        <v>91.89810262242419</v>
      </c>
      <c r="C63" s="204">
        <f>CHI!C$54</f>
        <v>95.529239743107169</v>
      </c>
      <c r="D63" s="204">
        <f>CHI!D$54</f>
        <v>100.4308160146263</v>
      </c>
      <c r="E63" s="204">
        <f>CHI!E$54</f>
        <v>125.8016674867162</v>
      </c>
      <c r="F63" s="204">
        <f>CHI!F$54</f>
        <v>139.71393163809319</v>
      </c>
      <c r="G63" s="204">
        <f>CHI!G$54</f>
        <v>131.5340109064181</v>
      </c>
      <c r="H63" s="204">
        <f>CHI!H$54</f>
        <v>112.86894860450001</v>
      </c>
      <c r="I63" s="204">
        <f>CHI!I$54</f>
        <v>112.1450158909207</v>
      </c>
      <c r="J63" s="204">
        <f>CHI!J$54</f>
        <v>88.911604536284102</v>
      </c>
      <c r="K63" s="204">
        <f>CHI!K$54</f>
        <v>76.680780928516668</v>
      </c>
      <c r="L63" s="204">
        <f>CHI!L$54</f>
        <v>85.088996342107237</v>
      </c>
      <c r="M63" s="204">
        <f>CHI!M$54</f>
        <v>78.034962922710832</v>
      </c>
      <c r="N63" s="204">
        <f>CHI!N$54</f>
        <v>92.820770098597038</v>
      </c>
      <c r="O63" s="204">
        <f>CHI!O$54</f>
        <v>70.993206080083937</v>
      </c>
      <c r="P63" s="204">
        <f>CHI!P$54</f>
        <v>71.740956232696647</v>
      </c>
      <c r="Q63" s="204">
        <f>CHI!Q$54</f>
        <v>57.809848811636051</v>
      </c>
      <c r="R63" s="204">
        <f>CHI!R$54</f>
        <v>68.78905761216015</v>
      </c>
      <c r="S63" s="204">
        <f>CHI!S$54</f>
        <v>59.906832831268339</v>
      </c>
      <c r="T63" s="204">
        <f>CHI!T$54</f>
        <v>73.980522569270533</v>
      </c>
      <c r="U63" s="204">
        <f>CHI!U$54</f>
        <v>46.253160162250147</v>
      </c>
      <c r="V63" s="204">
        <f>CHI!V$54</f>
        <v>111.86000607864889</v>
      </c>
      <c r="W63" s="204">
        <f>CHI!W$54</f>
        <v>86.390623624772914</v>
      </c>
      <c r="X63" s="204">
        <f>CHI!X$54</f>
        <v>97.607436968103841</v>
      </c>
      <c r="Y63" s="204">
        <f>CHI!Y$54</f>
        <v>82.018892947943485</v>
      </c>
    </row>
    <row r="64" spans="1:25" ht="12" customHeight="1" x14ac:dyDescent="0.25">
      <c r="A64" s="18" t="s">
        <v>50</v>
      </c>
      <c r="B64" s="204">
        <f>CHI!B$55</f>
        <v>53.164991633697731</v>
      </c>
      <c r="C64" s="204">
        <f>CHI!C$55</f>
        <v>59.473359800959592</v>
      </c>
      <c r="D64" s="204">
        <f>CHI!D$55</f>
        <v>71.083042837386998</v>
      </c>
      <c r="E64" s="204">
        <f>CHI!E$55</f>
        <v>63.157172048155452</v>
      </c>
      <c r="F64" s="204">
        <f>CHI!F$55</f>
        <v>58.800985899069389</v>
      </c>
      <c r="G64" s="204">
        <f>CHI!G$55</f>
        <v>67.017934885862104</v>
      </c>
      <c r="H64" s="204">
        <f>CHI!H$55</f>
        <v>72.619893883125641</v>
      </c>
      <c r="I64" s="204">
        <f>CHI!I$55</f>
        <v>68.087103771997036</v>
      </c>
      <c r="J64" s="204">
        <f>CHI!J$55</f>
        <v>52.159166905512564</v>
      </c>
      <c r="K64" s="204">
        <f>CHI!K$55</f>
        <v>56.016528136046638</v>
      </c>
      <c r="L64" s="204">
        <f>CHI!L$55</f>
        <v>58.440813986815733</v>
      </c>
      <c r="M64" s="204">
        <f>CHI!M$55</f>
        <v>52.271424476927493</v>
      </c>
      <c r="N64" s="204">
        <f>CHI!N$55</f>
        <v>47.332091334670878</v>
      </c>
      <c r="O64" s="204">
        <f>CHI!O$55</f>
        <v>48.26884494124392</v>
      </c>
      <c r="P64" s="204">
        <f>CHI!P$55</f>
        <v>36.305531670965877</v>
      </c>
      <c r="Q64" s="204">
        <f>CHI!Q$55</f>
        <v>57.351676698194296</v>
      </c>
      <c r="R64" s="204">
        <f>CHI!R$55</f>
        <v>43.080156682908168</v>
      </c>
      <c r="S64" s="204">
        <f>CHI!S$55</f>
        <v>40.470048724562922</v>
      </c>
      <c r="T64" s="204">
        <f>CHI!T$55</f>
        <v>34.706219547148187</v>
      </c>
      <c r="U64" s="204">
        <f>CHI!U$55</f>
        <v>57.036400114646028</v>
      </c>
      <c r="V64" s="204">
        <f>CHI!V$55</f>
        <v>55.354925002388448</v>
      </c>
      <c r="W64" s="204">
        <f>CHI!W$55</f>
        <v>64.311646125919566</v>
      </c>
      <c r="X64" s="204">
        <f>CHI!X$55</f>
        <v>76.402025413203432</v>
      </c>
      <c r="Y64" s="204">
        <f>CHI!Y$55</f>
        <v>106.1551906294726</v>
      </c>
    </row>
    <row r="65" spans="1:25" ht="12" customHeight="1" x14ac:dyDescent="0.25">
      <c r="A65" s="19" t="s">
        <v>20</v>
      </c>
      <c r="B65" s="205">
        <f>NMM!B$51</f>
        <v>500.92966466036114</v>
      </c>
      <c r="C65" s="205">
        <f>NMM!C$51</f>
        <v>506.11736887360286</v>
      </c>
      <c r="D65" s="205">
        <f>NMM!D$51</f>
        <v>492.14049871023224</v>
      </c>
      <c r="E65" s="205">
        <f>NMM!E$51</f>
        <v>439.37239896818562</v>
      </c>
      <c r="F65" s="205">
        <f>NMM!F$51</f>
        <v>461.16655202063612</v>
      </c>
      <c r="G65" s="205">
        <f>NMM!G$51</f>
        <v>459.82287188306105</v>
      </c>
      <c r="H65" s="205">
        <f>NMM!H$51</f>
        <v>474.56190885640575</v>
      </c>
      <c r="I65" s="205">
        <f>NMM!I$51</f>
        <v>474.06715391229579</v>
      </c>
      <c r="J65" s="205">
        <f>NMM!J$51</f>
        <v>478.47411865864149</v>
      </c>
      <c r="K65" s="205">
        <f>NMM!K$51</f>
        <v>425.87205503009466</v>
      </c>
      <c r="L65" s="205">
        <f>NMM!L$51</f>
        <v>448.1738607050728</v>
      </c>
      <c r="M65" s="205">
        <f>NMM!M$51</f>
        <v>460.78907996560616</v>
      </c>
      <c r="N65" s="205">
        <f>NMM!N$51</f>
        <v>451.97102321582111</v>
      </c>
      <c r="O65" s="205">
        <f>NMM!O$51</f>
        <v>351.85253654342216</v>
      </c>
      <c r="P65" s="205">
        <f>NMM!P$51</f>
        <v>342.0764402407566</v>
      </c>
      <c r="Q65" s="205">
        <f>NMM!Q$51</f>
        <v>375.68340498710228</v>
      </c>
      <c r="R65" s="205">
        <f>NMM!R$51</f>
        <v>355.99191745485797</v>
      </c>
      <c r="S65" s="205">
        <f>NMM!S$51</f>
        <v>371.32055030094591</v>
      </c>
      <c r="T65" s="205">
        <f>NMM!T$51</f>
        <v>384.02261392949265</v>
      </c>
      <c r="U65" s="205">
        <f>NMM!U$51</f>
        <v>343.77024935511611</v>
      </c>
      <c r="V65" s="205">
        <f>NMM!V$51</f>
        <v>333.30163370593289</v>
      </c>
      <c r="W65" s="205">
        <f>NMM!W$51</f>
        <v>313.95167669819409</v>
      </c>
      <c r="X65" s="205">
        <f>NMM!X$51</f>
        <v>357.05511607910574</v>
      </c>
      <c r="Y65" s="205">
        <f>NMM!Y$51</f>
        <v>319.86431642304399</v>
      </c>
    </row>
    <row r="66" spans="1:25" ht="12" customHeight="1" x14ac:dyDescent="0.25">
      <c r="A66" s="18" t="s">
        <v>51</v>
      </c>
      <c r="B66" s="204">
        <f>NMM!B$52</f>
        <v>222.684</v>
      </c>
      <c r="C66" s="204">
        <f>NMM!C$52</f>
        <v>220.78759571482539</v>
      </c>
      <c r="D66" s="204">
        <f>NMM!D$52</f>
        <v>226.3014254524243</v>
      </c>
      <c r="E66" s="204">
        <f>NMM!E$52</f>
        <v>192.7833750809896</v>
      </c>
      <c r="F66" s="204">
        <f>NMM!F$52</f>
        <v>209.8160149928913</v>
      </c>
      <c r="G66" s="204">
        <f>NMM!G$52</f>
        <v>209.4643462150498</v>
      </c>
      <c r="H66" s="204">
        <f>NMM!H$52</f>
        <v>229.29295538408471</v>
      </c>
      <c r="I66" s="204">
        <f>NMM!I$52</f>
        <v>223.93812738187671</v>
      </c>
      <c r="J66" s="204">
        <f>NMM!J$52</f>
        <v>221.44409171743541</v>
      </c>
      <c r="K66" s="204">
        <f>NMM!K$52</f>
        <v>170.95480956817659</v>
      </c>
      <c r="L66" s="204">
        <f>NMM!L$52</f>
        <v>184.81736699185839</v>
      </c>
      <c r="M66" s="204">
        <f>NMM!M$52</f>
        <v>170.58352336083661</v>
      </c>
      <c r="N66" s="204">
        <f>NMM!N$52</f>
        <v>183.33342263312159</v>
      </c>
      <c r="O66" s="204">
        <f>NMM!O$52</f>
        <v>207.42344181240551</v>
      </c>
      <c r="P66" s="204">
        <f>NMM!P$52</f>
        <v>207.23026644517509</v>
      </c>
      <c r="Q66" s="204">
        <f>NMM!Q$52</f>
        <v>207.9004890782106</v>
      </c>
      <c r="R66" s="204">
        <f>NMM!R$52</f>
        <v>234.97879365719149</v>
      </c>
      <c r="S66" s="204">
        <f>NMM!S$52</f>
        <v>255.28212501433919</v>
      </c>
      <c r="T66" s="204">
        <f>NMM!T$52</f>
        <v>251.15713339595021</v>
      </c>
      <c r="U66" s="204">
        <f>NMM!U$52</f>
        <v>222.34120735960749</v>
      </c>
      <c r="V66" s="204">
        <f>NMM!V$52</f>
        <v>209.16454741099591</v>
      </c>
      <c r="W66" s="204">
        <f>NMM!W$52</f>
        <v>199.25897961355781</v>
      </c>
      <c r="X66" s="204">
        <f>NMM!X$52</f>
        <v>206.39347154362679</v>
      </c>
      <c r="Y66" s="204">
        <f>NMM!Y$52</f>
        <v>190.28927459583269</v>
      </c>
    </row>
    <row r="67" spans="1:25" ht="12" customHeight="1" x14ac:dyDescent="0.25">
      <c r="A67" s="18" t="s">
        <v>52</v>
      </c>
      <c r="B67" s="204">
        <f>NMM!B$53</f>
        <v>195.7823464238962</v>
      </c>
      <c r="C67" s="204">
        <f>NMM!C$53</f>
        <v>205.05790501142019</v>
      </c>
      <c r="D67" s="204">
        <f>NMM!D$53</f>
        <v>185.69116810726231</v>
      </c>
      <c r="E67" s="204">
        <f>NMM!E$53</f>
        <v>175.2324402624844</v>
      </c>
      <c r="F67" s="204">
        <f>NMM!F$53</f>
        <v>176.85209903171889</v>
      </c>
      <c r="G67" s="204">
        <f>NMM!G$53</f>
        <v>180.41609105552561</v>
      </c>
      <c r="H67" s="204">
        <f>NMM!H$53</f>
        <v>168.4854155078107</v>
      </c>
      <c r="I67" s="204">
        <f>NMM!I$53</f>
        <v>176.2407463489433</v>
      </c>
      <c r="J67" s="204">
        <f>NMM!J$53</f>
        <v>174.3977975589211</v>
      </c>
      <c r="K67" s="204">
        <f>NMM!K$53</f>
        <v>184.2813585767276</v>
      </c>
      <c r="L67" s="204">
        <f>NMM!L$53</f>
        <v>184.63520942154389</v>
      </c>
      <c r="M67" s="204">
        <f>NMM!M$53</f>
        <v>201.93008595113079</v>
      </c>
      <c r="N67" s="204">
        <f>NMM!N$53</f>
        <v>189.55852057756749</v>
      </c>
      <c r="O67" s="204">
        <f>NMM!O$53</f>
        <v>76.737297535529791</v>
      </c>
      <c r="P67" s="204">
        <f>NMM!P$53</f>
        <v>69.842141393657684</v>
      </c>
      <c r="Q67" s="204">
        <f>NMM!Q$53</f>
        <v>99.978366909620533</v>
      </c>
      <c r="R67" s="204">
        <f>NMM!R$53</f>
        <v>48.786973038229611</v>
      </c>
      <c r="S67" s="204">
        <f>NMM!S$53</f>
        <v>40.273886583905913</v>
      </c>
      <c r="T67" s="204">
        <f>NMM!T$53</f>
        <v>56.456620791637263</v>
      </c>
      <c r="U67" s="204">
        <f>NMM!U$53</f>
        <v>47.379225213295243</v>
      </c>
      <c r="V67" s="204">
        <f>NMM!V$53</f>
        <v>50.401988704993343</v>
      </c>
      <c r="W67" s="204">
        <f>NMM!W$53</f>
        <v>40.215645850866352</v>
      </c>
      <c r="X67" s="204">
        <f>NMM!X$53</f>
        <v>71.568614984837239</v>
      </c>
      <c r="Y67" s="204">
        <f>NMM!Y$53</f>
        <v>59.060069676637802</v>
      </c>
    </row>
    <row r="68" spans="1:25" ht="12" customHeight="1" x14ac:dyDescent="0.25">
      <c r="A68" s="18" t="s">
        <v>60</v>
      </c>
      <c r="B68" s="204">
        <f>NMM!B$54</f>
        <v>82.463318236464943</v>
      </c>
      <c r="C68" s="204">
        <f>NMM!C$54</f>
        <v>80.271868147357296</v>
      </c>
      <c r="D68" s="204">
        <f>NMM!D$54</f>
        <v>80.147905150545625</v>
      </c>
      <c r="E68" s="204">
        <f>NMM!E$54</f>
        <v>71.356583624711618</v>
      </c>
      <c r="F68" s="204">
        <f>NMM!F$54</f>
        <v>74.498437996025956</v>
      </c>
      <c r="G68" s="204">
        <f>NMM!G$54</f>
        <v>69.94243461248567</v>
      </c>
      <c r="H68" s="204">
        <f>NMM!H$54</f>
        <v>76.783537964510344</v>
      </c>
      <c r="I68" s="204">
        <f>NMM!I$54</f>
        <v>73.888280181475835</v>
      </c>
      <c r="J68" s="204">
        <f>NMM!J$54</f>
        <v>82.63222938228499</v>
      </c>
      <c r="K68" s="204">
        <f>NMM!K$54</f>
        <v>70.635886885190459</v>
      </c>
      <c r="L68" s="204">
        <f>NMM!L$54</f>
        <v>78.721284291670486</v>
      </c>
      <c r="M68" s="204">
        <f>NMM!M$54</f>
        <v>88.275470653638763</v>
      </c>
      <c r="N68" s="204">
        <f>NMM!N$54</f>
        <v>79.079080005132028</v>
      </c>
      <c r="O68" s="204">
        <f>NMM!O$54</f>
        <v>67.691797195486885</v>
      </c>
      <c r="P68" s="204">
        <f>NMM!P$54</f>
        <v>65.004032401923851</v>
      </c>
      <c r="Q68" s="204">
        <f>NMM!Q$54</f>
        <v>67.804548999271177</v>
      </c>
      <c r="R68" s="204">
        <f>NMM!R$54</f>
        <v>72.226150759436862</v>
      </c>
      <c r="S68" s="204">
        <f>NMM!S$54</f>
        <v>75.76453870270079</v>
      </c>
      <c r="T68" s="204">
        <f>NMM!T$54</f>
        <v>76.408859741905218</v>
      </c>
      <c r="U68" s="204">
        <f>NMM!U$54</f>
        <v>74.049816782213369</v>
      </c>
      <c r="V68" s="204">
        <f>NMM!V$54</f>
        <v>73.735097589943635</v>
      </c>
      <c r="W68" s="204">
        <f>NMM!W$54</f>
        <v>74.47705123376997</v>
      </c>
      <c r="X68" s="204">
        <f>NMM!X$54</f>
        <v>79.093029550641674</v>
      </c>
      <c r="Y68" s="204">
        <f>NMM!Y$54</f>
        <v>70.514972150573485</v>
      </c>
    </row>
    <row r="69" spans="1:25" ht="12" customHeight="1" x14ac:dyDescent="0.25">
      <c r="A69" s="19" t="s">
        <v>21</v>
      </c>
      <c r="B69" s="205">
        <f>PPA!B$52</f>
        <v>5997.1208082545154</v>
      </c>
      <c r="C69" s="205">
        <f>PPA!C$52</f>
        <v>5670.968357695614</v>
      </c>
      <c r="D69" s="205">
        <f>PPA!D$52</f>
        <v>5565.3698194324998</v>
      </c>
      <c r="E69" s="205">
        <f>PPA!E$52</f>
        <v>5550.0109200343932</v>
      </c>
      <c r="F69" s="205">
        <f>PPA!F$52</f>
        <v>5519.3752364574366</v>
      </c>
      <c r="G69" s="205">
        <f>PPA!G$52</f>
        <v>5592.1238177128116</v>
      </c>
      <c r="H69" s="205">
        <f>PPA!H$52</f>
        <v>6035.7398968185707</v>
      </c>
      <c r="I69" s="205">
        <f>PPA!I$52</f>
        <v>6182.9784178847822</v>
      </c>
      <c r="J69" s="205">
        <f>PPA!J$52</f>
        <v>5988.1129836629379</v>
      </c>
      <c r="K69" s="205">
        <f>PPA!K$52</f>
        <v>5908.6431642304397</v>
      </c>
      <c r="L69" s="205">
        <f>PPA!L$52</f>
        <v>6154.0531384350825</v>
      </c>
      <c r="M69" s="205">
        <f>PPA!M$52</f>
        <v>5964.5005159071361</v>
      </c>
      <c r="N69" s="205">
        <f>PPA!N$52</f>
        <v>5925.9264832330173</v>
      </c>
      <c r="O69" s="205">
        <f>PPA!O$52</f>
        <v>5853.8024075666381</v>
      </c>
      <c r="P69" s="205">
        <f>PPA!P$52</f>
        <v>5742.1579027332855</v>
      </c>
      <c r="Q69" s="205">
        <f>PPA!Q$52</f>
        <v>5810.8403267411859</v>
      </c>
      <c r="R69" s="205">
        <f>PPA!R$52</f>
        <v>5727.6843508168531</v>
      </c>
      <c r="S69" s="205">
        <f>PPA!S$52</f>
        <v>5631.3852106620816</v>
      </c>
      <c r="T69" s="205">
        <f>PPA!T$52</f>
        <v>5629.1721410146174</v>
      </c>
      <c r="U69" s="205">
        <f>PPA!U$52</f>
        <v>5660.1950128976787</v>
      </c>
      <c r="V69" s="205">
        <f>PPA!V$52</f>
        <v>6005.4875322441976</v>
      </c>
      <c r="W69" s="205">
        <f>PPA!W$52</f>
        <v>5844.4480653482378</v>
      </c>
      <c r="X69" s="205">
        <f>PPA!X$52</f>
        <v>5807.3138974862732</v>
      </c>
      <c r="Y69" s="205">
        <f>PPA!Y$52</f>
        <v>6176.3840068787622</v>
      </c>
    </row>
    <row r="70" spans="1:25" ht="12" customHeight="1" x14ac:dyDescent="0.25">
      <c r="A70" s="18" t="s">
        <v>54</v>
      </c>
      <c r="B70" s="204">
        <f>PPA!B$53</f>
        <v>3515.7752720196158</v>
      </c>
      <c r="C70" s="204">
        <f>PPA!C$53</f>
        <v>3293.5387828421781</v>
      </c>
      <c r="D70" s="204">
        <f>PPA!D$53</f>
        <v>3245.3886476634329</v>
      </c>
      <c r="E70" s="204">
        <f>PPA!E$53</f>
        <v>3262.4922308733649</v>
      </c>
      <c r="F70" s="204">
        <f>PPA!F$53</f>
        <v>3242.4157092379651</v>
      </c>
      <c r="G70" s="204">
        <f>PPA!G$53</f>
        <v>3279.9904925246528</v>
      </c>
      <c r="H70" s="204">
        <f>PPA!H$53</f>
        <v>3502.5034830014738</v>
      </c>
      <c r="I70" s="204">
        <f>PPA!I$53</f>
        <v>3679.3195811974269</v>
      </c>
      <c r="J70" s="204">
        <f>PPA!J$53</f>
        <v>3532.4745622720552</v>
      </c>
      <c r="K70" s="204">
        <f>PPA!K$53</f>
        <v>3490.9729338761481</v>
      </c>
      <c r="L70" s="204">
        <f>PPA!L$53</f>
        <v>3627.8305462006178</v>
      </c>
      <c r="M70" s="204">
        <f>PPA!M$53</f>
        <v>3526.408851104391</v>
      </c>
      <c r="N70" s="204">
        <f>PPA!N$53</f>
        <v>3441.203255853698</v>
      </c>
      <c r="O70" s="204">
        <f>PPA!O$53</f>
        <v>3396.8946081523491</v>
      </c>
      <c r="P70" s="204">
        <f>PPA!P$53</f>
        <v>3476.25157050807</v>
      </c>
      <c r="Q70" s="204">
        <f>PPA!Q$53</f>
        <v>3551.5678780093981</v>
      </c>
      <c r="R70" s="204">
        <f>PPA!R$53</f>
        <v>3516.0337959662588</v>
      </c>
      <c r="S70" s="204">
        <f>PPA!S$53</f>
        <v>3445.2098730104999</v>
      </c>
      <c r="T70" s="204">
        <f>PPA!T$53</f>
        <v>3488.1082400249429</v>
      </c>
      <c r="U70" s="204">
        <f>PPA!U$53</f>
        <v>3588.0486257021139</v>
      </c>
      <c r="V70" s="204">
        <f>PPA!V$53</f>
        <v>3850.7849544148062</v>
      </c>
      <c r="W70" s="204">
        <f>PPA!W$53</f>
        <v>3693.068306196265</v>
      </c>
      <c r="X70" s="204">
        <f>PPA!X$53</f>
        <v>3743.0148700430241</v>
      </c>
      <c r="Y70" s="204">
        <f>PPA!Y$53</f>
        <v>4053.6754278530511</v>
      </c>
    </row>
    <row r="71" spans="1:25" ht="12" customHeight="1" x14ac:dyDescent="0.25">
      <c r="A71" s="18" t="s">
        <v>61</v>
      </c>
      <c r="B71" s="204">
        <f>PPA!B$54</f>
        <v>2423.375260549285</v>
      </c>
      <c r="C71" s="204">
        <f>PPA!C$54</f>
        <v>2321.008257150771</v>
      </c>
      <c r="D71" s="204">
        <f>PPA!D$54</f>
        <v>2266.6871820959768</v>
      </c>
      <c r="E71" s="204">
        <f>PPA!E$54</f>
        <v>2237.605025520354</v>
      </c>
      <c r="F71" s="204">
        <f>PPA!F$54</f>
        <v>2226.4890817435498</v>
      </c>
      <c r="G71" s="204">
        <f>PPA!G$54</f>
        <v>2263.091221062014</v>
      </c>
      <c r="H71" s="204">
        <f>PPA!H$54</f>
        <v>2485.6183782967569</v>
      </c>
      <c r="I71" s="204">
        <f>PPA!I$54</f>
        <v>2456.4585370740988</v>
      </c>
      <c r="J71" s="204">
        <f>PPA!J$54</f>
        <v>2410.851269994213</v>
      </c>
      <c r="K71" s="204">
        <f>PPA!K$54</f>
        <v>2379.9527746098188</v>
      </c>
      <c r="L71" s="204">
        <f>PPA!L$54</f>
        <v>2488.6971462632091</v>
      </c>
      <c r="M71" s="204">
        <f>PPA!M$54</f>
        <v>2400.4694227953428</v>
      </c>
      <c r="N71" s="204">
        <f>PPA!N$54</f>
        <v>2447.8214538573779</v>
      </c>
      <c r="O71" s="204">
        <f>PPA!O$54</f>
        <v>2424.840349333082</v>
      </c>
      <c r="P71" s="204">
        <f>PPA!P$54</f>
        <v>2215.4138517097622</v>
      </c>
      <c r="Q71" s="204">
        <f>PPA!Q$54</f>
        <v>2211.640361258234</v>
      </c>
      <c r="R71" s="204">
        <f>PPA!R$54</f>
        <v>2165.1552904568539</v>
      </c>
      <c r="S71" s="204">
        <f>PPA!S$54</f>
        <v>2147.8381827839021</v>
      </c>
      <c r="T71" s="204">
        <f>PPA!T$54</f>
        <v>2105.3110587235042</v>
      </c>
      <c r="U71" s="204">
        <f>PPA!U$54</f>
        <v>2041.2325627950679</v>
      </c>
      <c r="V71" s="204">
        <f>PPA!V$54</f>
        <v>2125.1215135320758</v>
      </c>
      <c r="W71" s="204">
        <f>PPA!W$54</f>
        <v>2126.4227514133659</v>
      </c>
      <c r="X71" s="204">
        <f>PPA!X$54</f>
        <v>2043.385680734546</v>
      </c>
      <c r="Y71" s="204">
        <f>PPA!Y$54</f>
        <v>2103.3849924881802</v>
      </c>
    </row>
    <row r="72" spans="1:25" ht="12" customHeight="1" x14ac:dyDescent="0.25">
      <c r="A72" s="18" t="s">
        <v>62</v>
      </c>
      <c r="B72" s="204">
        <f>PPA!B$55</f>
        <v>57.97027568561424</v>
      </c>
      <c r="C72" s="204">
        <f>PPA!C$55</f>
        <v>56.421317702665228</v>
      </c>
      <c r="D72" s="204">
        <f>PPA!D$55</f>
        <v>53.29398967309028</v>
      </c>
      <c r="E72" s="204">
        <f>PPA!E$55</f>
        <v>49.91366364067386</v>
      </c>
      <c r="F72" s="204">
        <f>PPA!F$55</f>
        <v>50.470445475922332</v>
      </c>
      <c r="G72" s="204">
        <f>PPA!G$55</f>
        <v>49.042104126144352</v>
      </c>
      <c r="H72" s="204">
        <f>PPA!H$55</f>
        <v>47.618035520340783</v>
      </c>
      <c r="I72" s="204">
        <f>PPA!I$55</f>
        <v>47.200299613256192</v>
      </c>
      <c r="J72" s="204">
        <f>PPA!J$55</f>
        <v>44.787151396670517</v>
      </c>
      <c r="K72" s="204">
        <f>PPA!K$55</f>
        <v>37.717455744472147</v>
      </c>
      <c r="L72" s="204">
        <f>PPA!L$55</f>
        <v>37.525445971255387</v>
      </c>
      <c r="M72" s="204">
        <f>PPA!M$55</f>
        <v>37.622242007402022</v>
      </c>
      <c r="N72" s="204">
        <f>PPA!N$55</f>
        <v>36.901773521941607</v>
      </c>
      <c r="O72" s="204">
        <f>PPA!O$55</f>
        <v>32.067450081207603</v>
      </c>
      <c r="P72" s="204">
        <f>PPA!P$55</f>
        <v>50.492480515453167</v>
      </c>
      <c r="Q72" s="204">
        <f>PPA!Q$55</f>
        <v>47.632087473553938</v>
      </c>
      <c r="R72" s="204">
        <f>PPA!R$55</f>
        <v>46.495264393740023</v>
      </c>
      <c r="S72" s="204">
        <f>PPA!S$55</f>
        <v>38.337154867679367</v>
      </c>
      <c r="T72" s="204">
        <f>PPA!T$55</f>
        <v>35.752842266169857</v>
      </c>
      <c r="U72" s="204">
        <f>PPA!U$55</f>
        <v>30.9138244004968</v>
      </c>
      <c r="V72" s="204">
        <f>PPA!V$55</f>
        <v>29.581064297315361</v>
      </c>
      <c r="W72" s="204">
        <f>PPA!W$55</f>
        <v>24.95700773860705</v>
      </c>
      <c r="X72" s="204">
        <f>PPA!X$55</f>
        <v>20.913346708703539</v>
      </c>
      <c r="Y72" s="204">
        <f>PPA!Y$55</f>
        <v>19.32358653753133</v>
      </c>
    </row>
    <row r="73" spans="1:25" ht="12" customHeight="1" x14ac:dyDescent="0.25">
      <c r="A73" s="20" t="s">
        <v>63</v>
      </c>
      <c r="B73" s="206">
        <f>FBT!B$12</f>
        <v>518.49234737747202</v>
      </c>
      <c r="C73" s="206">
        <f>FBT!C$12</f>
        <v>508.0944969905417</v>
      </c>
      <c r="D73" s="206">
        <f>FBT!D$12</f>
        <v>502.73714531384348</v>
      </c>
      <c r="E73" s="206">
        <f>FBT!E$12</f>
        <v>505.98839208942388</v>
      </c>
      <c r="F73" s="206">
        <f>FBT!F$12</f>
        <v>481.33043852106618</v>
      </c>
      <c r="G73" s="206">
        <f>FBT!G$12</f>
        <v>408.24471195184861</v>
      </c>
      <c r="H73" s="206">
        <f>FBT!H$12</f>
        <v>411.12364574376608</v>
      </c>
      <c r="I73" s="206">
        <f>FBT!I$12</f>
        <v>386.45485812553738</v>
      </c>
      <c r="J73" s="206">
        <f>FBT!J$12</f>
        <v>401.58779019776432</v>
      </c>
      <c r="K73" s="206">
        <f>FBT!K$12</f>
        <v>398.12020636285467</v>
      </c>
      <c r="L73" s="206">
        <f>FBT!L$12</f>
        <v>416.48865004299222</v>
      </c>
      <c r="M73" s="206">
        <f>FBT!M$12</f>
        <v>400.30601891659501</v>
      </c>
      <c r="N73" s="206">
        <f>FBT!N$12</f>
        <v>399.29673258813409</v>
      </c>
      <c r="O73" s="206">
        <f>FBT!O$12</f>
        <v>376.98005159071357</v>
      </c>
      <c r="P73" s="206">
        <f>FBT!P$12</f>
        <v>355.39114359415299</v>
      </c>
      <c r="Q73" s="206">
        <f>FBT!Q$12</f>
        <v>353.81977644024067</v>
      </c>
      <c r="R73" s="206">
        <f>FBT!R$12</f>
        <v>363.26526225279451</v>
      </c>
      <c r="S73" s="206">
        <f>FBT!S$12</f>
        <v>339.12562338779009</v>
      </c>
      <c r="T73" s="206">
        <f>FBT!T$12</f>
        <v>346.87205503009449</v>
      </c>
      <c r="U73" s="206">
        <f>FBT!U$12</f>
        <v>349.61934651762681</v>
      </c>
      <c r="V73" s="206">
        <f>FBT!V$12</f>
        <v>428.84720550300938</v>
      </c>
      <c r="W73" s="206">
        <f>FBT!W$12</f>
        <v>409.85631986242481</v>
      </c>
      <c r="X73" s="206">
        <f>FBT!X$12</f>
        <v>414.7928632846087</v>
      </c>
      <c r="Y73" s="206">
        <f>FBT!Y$12</f>
        <v>394.83018056749779</v>
      </c>
    </row>
    <row r="74" spans="1:25" ht="12" customHeight="1" x14ac:dyDescent="0.25">
      <c r="A74" s="14" t="s">
        <v>64</v>
      </c>
      <c r="B74" s="204">
        <f>TRE!B$12</f>
        <v>277.26087704213239</v>
      </c>
      <c r="C74" s="204">
        <f>TRE!C$12</f>
        <v>307.57858985382632</v>
      </c>
      <c r="D74" s="204">
        <f>TRE!D$12</f>
        <v>298.87601031814268</v>
      </c>
      <c r="E74" s="204">
        <f>TRE!E$12</f>
        <v>294.73490971625108</v>
      </c>
      <c r="F74" s="204">
        <f>TRE!F$12</f>
        <v>302.53035253654338</v>
      </c>
      <c r="G74" s="204">
        <f>TRE!G$12</f>
        <v>300.29028374892522</v>
      </c>
      <c r="H74" s="204">
        <f>TRE!H$12</f>
        <v>279.91160791057609</v>
      </c>
      <c r="I74" s="204">
        <f>TRE!I$12</f>
        <v>282.66672398968183</v>
      </c>
      <c r="J74" s="204">
        <f>TRE!J$12</f>
        <v>236.29810834049869</v>
      </c>
      <c r="K74" s="204">
        <f>TRE!K$12</f>
        <v>192.47635425623389</v>
      </c>
      <c r="L74" s="204">
        <f>TRE!L$12</f>
        <v>206.87704213241611</v>
      </c>
      <c r="M74" s="204">
        <f>TRE!M$12</f>
        <v>208.71582115219249</v>
      </c>
      <c r="N74" s="204">
        <f>TRE!N$12</f>
        <v>202.49277730008589</v>
      </c>
      <c r="O74" s="204">
        <f>TRE!O$12</f>
        <v>206.4435941530524</v>
      </c>
      <c r="P74" s="204">
        <f>TRE!P$12</f>
        <v>201.92020636285471</v>
      </c>
      <c r="Q74" s="204">
        <f>TRE!Q$12</f>
        <v>189.4355975924334</v>
      </c>
      <c r="R74" s="204">
        <f>TRE!R$12</f>
        <v>198.04660361135001</v>
      </c>
      <c r="S74" s="204">
        <f>TRE!S$12</f>
        <v>206.87171109200341</v>
      </c>
      <c r="T74" s="204">
        <f>TRE!T$12</f>
        <v>214.21865864144459</v>
      </c>
      <c r="U74" s="204">
        <f>TRE!U$12</f>
        <v>199.94342218400689</v>
      </c>
      <c r="V74" s="204">
        <f>TRE!V$12</f>
        <v>212.52957867583831</v>
      </c>
      <c r="W74" s="204">
        <f>TRE!W$12</f>
        <v>231.32605331040409</v>
      </c>
      <c r="X74" s="204">
        <f>TRE!X$12</f>
        <v>206.43688736027511</v>
      </c>
      <c r="Y74" s="204">
        <f>TRE!Y$12</f>
        <v>238.11685296646601</v>
      </c>
    </row>
    <row r="75" spans="1:25" ht="12" customHeight="1" x14ac:dyDescent="0.25">
      <c r="A75" s="14" t="s">
        <v>65</v>
      </c>
      <c r="B75" s="204">
        <f>MAE!B$12</f>
        <v>286.9088564058469</v>
      </c>
      <c r="C75" s="204">
        <f>MAE!C$12</f>
        <v>262.15012897678412</v>
      </c>
      <c r="D75" s="204">
        <f>MAE!D$12</f>
        <v>268.76130696474638</v>
      </c>
      <c r="E75" s="204">
        <f>MAE!E$12</f>
        <v>305.24024075666381</v>
      </c>
      <c r="F75" s="204">
        <f>MAE!F$12</f>
        <v>297.31289767841781</v>
      </c>
      <c r="G75" s="204">
        <f>MAE!G$12</f>
        <v>228.23903697334481</v>
      </c>
      <c r="H75" s="204">
        <f>MAE!H$12</f>
        <v>236.23998280309539</v>
      </c>
      <c r="I75" s="204">
        <f>MAE!I$12</f>
        <v>224.57747205503011</v>
      </c>
      <c r="J75" s="204">
        <f>MAE!J$12</f>
        <v>198.1644024075666</v>
      </c>
      <c r="K75" s="204">
        <f>MAE!K$12</f>
        <v>226.475494411006</v>
      </c>
      <c r="L75" s="204">
        <f>MAE!L$12</f>
        <v>409.45262252794492</v>
      </c>
      <c r="M75" s="204">
        <f>MAE!M$12</f>
        <v>386.52312983662938</v>
      </c>
      <c r="N75" s="204">
        <f>MAE!N$12</f>
        <v>367.63447979363718</v>
      </c>
      <c r="O75" s="204">
        <f>MAE!O$12</f>
        <v>347.4044711951849</v>
      </c>
      <c r="P75" s="204">
        <f>MAE!P$12</f>
        <v>358.07532244196051</v>
      </c>
      <c r="Q75" s="204">
        <f>MAE!Q$12</f>
        <v>337.39527085124672</v>
      </c>
      <c r="R75" s="204">
        <f>MAE!R$12</f>
        <v>327.82553740326739</v>
      </c>
      <c r="S75" s="204">
        <f>MAE!S$12</f>
        <v>331.57962166809972</v>
      </c>
      <c r="T75" s="204">
        <f>MAE!T$12</f>
        <v>338.58718830610491</v>
      </c>
      <c r="U75" s="204">
        <f>MAE!U$12</f>
        <v>321.61926053310401</v>
      </c>
      <c r="V75" s="204">
        <f>MAE!V$12</f>
        <v>354.96586414445392</v>
      </c>
      <c r="W75" s="204">
        <f>MAE!W$12</f>
        <v>367.62364574376608</v>
      </c>
      <c r="X75" s="204">
        <f>MAE!X$12</f>
        <v>370.21582115219258</v>
      </c>
      <c r="Y75" s="204">
        <f>MAE!Y$12</f>
        <v>374.15339638864998</v>
      </c>
    </row>
    <row r="76" spans="1:25" ht="12" customHeight="1" x14ac:dyDescent="0.25">
      <c r="A76" s="14" t="s">
        <v>66</v>
      </c>
      <c r="B76" s="204">
        <f>TEL!B$12</f>
        <v>48.323301805674973</v>
      </c>
      <c r="C76" s="204">
        <f>TEL!C$12</f>
        <v>75.121754084264822</v>
      </c>
      <c r="D76" s="204">
        <f>TEL!D$12</f>
        <v>66.800515907136713</v>
      </c>
      <c r="E76" s="204">
        <f>TEL!E$12</f>
        <v>64.180309544282025</v>
      </c>
      <c r="F76" s="204">
        <f>TEL!F$12</f>
        <v>62.7042132416165</v>
      </c>
      <c r="G76" s="204">
        <f>TEL!G$12</f>
        <v>39.069045571797083</v>
      </c>
      <c r="H76" s="204">
        <f>TEL!H$12</f>
        <v>34.29002579535684</v>
      </c>
      <c r="I76" s="204">
        <f>TEL!I$12</f>
        <v>32.153224419604463</v>
      </c>
      <c r="J76" s="204">
        <f>TEL!J$12</f>
        <v>35.947463456577808</v>
      </c>
      <c r="K76" s="204">
        <f>TEL!K$12</f>
        <v>26.165778159931211</v>
      </c>
      <c r="L76" s="204">
        <f>TEL!L$12</f>
        <v>28.1304385210662</v>
      </c>
      <c r="M76" s="204">
        <f>TEL!M$12</f>
        <v>23.486758383490969</v>
      </c>
      <c r="N76" s="204">
        <f>TEL!N$12</f>
        <v>21.16689595872743</v>
      </c>
      <c r="O76" s="204">
        <f>TEL!O$12</f>
        <v>20.558125537403271</v>
      </c>
      <c r="P76" s="204">
        <f>TEL!P$12</f>
        <v>24.38013757523645</v>
      </c>
      <c r="Q76" s="204">
        <f>TEL!Q$12</f>
        <v>23.248753224419609</v>
      </c>
      <c r="R76" s="204">
        <f>TEL!R$12</f>
        <v>23.478675838349091</v>
      </c>
      <c r="S76" s="204">
        <f>TEL!S$12</f>
        <v>22.036199484092862</v>
      </c>
      <c r="T76" s="204">
        <f>TEL!T$12</f>
        <v>20.59320722269992</v>
      </c>
      <c r="U76" s="204">
        <f>TEL!U$12</f>
        <v>20.778245915735159</v>
      </c>
      <c r="V76" s="204">
        <f>TEL!V$12</f>
        <v>22.86182287188306</v>
      </c>
      <c r="W76" s="204">
        <f>TEL!W$12</f>
        <v>22.35073086844368</v>
      </c>
      <c r="X76" s="204">
        <f>TEL!X$12</f>
        <v>23.16302665520206</v>
      </c>
      <c r="Y76" s="204">
        <f>TEL!Y$12</f>
        <v>22.19312123817712</v>
      </c>
    </row>
    <row r="77" spans="1:25" ht="12" customHeight="1" x14ac:dyDescent="0.25">
      <c r="A77" s="14" t="s">
        <v>67</v>
      </c>
      <c r="B77" s="204">
        <f>WWP!B$12</f>
        <v>1084.4248495270849</v>
      </c>
      <c r="C77" s="204">
        <f>WWP!C$12</f>
        <v>589.20412725709366</v>
      </c>
      <c r="D77" s="204">
        <f>WWP!D$12</f>
        <v>654.74823731728281</v>
      </c>
      <c r="E77" s="204">
        <f>WWP!E$12</f>
        <v>667.6460017196905</v>
      </c>
      <c r="F77" s="204">
        <f>WWP!F$12</f>
        <v>653.52055030094573</v>
      </c>
      <c r="G77" s="204">
        <f>WWP!G$12</f>
        <v>640.3421324161651</v>
      </c>
      <c r="H77" s="204">
        <f>WWP!H$12</f>
        <v>646.69914015477207</v>
      </c>
      <c r="I77" s="204">
        <f>WWP!I$12</f>
        <v>629.65546001719667</v>
      </c>
      <c r="J77" s="204">
        <f>WWP!J$12</f>
        <v>591.11650902837482</v>
      </c>
      <c r="K77" s="204">
        <f>WWP!K$12</f>
        <v>537.65030094582971</v>
      </c>
      <c r="L77" s="204">
        <f>WWP!L$12</f>
        <v>571.6190885640583</v>
      </c>
      <c r="M77" s="204">
        <f>WWP!M$12</f>
        <v>532.65786758383479</v>
      </c>
      <c r="N77" s="204">
        <f>WWP!N$12</f>
        <v>507.09836629406709</v>
      </c>
      <c r="O77" s="204">
        <f>WWP!O$12</f>
        <v>543.14230438521054</v>
      </c>
      <c r="P77" s="204">
        <f>WWP!P$12</f>
        <v>527.2055030094582</v>
      </c>
      <c r="Q77" s="204">
        <f>WWP!Q$12</f>
        <v>529.92992261392953</v>
      </c>
      <c r="R77" s="204">
        <f>WWP!R$12</f>
        <v>571.60834049871028</v>
      </c>
      <c r="S77" s="204">
        <f>WWP!S$12</f>
        <v>594.4332760103182</v>
      </c>
      <c r="T77" s="204">
        <f>WWP!T$12</f>
        <v>589.28589853826304</v>
      </c>
      <c r="U77" s="204">
        <f>WWP!U$12</f>
        <v>572.67214101461741</v>
      </c>
      <c r="V77" s="204">
        <f>WWP!V$12</f>
        <v>698.19681857265698</v>
      </c>
      <c r="W77" s="204">
        <f>WWP!W$12</f>
        <v>656.33817712811674</v>
      </c>
      <c r="X77" s="204">
        <f>WWP!X$12</f>
        <v>665.26061287575908</v>
      </c>
      <c r="Y77" s="204">
        <f>WWP!Y$12</f>
        <v>649.93852106620807</v>
      </c>
    </row>
    <row r="78" spans="1:25" ht="12" customHeight="1" x14ac:dyDescent="0.25">
      <c r="A78" s="21" t="s">
        <v>68</v>
      </c>
      <c r="B78" s="207">
        <f>OIS!B$12</f>
        <v>1444.825537403269</v>
      </c>
      <c r="C78" s="207">
        <f>OIS!C$12</f>
        <v>1428.558727429061</v>
      </c>
      <c r="D78" s="207">
        <f>OIS!D$12</f>
        <v>1488.8278589853869</v>
      </c>
      <c r="E78" s="207">
        <f>OIS!E$12</f>
        <v>1464.1552880481529</v>
      </c>
      <c r="F78" s="207">
        <f>OIS!F$12</f>
        <v>1495.1895098882189</v>
      </c>
      <c r="G78" s="207">
        <f>OIS!G$12</f>
        <v>1579.465090283747</v>
      </c>
      <c r="H78" s="207">
        <f>OIS!H$12</f>
        <v>1524.6192605331039</v>
      </c>
      <c r="I78" s="207">
        <f>OIS!I$12</f>
        <v>1560.637747205503</v>
      </c>
      <c r="J78" s="207">
        <f>OIS!J$12</f>
        <v>1664.07987962167</v>
      </c>
      <c r="K78" s="207">
        <f>OIS!K$12</f>
        <v>1610.2679277730019</v>
      </c>
      <c r="L78" s="207">
        <f>OIS!L$12</f>
        <v>1591.394582975063</v>
      </c>
      <c r="M78" s="207">
        <f>OIS!M$12</f>
        <v>1475.526139294926</v>
      </c>
      <c r="N78" s="207">
        <f>OIS!N$12</f>
        <v>1560.436199484092</v>
      </c>
      <c r="O78" s="207">
        <f>OIS!O$12</f>
        <v>1563.4</v>
      </c>
      <c r="P78" s="207">
        <f>OIS!P$12</f>
        <v>1467.756456682022</v>
      </c>
      <c r="Q78" s="207">
        <f>OIS!Q$12</f>
        <v>1576.5426483233009</v>
      </c>
      <c r="R78" s="207">
        <f>OIS!R$12</f>
        <v>1659.9537403267409</v>
      </c>
      <c r="S78" s="207">
        <f>OIS!S$12</f>
        <v>1667.6779019776441</v>
      </c>
      <c r="T78" s="207">
        <f>OIS!T$12</f>
        <v>1710.6327601031819</v>
      </c>
      <c r="U78" s="207">
        <f>OIS!U$12</f>
        <v>1660.1457437661211</v>
      </c>
      <c r="V78" s="207">
        <f>OIS!V$12</f>
        <v>1283.9826311263989</v>
      </c>
      <c r="W78" s="207">
        <f>OIS!W$12</f>
        <v>1425.9576096302669</v>
      </c>
      <c r="X78" s="207">
        <f>OIS!X$12</f>
        <v>1310.619040798756</v>
      </c>
      <c r="Y78" s="207">
        <f>OIS!Y$12</f>
        <v>1387.3627687016351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3002.8944110060183</v>
      </c>
      <c r="C81" s="210">
        <v>3132.4037833190018</v>
      </c>
      <c r="D81" s="210">
        <v>3344.9546861564913</v>
      </c>
      <c r="E81" s="210">
        <v>2384.1616509028368</v>
      </c>
      <c r="F81" s="210">
        <v>2386.464660361135</v>
      </c>
      <c r="G81" s="210">
        <v>2395.6080825451422</v>
      </c>
      <c r="H81" s="210">
        <v>2241.2400687876179</v>
      </c>
      <c r="I81" s="210">
        <v>2280.5758383490966</v>
      </c>
      <c r="J81" s="210">
        <v>2173.738865004299</v>
      </c>
      <c r="K81" s="210">
        <v>1706.0208942390366</v>
      </c>
      <c r="L81" s="210">
        <v>2061.2432502149613</v>
      </c>
      <c r="M81" s="210">
        <v>1883.7158211521928</v>
      </c>
      <c r="N81" s="210">
        <v>1802.8436801375749</v>
      </c>
      <c r="O81" s="210">
        <v>2057.9728288907995</v>
      </c>
      <c r="P81" s="210">
        <v>1953.9464316423043</v>
      </c>
      <c r="Q81" s="210">
        <v>1750.7860705073083</v>
      </c>
      <c r="R81" s="210">
        <v>2132.6433361994837</v>
      </c>
      <c r="S81" s="210">
        <v>2327.2115219260522</v>
      </c>
      <c r="T81" s="210">
        <v>2177.227257093723</v>
      </c>
      <c r="U81" s="210">
        <v>2295.8488392089421</v>
      </c>
      <c r="V81" s="210">
        <v>1713.3932932072228</v>
      </c>
      <c r="W81" s="210">
        <v>2084.6815993121236</v>
      </c>
      <c r="X81" s="210">
        <v>1486.2288048151333</v>
      </c>
      <c r="Y81" s="210">
        <v>1846.5970765262255</v>
      </c>
    </row>
    <row r="82" spans="1:25" ht="12" customHeight="1" x14ac:dyDescent="0.25">
      <c r="A82" s="24" t="s">
        <v>28</v>
      </c>
      <c r="B82" s="213">
        <v>14.084264832330179</v>
      </c>
      <c r="C82" s="213">
        <v>14.084264832330179</v>
      </c>
      <c r="D82" s="213">
        <v>14.75494411006019</v>
      </c>
      <c r="E82" s="213">
        <v>14.084264832330179</v>
      </c>
      <c r="F82" s="213">
        <v>16.766981943250219</v>
      </c>
      <c r="G82" s="213">
        <v>16.096302665520209</v>
      </c>
      <c r="H82" s="213">
        <v>14.75494411006019</v>
      </c>
      <c r="I82" s="213">
        <v>20.791057609630261</v>
      </c>
      <c r="J82" s="213">
        <v>18.108340498710231</v>
      </c>
      <c r="K82" s="213">
        <v>11.40154772141014</v>
      </c>
      <c r="L82" s="213">
        <v>15.4256233877902</v>
      </c>
      <c r="M82" s="213">
        <v>14.75494411006019</v>
      </c>
      <c r="N82" s="213">
        <v>12.74290627687016</v>
      </c>
      <c r="O82" s="213">
        <v>14.084264832330179</v>
      </c>
      <c r="P82" s="213">
        <v>14.75494411006019</v>
      </c>
      <c r="Q82" s="213">
        <v>12.74290627687016</v>
      </c>
      <c r="R82" s="213">
        <v>14.084264832330179</v>
      </c>
      <c r="S82" s="213">
        <v>15.4256233877902</v>
      </c>
      <c r="T82" s="213">
        <v>13.41358555460017</v>
      </c>
      <c r="U82" s="213">
        <v>14.084264832330179</v>
      </c>
      <c r="V82" s="213">
        <v>12.072226999140151</v>
      </c>
      <c r="W82" s="213">
        <v>15.4256233877902</v>
      </c>
      <c r="X82" s="213">
        <v>17.437661220980221</v>
      </c>
      <c r="Y82" s="213">
        <v>20.791057609630261</v>
      </c>
    </row>
    <row r="83" spans="1:25" ht="12" customHeight="1" x14ac:dyDescent="0.25">
      <c r="A83" s="14" t="s">
        <v>29</v>
      </c>
      <c r="B83" s="204">
        <v>2988.8101461736883</v>
      </c>
      <c r="C83" s="204">
        <v>3118.3195184866718</v>
      </c>
      <c r="D83" s="204">
        <v>3330.1997420464313</v>
      </c>
      <c r="E83" s="204">
        <v>2370.0773860705067</v>
      </c>
      <c r="F83" s="204">
        <v>2369.6976784178846</v>
      </c>
      <c r="G83" s="204">
        <v>2379.5117798796218</v>
      </c>
      <c r="H83" s="204">
        <v>2226.4851246775579</v>
      </c>
      <c r="I83" s="204">
        <v>2259.7847807394664</v>
      </c>
      <c r="J83" s="204">
        <v>2155.6305245055887</v>
      </c>
      <c r="K83" s="204">
        <v>1589.7182287188302</v>
      </c>
      <c r="L83" s="204">
        <v>1938.5304385210661</v>
      </c>
      <c r="M83" s="204">
        <v>1772.2712811693896</v>
      </c>
      <c r="N83" s="204">
        <v>1694.2925193465173</v>
      </c>
      <c r="O83" s="204">
        <v>1949.9934651762678</v>
      </c>
      <c r="P83" s="204">
        <v>1848.2198624247635</v>
      </c>
      <c r="Q83" s="204">
        <v>1640.1067927772997</v>
      </c>
      <c r="R83" s="204">
        <v>2023.0302665520203</v>
      </c>
      <c r="S83" s="204">
        <v>2065.6236457437653</v>
      </c>
      <c r="T83" s="204">
        <v>1818.6073086844367</v>
      </c>
      <c r="U83" s="204">
        <v>1943.0463456577813</v>
      </c>
      <c r="V83" s="204">
        <v>1326.6069647463457</v>
      </c>
      <c r="W83" s="204">
        <v>1711.1317282889081</v>
      </c>
      <c r="X83" s="204">
        <v>1301.5142734307824</v>
      </c>
      <c r="Y83" s="204">
        <v>1651.6661220980225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465.45331040412719</v>
      </c>
      <c r="C85" s="204">
        <v>541.14600171969039</v>
      </c>
      <c r="D85" s="204">
        <v>682.36362854686149</v>
      </c>
      <c r="E85" s="204">
        <v>390.89045571797072</v>
      </c>
      <c r="F85" s="204">
        <v>427.04213241616509</v>
      </c>
      <c r="G85" s="204">
        <v>539.95408426483232</v>
      </c>
      <c r="H85" s="204">
        <v>649.83946689595871</v>
      </c>
      <c r="I85" s="204">
        <v>707.94092863284595</v>
      </c>
      <c r="J85" s="204">
        <v>645.90464316423038</v>
      </c>
      <c r="K85" s="204">
        <v>316.31848667239888</v>
      </c>
      <c r="L85" s="204">
        <v>563.1386930352536</v>
      </c>
      <c r="M85" s="204">
        <v>650.8539982803095</v>
      </c>
      <c r="N85" s="204">
        <v>538.82777300085979</v>
      </c>
      <c r="O85" s="204">
        <v>794.76268271711092</v>
      </c>
      <c r="P85" s="204">
        <v>702.5668099742046</v>
      </c>
      <c r="Q85" s="204">
        <v>647.17893379191742</v>
      </c>
      <c r="R85" s="204">
        <v>891.3419604471195</v>
      </c>
      <c r="S85" s="204">
        <v>705.74075666380043</v>
      </c>
      <c r="T85" s="204">
        <v>561.02347377472051</v>
      </c>
      <c r="U85" s="204">
        <v>632.12622527944961</v>
      </c>
      <c r="V85" s="204">
        <v>598.41031814273424</v>
      </c>
      <c r="W85" s="204">
        <v>626.87059329320721</v>
      </c>
      <c r="X85" s="204">
        <v>458.16466036113502</v>
      </c>
      <c r="Y85" s="204">
        <v>652.09750644883923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34.737747205503013</v>
      </c>
      <c r="C87" s="204">
        <v>60.791057609630258</v>
      </c>
      <c r="D87" s="204">
        <v>71.405331040412719</v>
      </c>
      <c r="E87" s="204">
        <v>51.141702493551158</v>
      </c>
      <c r="F87" s="204">
        <v>21.228632846087699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661.55546001719654</v>
      </c>
      <c r="C88" s="204">
        <f t="shared" si="5"/>
        <v>825.36543422183968</v>
      </c>
      <c r="D88" s="204">
        <f t="shared" si="5"/>
        <v>1003.3916595012895</v>
      </c>
      <c r="E88" s="204">
        <f t="shared" si="5"/>
        <v>892.81547721410107</v>
      </c>
      <c r="F88" s="204">
        <f t="shared" si="5"/>
        <v>1021.1809114359413</v>
      </c>
      <c r="G88" s="204">
        <f t="shared" si="5"/>
        <v>1023.2779019776443</v>
      </c>
      <c r="H88" s="204">
        <f t="shared" si="5"/>
        <v>1053.7165090283747</v>
      </c>
      <c r="I88" s="204">
        <f t="shared" si="5"/>
        <v>1107.5666380051589</v>
      </c>
      <c r="J88" s="204">
        <f t="shared" si="5"/>
        <v>1122.843250214961</v>
      </c>
      <c r="K88" s="204">
        <f t="shared" si="5"/>
        <v>847.19114359415289</v>
      </c>
      <c r="L88" s="204">
        <f t="shared" si="5"/>
        <v>849.27394668959573</v>
      </c>
      <c r="M88" s="204">
        <f t="shared" si="5"/>
        <v>801.495184866724</v>
      </c>
      <c r="N88" s="204">
        <f t="shared" si="5"/>
        <v>772.83361994840914</v>
      </c>
      <c r="O88" s="204">
        <f t="shared" si="5"/>
        <v>772.59965606190838</v>
      </c>
      <c r="P88" s="204">
        <f t="shared" si="5"/>
        <v>803.41074806534812</v>
      </c>
      <c r="Q88" s="204">
        <f t="shared" si="5"/>
        <v>738.90326741186561</v>
      </c>
      <c r="R88" s="204">
        <f t="shared" si="5"/>
        <v>876.60085984522743</v>
      </c>
      <c r="S88" s="204">
        <f t="shared" si="5"/>
        <v>1051.0479793637141</v>
      </c>
      <c r="T88" s="204">
        <f t="shared" si="5"/>
        <v>950.74574376612213</v>
      </c>
      <c r="U88" s="204">
        <f t="shared" si="5"/>
        <v>962.61745485812548</v>
      </c>
      <c r="V88" s="204">
        <f t="shared" si="5"/>
        <v>580.81281169389513</v>
      </c>
      <c r="W88" s="204">
        <f t="shared" si="5"/>
        <v>736.84789337919199</v>
      </c>
      <c r="X88" s="204">
        <f t="shared" si="5"/>
        <v>631.04565778159929</v>
      </c>
      <c r="Y88" s="204">
        <f t="shared" si="5"/>
        <v>775.77171109200356</v>
      </c>
    </row>
    <row r="89" spans="1:25" ht="12" customHeight="1" x14ac:dyDescent="0.25">
      <c r="A89" s="18" t="s">
        <v>83</v>
      </c>
      <c r="B89" s="204">
        <v>1827.0636285468615</v>
      </c>
      <c r="C89" s="204">
        <v>1691.0170249355115</v>
      </c>
      <c r="D89" s="204">
        <v>1573.0391229578674</v>
      </c>
      <c r="E89" s="204">
        <v>1035.2297506448838</v>
      </c>
      <c r="F89" s="204">
        <v>900.24600171969053</v>
      </c>
      <c r="G89" s="204">
        <v>816.27979363714519</v>
      </c>
      <c r="H89" s="204">
        <v>522.92914875322447</v>
      </c>
      <c r="I89" s="204">
        <v>444.27721410146171</v>
      </c>
      <c r="J89" s="204">
        <v>386.8826311263972</v>
      </c>
      <c r="K89" s="204">
        <v>426.20859845227852</v>
      </c>
      <c r="L89" s="204">
        <v>526.11779879621668</v>
      </c>
      <c r="M89" s="204">
        <v>319.92209802235601</v>
      </c>
      <c r="N89" s="204">
        <v>382.63112639724852</v>
      </c>
      <c r="O89" s="204">
        <v>382.63112639724852</v>
      </c>
      <c r="P89" s="204">
        <v>342.24230438521062</v>
      </c>
      <c r="Q89" s="204">
        <v>254.02459157351669</v>
      </c>
      <c r="R89" s="204">
        <v>255.08744625967319</v>
      </c>
      <c r="S89" s="204">
        <v>308.83490971625099</v>
      </c>
      <c r="T89" s="204">
        <v>306.83809114359411</v>
      </c>
      <c r="U89" s="204">
        <v>348.30266552020629</v>
      </c>
      <c r="V89" s="204">
        <v>147.38383490971631</v>
      </c>
      <c r="W89" s="204">
        <v>347.41324161650903</v>
      </c>
      <c r="X89" s="204">
        <v>212.30395528804809</v>
      </c>
      <c r="Y89" s="204">
        <v>223.79690455717969</v>
      </c>
    </row>
    <row r="90" spans="1:25" ht="12" customHeight="1" x14ac:dyDescent="0.25">
      <c r="A90" s="14" t="s">
        <v>34</v>
      </c>
      <c r="B90" s="204">
        <v>0</v>
      </c>
      <c r="C90" s="204">
        <v>0</v>
      </c>
      <c r="D90" s="204">
        <v>0</v>
      </c>
      <c r="E90" s="204">
        <v>0</v>
      </c>
      <c r="F90" s="204">
        <v>0</v>
      </c>
      <c r="G90" s="204">
        <v>0</v>
      </c>
      <c r="H90" s="204">
        <v>0</v>
      </c>
      <c r="I90" s="204">
        <v>0</v>
      </c>
      <c r="J90" s="204">
        <v>0</v>
      </c>
      <c r="K90" s="204">
        <v>104.90111779879619</v>
      </c>
      <c r="L90" s="204">
        <v>107.28718830610489</v>
      </c>
      <c r="M90" s="204">
        <v>96.689595872742899</v>
      </c>
      <c r="N90" s="204">
        <v>95.808254514187439</v>
      </c>
      <c r="O90" s="204">
        <v>93.895098882201196</v>
      </c>
      <c r="P90" s="204">
        <v>90.971625107480648</v>
      </c>
      <c r="Q90" s="204">
        <v>97.936371453138435</v>
      </c>
      <c r="R90" s="204">
        <v>95.52880481513327</v>
      </c>
      <c r="S90" s="204">
        <v>246.16225279449699</v>
      </c>
      <c r="T90" s="204">
        <v>345.20636285468612</v>
      </c>
      <c r="U90" s="204">
        <v>338.71822871883057</v>
      </c>
      <c r="V90" s="204">
        <v>374.7141014617369</v>
      </c>
      <c r="W90" s="204">
        <v>358.12424763542549</v>
      </c>
      <c r="X90" s="204">
        <v>167.2768701633706</v>
      </c>
      <c r="Y90" s="204">
        <v>174.13989681857271</v>
      </c>
    </row>
    <row r="91" spans="1:25" ht="12" customHeight="1" x14ac:dyDescent="0.25">
      <c r="A91" s="18" t="s">
        <v>73</v>
      </c>
      <c r="B91" s="204">
        <v>0</v>
      </c>
      <c r="C91" s="204">
        <v>0</v>
      </c>
      <c r="D91" s="204">
        <v>0</v>
      </c>
      <c r="E91" s="204">
        <v>0</v>
      </c>
      <c r="F91" s="204">
        <v>0</v>
      </c>
      <c r="G91" s="204">
        <v>0</v>
      </c>
      <c r="H91" s="204">
        <v>0</v>
      </c>
      <c r="I91" s="204">
        <v>0</v>
      </c>
      <c r="J91" s="204">
        <v>0</v>
      </c>
      <c r="K91" s="204">
        <v>104.90111779879619</v>
      </c>
      <c r="L91" s="204">
        <v>107.28718830610489</v>
      </c>
      <c r="M91" s="204">
        <v>96.689595872742899</v>
      </c>
      <c r="N91" s="204">
        <v>95.808254514187439</v>
      </c>
      <c r="O91" s="204">
        <v>93.895098882201196</v>
      </c>
      <c r="P91" s="204">
        <v>90.971625107480648</v>
      </c>
      <c r="Q91" s="204">
        <v>97.936371453138435</v>
      </c>
      <c r="R91" s="204">
        <v>95.52880481513327</v>
      </c>
      <c r="S91" s="204">
        <v>246.16225279449699</v>
      </c>
      <c r="T91" s="204">
        <v>345.20636285468612</v>
      </c>
      <c r="U91" s="204">
        <v>338.71822871883057</v>
      </c>
      <c r="V91" s="204">
        <v>374.7141014617369</v>
      </c>
      <c r="W91" s="204">
        <v>358.12424763542549</v>
      </c>
      <c r="X91" s="204">
        <v>167.2768701633706</v>
      </c>
      <c r="Y91" s="204">
        <v>174.13989681857271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3002.8944110060183</v>
      </c>
      <c r="C94" s="210">
        <f t="shared" si="6"/>
        <v>3132.4037833190018</v>
      </c>
      <c r="D94" s="210">
        <f t="shared" si="6"/>
        <v>3344.9546861564913</v>
      </c>
      <c r="E94" s="210">
        <f t="shared" si="6"/>
        <v>2384.1616509028368</v>
      </c>
      <c r="F94" s="210">
        <f t="shared" si="6"/>
        <v>2386.464660361135</v>
      </c>
      <c r="G94" s="210">
        <f t="shared" si="6"/>
        <v>2395.6080825451422</v>
      </c>
      <c r="H94" s="210">
        <f t="shared" si="6"/>
        <v>2241.2400687876179</v>
      </c>
      <c r="I94" s="210">
        <f t="shared" si="6"/>
        <v>2280.5758383490966</v>
      </c>
      <c r="J94" s="210">
        <f t="shared" si="6"/>
        <v>2173.738865004299</v>
      </c>
      <c r="K94" s="210">
        <f t="shared" si="6"/>
        <v>1706.0208942390366</v>
      </c>
      <c r="L94" s="210">
        <f t="shared" si="6"/>
        <v>2061.2432502149613</v>
      </c>
      <c r="M94" s="210">
        <f t="shared" si="6"/>
        <v>1883.7158211521928</v>
      </c>
      <c r="N94" s="210">
        <f t="shared" si="6"/>
        <v>1802.8436801375749</v>
      </c>
      <c r="O94" s="210">
        <f t="shared" si="6"/>
        <v>2057.9728288907995</v>
      </c>
      <c r="P94" s="210">
        <f t="shared" si="6"/>
        <v>1953.9464316423043</v>
      </c>
      <c r="Q94" s="210">
        <f t="shared" si="6"/>
        <v>1750.7860705073083</v>
      </c>
      <c r="R94" s="210">
        <f t="shared" si="6"/>
        <v>2132.6433361994837</v>
      </c>
      <c r="S94" s="210">
        <f t="shared" si="6"/>
        <v>2327.2115219260522</v>
      </c>
      <c r="T94" s="210">
        <f t="shared" si="6"/>
        <v>2177.227257093723</v>
      </c>
      <c r="U94" s="210">
        <f t="shared" si="6"/>
        <v>2295.8488392089421</v>
      </c>
      <c r="V94" s="210">
        <f t="shared" si="6"/>
        <v>1713.3932932072228</v>
      </c>
      <c r="W94" s="210">
        <f t="shared" si="6"/>
        <v>2084.6815993121236</v>
      </c>
      <c r="X94" s="210">
        <f t="shared" si="6"/>
        <v>1486.2288048151333</v>
      </c>
      <c r="Y94" s="210">
        <f t="shared" si="6"/>
        <v>1846.5970765262255</v>
      </c>
    </row>
    <row r="95" spans="1:25" ht="12" customHeight="1" x14ac:dyDescent="0.25">
      <c r="A95" s="24" t="s">
        <v>48</v>
      </c>
      <c r="B95" s="213">
        <f>CHI!B58</f>
        <v>2341.6619088564062</v>
      </c>
      <c r="C95" s="213">
        <f>CHI!C58</f>
        <v>2505.737145313843</v>
      </c>
      <c r="D95" s="213">
        <f>CHI!D58</f>
        <v>2621.6012037833189</v>
      </c>
      <c r="E95" s="213">
        <f>CHI!E58</f>
        <v>1742.13241616509</v>
      </c>
      <c r="F95" s="213">
        <f>CHI!F58</f>
        <v>1611.170851246776</v>
      </c>
      <c r="G95" s="213">
        <f>CHI!G58</f>
        <v>1706.4392949269129</v>
      </c>
      <c r="H95" s="213">
        <f>CHI!H58</f>
        <v>1549.571883061049</v>
      </c>
      <c r="I95" s="213">
        <f>CHI!I58</f>
        <v>1551.1863284608769</v>
      </c>
      <c r="J95" s="213">
        <f>CHI!J58</f>
        <v>1395.183404987102</v>
      </c>
      <c r="K95" s="213">
        <f>CHI!K58</f>
        <v>1173.2521926053309</v>
      </c>
      <c r="L95" s="213">
        <f>CHI!L58</f>
        <v>1566.697506448839</v>
      </c>
      <c r="M95" s="213">
        <f>CHI!M58</f>
        <v>1460.8926913155631</v>
      </c>
      <c r="N95" s="213">
        <f>CHI!N58</f>
        <v>1397.3951848667241</v>
      </c>
      <c r="O95" s="213">
        <f>CHI!O58</f>
        <v>1613.736629406706</v>
      </c>
      <c r="P95" s="213">
        <f>CHI!P58</f>
        <v>1514.800515907137</v>
      </c>
      <c r="Q95" s="213">
        <f>CHI!Q58</f>
        <v>1290.60834049871</v>
      </c>
      <c r="R95" s="213">
        <f>CHI!R58</f>
        <v>1649.792347377472</v>
      </c>
      <c r="S95" s="213">
        <f>CHI!S58</f>
        <v>1768.3578675838339</v>
      </c>
      <c r="T95" s="213">
        <f>CHI!T58</f>
        <v>1699.6294067067929</v>
      </c>
      <c r="U95" s="213">
        <f>CHI!U58</f>
        <v>1806.816938950989</v>
      </c>
      <c r="V95" s="213">
        <f>CHI!V58</f>
        <v>1286.380309544282</v>
      </c>
      <c r="W95" s="213">
        <f>CHI!W58</f>
        <v>1773.4588993981081</v>
      </c>
      <c r="X95" s="213">
        <f>CHI!X58</f>
        <v>1210.2143594153049</v>
      </c>
      <c r="Y95" s="213">
        <f>CHI!Y58</f>
        <v>1533.1565778159929</v>
      </c>
    </row>
    <row r="96" spans="1:25" ht="12" customHeight="1" x14ac:dyDescent="0.25">
      <c r="A96" s="21" t="s">
        <v>27</v>
      </c>
      <c r="B96" s="207">
        <v>661.23250214961217</v>
      </c>
      <c r="C96" s="207">
        <v>626.6666380051588</v>
      </c>
      <c r="D96" s="207">
        <v>723.35348237317248</v>
      </c>
      <c r="E96" s="207">
        <v>642.02923473774672</v>
      </c>
      <c r="F96" s="207">
        <v>775.29380911435896</v>
      </c>
      <c r="G96" s="207">
        <v>689.16878761822932</v>
      </c>
      <c r="H96" s="207">
        <v>691.66818572656894</v>
      </c>
      <c r="I96" s="207">
        <v>729.38950988821966</v>
      </c>
      <c r="J96" s="207">
        <v>778.55546001719699</v>
      </c>
      <c r="K96" s="207">
        <v>532.76870163370563</v>
      </c>
      <c r="L96" s="207">
        <v>494.54574376612231</v>
      </c>
      <c r="M96" s="207">
        <v>422.82312983662973</v>
      </c>
      <c r="N96" s="207">
        <v>405.4484952708508</v>
      </c>
      <c r="O96" s="207">
        <v>444.2361994840935</v>
      </c>
      <c r="P96" s="207">
        <v>439.14591573516736</v>
      </c>
      <c r="Q96" s="207">
        <v>460.17773000859825</v>
      </c>
      <c r="R96" s="207">
        <v>482.85098882201169</v>
      </c>
      <c r="S96" s="207">
        <v>558.85365434221831</v>
      </c>
      <c r="T96" s="207">
        <v>477.59785038693008</v>
      </c>
      <c r="U96" s="207">
        <v>489.03190025795311</v>
      </c>
      <c r="V96" s="207">
        <v>427.01298366294077</v>
      </c>
      <c r="W96" s="207">
        <v>311.22269991401549</v>
      </c>
      <c r="X96" s="207">
        <v>276.01444539982845</v>
      </c>
      <c r="Y96" s="207">
        <v>313.44049871023253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14318.034376344323</v>
      </c>
      <c r="C98" s="203">
        <f t="shared" si="7"/>
        <v>13927.110183544319</v>
      </c>
      <c r="D98" s="203">
        <f t="shared" si="7"/>
        <v>14219.662788317279</v>
      </c>
      <c r="E98" s="203">
        <f t="shared" si="7"/>
        <v>15076.056424713248</v>
      </c>
      <c r="F98" s="203">
        <f t="shared" si="7"/>
        <v>15489.201687212106</v>
      </c>
      <c r="G98" s="203">
        <f t="shared" si="7"/>
        <v>15260.266266534871</v>
      </c>
      <c r="H98" s="203">
        <f t="shared" si="7"/>
        <v>14932.41010320271</v>
      </c>
      <c r="I98" s="203">
        <f t="shared" si="7"/>
        <v>14626.2519955302</v>
      </c>
      <c r="J98" s="203">
        <f t="shared" si="7"/>
        <v>14249.635445603102</v>
      </c>
      <c r="K98" s="203">
        <f t="shared" si="7"/>
        <v>11009.186209475725</v>
      </c>
      <c r="L98" s="203">
        <f t="shared" si="7"/>
        <v>13316.554710486533</v>
      </c>
      <c r="M98" s="203">
        <f t="shared" si="7"/>
        <v>12980.716411411164</v>
      </c>
      <c r="N98" s="203">
        <f t="shared" si="7"/>
        <v>12815.024347817856</v>
      </c>
      <c r="O98" s="203">
        <f t="shared" si="7"/>
        <v>12183.474539222343</v>
      </c>
      <c r="P98" s="203">
        <f t="shared" si="7"/>
        <v>11847.824430189517</v>
      </c>
      <c r="Q98" s="203">
        <f t="shared" si="7"/>
        <v>11989.209896567925</v>
      </c>
      <c r="R98" s="203">
        <f t="shared" si="7"/>
        <v>12024.11489898583</v>
      </c>
      <c r="S98" s="203">
        <f t="shared" si="7"/>
        <v>11907.473288467672</v>
      </c>
      <c r="T98" s="203">
        <f t="shared" si="7"/>
        <v>12070.409376585902</v>
      </c>
      <c r="U98" s="203">
        <f t="shared" si="7"/>
        <v>11816.801479149106</v>
      </c>
      <c r="V98" s="203">
        <f t="shared" si="7"/>
        <v>11038.152769259103</v>
      </c>
      <c r="W98" s="203">
        <f t="shared" si="7"/>
        <v>11731.234269688824</v>
      </c>
      <c r="X98" s="203">
        <f t="shared" si="7"/>
        <v>11292.003352883405</v>
      </c>
      <c r="Y98" s="203">
        <f t="shared" si="7"/>
        <v>11107.75414279812</v>
      </c>
    </row>
    <row r="99" spans="1:25" ht="12" customHeight="1" x14ac:dyDescent="0.25">
      <c r="A99" s="25" t="s">
        <v>14</v>
      </c>
      <c r="B99" s="209">
        <f>ISI!B$54</f>
        <v>4879.2123955749266</v>
      </c>
      <c r="C99" s="209">
        <f>ISI!C$54</f>
        <v>5075.7705110549205</v>
      </c>
      <c r="D99" s="209">
        <f>ISI!D$54</f>
        <v>5119.6155788661317</v>
      </c>
      <c r="E99" s="209">
        <f>ISI!E$54</f>
        <v>5310.1552988629228</v>
      </c>
      <c r="F99" s="209">
        <f>ISI!F$54</f>
        <v>5408.2718849616531</v>
      </c>
      <c r="G99" s="209">
        <f>ISI!G$54</f>
        <v>5343.0539655642888</v>
      </c>
      <c r="H99" s="209">
        <f>ISI!H$54</f>
        <v>4994.8969515910194</v>
      </c>
      <c r="I99" s="209">
        <f>ISI!I$54</f>
        <v>5112.5492900002919</v>
      </c>
      <c r="J99" s="209">
        <f>ISI!J$54</f>
        <v>4800.2572452689228</v>
      </c>
      <c r="K99" s="209">
        <f>ISI!K$54</f>
        <v>2772.8166239036086</v>
      </c>
      <c r="L99" s="209">
        <f>ISI!L$54</f>
        <v>4381.7792967187424</v>
      </c>
      <c r="M99" s="209">
        <f>ISI!M$54</f>
        <v>4238.3049836039072</v>
      </c>
      <c r="N99" s="209">
        <f>ISI!N$54</f>
        <v>4001.6911646074873</v>
      </c>
      <c r="O99" s="209">
        <f>ISI!O$54</f>
        <v>3976.4520282915387</v>
      </c>
      <c r="P99" s="209">
        <f>ISI!P$54</f>
        <v>3997.1686295744457</v>
      </c>
      <c r="Q99" s="209">
        <f>ISI!Q$54</f>
        <v>4025.5244267834223</v>
      </c>
      <c r="R99" s="209">
        <f>ISI!R$54</f>
        <v>4006.2298478460966</v>
      </c>
      <c r="S99" s="209">
        <f>ISI!S$54</f>
        <v>4040.70276878193</v>
      </c>
      <c r="T99" s="209">
        <f>ISI!T$54</f>
        <v>3996.9417546222776</v>
      </c>
      <c r="U99" s="209">
        <f>ISI!U$54</f>
        <v>4307.0269205024861</v>
      </c>
      <c r="V99" s="209">
        <f>ISI!V$54</f>
        <v>3909.2817917376919</v>
      </c>
      <c r="W99" s="209">
        <f>ISI!W$54</f>
        <v>4072.5017856873001</v>
      </c>
      <c r="X99" s="209">
        <f>ISI!X$54</f>
        <v>3991.4464736784021</v>
      </c>
      <c r="Y99" s="209">
        <f>ISI!Y$54</f>
        <v>3896.6753555041337</v>
      </c>
    </row>
    <row r="100" spans="1:25" ht="12" customHeight="1" x14ac:dyDescent="0.25">
      <c r="A100" s="14" t="s">
        <v>43</v>
      </c>
      <c r="B100" s="204">
        <f>ISI!B$55</f>
        <v>4472.1791104094054</v>
      </c>
      <c r="C100" s="204">
        <f>ISI!C$55</f>
        <v>4719.3182032503992</v>
      </c>
      <c r="D100" s="204">
        <f>ISI!D$55</f>
        <v>4757.6216557627567</v>
      </c>
      <c r="E100" s="204">
        <f>ISI!E$55</f>
        <v>4959.9193688438272</v>
      </c>
      <c r="F100" s="204">
        <f>ISI!F$55</f>
        <v>5061.7450097768633</v>
      </c>
      <c r="G100" s="204">
        <f>ISI!G$55</f>
        <v>5007.5428878425264</v>
      </c>
      <c r="H100" s="204">
        <f>ISI!H$55</f>
        <v>4627.1041406869699</v>
      </c>
      <c r="I100" s="204">
        <f>ISI!I$55</f>
        <v>4743.6902345319013</v>
      </c>
      <c r="J100" s="204">
        <f>ISI!J$55</f>
        <v>4458.0857610717067</v>
      </c>
      <c r="K100" s="204">
        <f>ISI!K$55</f>
        <v>2572.7985264896947</v>
      </c>
      <c r="L100" s="204">
        <f>ISI!L$55</f>
        <v>4100.9851779929995</v>
      </c>
      <c r="M100" s="204">
        <f>ISI!M$55</f>
        <v>3934.9937063487314</v>
      </c>
      <c r="N100" s="204">
        <f>ISI!N$55</f>
        <v>3728.8339513462242</v>
      </c>
      <c r="O100" s="204">
        <f>ISI!O$55</f>
        <v>3724.3239920087963</v>
      </c>
      <c r="P100" s="204">
        <f>ISI!P$55</f>
        <v>3747.2526539405799</v>
      </c>
      <c r="Q100" s="204">
        <f>ISI!Q$55</f>
        <v>3716.6664349588659</v>
      </c>
      <c r="R100" s="204">
        <f>ISI!R$55</f>
        <v>3711.2601229571223</v>
      </c>
      <c r="S100" s="204">
        <f>ISI!S$55</f>
        <v>3718.1255069265308</v>
      </c>
      <c r="T100" s="204">
        <f>ISI!T$55</f>
        <v>3649.9135679978572</v>
      </c>
      <c r="U100" s="204">
        <f>ISI!U$55</f>
        <v>4009.5408516617044</v>
      </c>
      <c r="V100" s="204">
        <f>ISI!V$55</f>
        <v>3654.7085686426753</v>
      </c>
      <c r="W100" s="204">
        <f>ISI!W$55</f>
        <v>3805.6458733410836</v>
      </c>
      <c r="X100" s="204">
        <f>ISI!X$55</f>
        <v>3704.542754662426</v>
      </c>
      <c r="Y100" s="204">
        <f>ISI!Y$55</f>
        <v>3652.8177633546047</v>
      </c>
    </row>
    <row r="101" spans="1:25" ht="12" customHeight="1" x14ac:dyDescent="0.25">
      <c r="A101" s="14" t="s">
        <v>44</v>
      </c>
      <c r="B101" s="204">
        <f>ISI!B$56</f>
        <v>407.03328516552079</v>
      </c>
      <c r="C101" s="204">
        <f>ISI!C$56</f>
        <v>356.45230780452169</v>
      </c>
      <c r="D101" s="204">
        <f>ISI!D$56</f>
        <v>361.99392310337527</v>
      </c>
      <c r="E101" s="204">
        <f>ISI!E$56</f>
        <v>350.23593001909563</v>
      </c>
      <c r="F101" s="204">
        <f>ISI!F$56</f>
        <v>346.52687518479013</v>
      </c>
      <c r="G101" s="204">
        <f>ISI!G$56</f>
        <v>335.51107772176204</v>
      </c>
      <c r="H101" s="204">
        <f>ISI!H$56</f>
        <v>367.79281090404913</v>
      </c>
      <c r="I101" s="204">
        <f>ISI!I$56</f>
        <v>368.85905546839069</v>
      </c>
      <c r="J101" s="204">
        <f>ISI!J$56</f>
        <v>342.17148419721599</v>
      </c>
      <c r="K101" s="204">
        <f>ISI!K$56</f>
        <v>200.01809741391401</v>
      </c>
      <c r="L101" s="204">
        <f>ISI!L$56</f>
        <v>280.79411872574309</v>
      </c>
      <c r="M101" s="204">
        <f>ISI!M$56</f>
        <v>303.3112772551757</v>
      </c>
      <c r="N101" s="204">
        <f>ISI!N$56</f>
        <v>272.8572132612631</v>
      </c>
      <c r="O101" s="204">
        <f>ISI!O$56</f>
        <v>252.1280362827423</v>
      </c>
      <c r="P101" s="204">
        <f>ISI!P$56</f>
        <v>249.9159756338658</v>
      </c>
      <c r="Q101" s="204">
        <f>ISI!Q$56</f>
        <v>308.85799182455634</v>
      </c>
      <c r="R101" s="204">
        <f>ISI!R$56</f>
        <v>294.96972488897438</v>
      </c>
      <c r="S101" s="204">
        <f>ISI!S$56</f>
        <v>322.5772618553994</v>
      </c>
      <c r="T101" s="204">
        <f>ISI!T$56</f>
        <v>347.02818662442036</v>
      </c>
      <c r="U101" s="204">
        <f>ISI!U$56</f>
        <v>297.48606884078157</v>
      </c>
      <c r="V101" s="204">
        <f>ISI!V$56</f>
        <v>254.57322309501677</v>
      </c>
      <c r="W101" s="204">
        <f>ISI!W$56</f>
        <v>266.85591234621666</v>
      </c>
      <c r="X101" s="204">
        <f>ISI!X$56</f>
        <v>286.90371901597587</v>
      </c>
      <c r="Y101" s="204">
        <f>ISI!Y$56</f>
        <v>243.85759214952913</v>
      </c>
    </row>
    <row r="102" spans="1:25" ht="12" customHeight="1" x14ac:dyDescent="0.25">
      <c r="A102" s="13" t="s">
        <v>18</v>
      </c>
      <c r="B102" s="205">
        <f>NFM!B$73</f>
        <v>688.67397127811353</v>
      </c>
      <c r="C102" s="205">
        <f>NFM!C$73</f>
        <v>624.47100547710693</v>
      </c>
      <c r="D102" s="205">
        <f>NFM!D$73</f>
        <v>617.00462323799582</v>
      </c>
      <c r="E102" s="205">
        <f>NFM!E$73</f>
        <v>600.11671739843496</v>
      </c>
      <c r="F102" s="205">
        <f>NFM!F$73</f>
        <v>592.93341083736073</v>
      </c>
      <c r="G102" s="205">
        <f>NFM!G$73</f>
        <v>639.98202459883305</v>
      </c>
      <c r="H102" s="205">
        <f>NFM!H$73</f>
        <v>614.61874191900563</v>
      </c>
      <c r="I102" s="205">
        <f>NFM!I$73</f>
        <v>637.04153159618568</v>
      </c>
      <c r="J102" s="205">
        <f>NFM!J$73</f>
        <v>670.96687115803957</v>
      </c>
      <c r="K102" s="205">
        <f>NFM!K$73</f>
        <v>597.11073463715513</v>
      </c>
      <c r="L102" s="205">
        <f>NFM!L$73</f>
        <v>635.31868215733573</v>
      </c>
      <c r="M102" s="205">
        <f>NFM!M$73</f>
        <v>633.62167755617133</v>
      </c>
      <c r="N102" s="205">
        <f>NFM!N$73</f>
        <v>739.23507267709851</v>
      </c>
      <c r="O102" s="205">
        <f>NFM!O$73</f>
        <v>729.53842823838204</v>
      </c>
      <c r="P102" s="205">
        <f>NFM!P$73</f>
        <v>700.57897851857035</v>
      </c>
      <c r="Q102" s="205">
        <f>NFM!Q$73</f>
        <v>719.93888204722157</v>
      </c>
      <c r="R102" s="205">
        <f>NFM!R$73</f>
        <v>723.19853752435779</v>
      </c>
      <c r="S102" s="205">
        <f>NFM!S$73</f>
        <v>775.8171422693855</v>
      </c>
      <c r="T102" s="205">
        <f>NFM!T$73</f>
        <v>772.10592034601984</v>
      </c>
      <c r="U102" s="205">
        <f>NFM!U$73</f>
        <v>765.54390963138871</v>
      </c>
      <c r="V102" s="205">
        <f>NFM!V$73</f>
        <v>746.95329299554646</v>
      </c>
      <c r="W102" s="205">
        <f>NFM!W$73</f>
        <v>728.48185808056905</v>
      </c>
      <c r="X102" s="205">
        <f>NFM!X$73</f>
        <v>673.74867678087071</v>
      </c>
      <c r="Y102" s="205">
        <f>NFM!Y$73</f>
        <v>699.00536074968852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184.2210463767741</v>
      </c>
      <c r="C104" s="204">
        <f>NFM!C$75</f>
        <v>169.08292967411617</v>
      </c>
      <c r="D104" s="204">
        <f>NFM!D$75</f>
        <v>165.65945688357536</v>
      </c>
      <c r="E104" s="204">
        <f>NFM!E$75</f>
        <v>162.58370557369022</v>
      </c>
      <c r="F104" s="204">
        <f>NFM!F$75</f>
        <v>158.94083962592131</v>
      </c>
      <c r="G104" s="204">
        <f>NFM!G$75</f>
        <v>165.95932448502808</v>
      </c>
      <c r="H104" s="204">
        <f>NFM!H$75</f>
        <v>164.65591325207404</v>
      </c>
      <c r="I104" s="204">
        <f>NFM!I$75</f>
        <v>161.22943661098722</v>
      </c>
      <c r="J104" s="204">
        <f>NFM!J$75</f>
        <v>140.01156976034912</v>
      </c>
      <c r="K104" s="204">
        <f>NFM!K$75</f>
        <v>113.08398113344842</v>
      </c>
      <c r="L104" s="204">
        <f>NFM!L$75</f>
        <v>156.83953161548831</v>
      </c>
      <c r="M104" s="204">
        <f>NFM!M$75</f>
        <v>180.52082970378856</v>
      </c>
      <c r="N104" s="204">
        <f>NFM!N$75</f>
        <v>225.63894762606606</v>
      </c>
      <c r="O104" s="204">
        <f>NFM!O$75</f>
        <v>224.07719323472557</v>
      </c>
      <c r="P104" s="204">
        <f>NFM!P$75</f>
        <v>192.41149826411925</v>
      </c>
      <c r="Q104" s="204">
        <f>NFM!Q$75</f>
        <v>202.11418842058663</v>
      </c>
      <c r="R104" s="204">
        <f>NFM!R$75</f>
        <v>213.4455943998351</v>
      </c>
      <c r="S104" s="204">
        <f>NFM!S$75</f>
        <v>228.26056731779883</v>
      </c>
      <c r="T104" s="204">
        <f>NFM!T$75</f>
        <v>210.25765475275776</v>
      </c>
      <c r="U104" s="204">
        <f>NFM!U$75</f>
        <v>201.52649921700203</v>
      </c>
      <c r="V104" s="204">
        <f>NFM!V$75</f>
        <v>193.67175734562875</v>
      </c>
      <c r="W104" s="204">
        <f>NFM!W$75</f>
        <v>196.70429539954597</v>
      </c>
      <c r="X104" s="204">
        <f>NFM!X$75</f>
        <v>194.72808192232623</v>
      </c>
      <c r="Y104" s="204">
        <f>NFM!Y$75</f>
        <v>193.48658983768999</v>
      </c>
    </row>
    <row r="105" spans="1:25" ht="12" customHeight="1" x14ac:dyDescent="0.25">
      <c r="A105" s="26" t="s">
        <v>46</v>
      </c>
      <c r="B105" s="211">
        <f>NFM!B$76</f>
        <v>176.89265151543273</v>
      </c>
      <c r="C105" s="211">
        <f>NFM!C$76</f>
        <v>164.60131245223516</v>
      </c>
      <c r="D105" s="211">
        <f>NFM!D$76</f>
        <v>161.32985228727216</v>
      </c>
      <c r="E105" s="211">
        <f>NFM!E$76</f>
        <v>157.84554663757686</v>
      </c>
      <c r="F105" s="211">
        <f>NFM!F$76</f>
        <v>154.87706022392345</v>
      </c>
      <c r="G105" s="211">
        <f>NFM!G$76</f>
        <v>160.85380238317765</v>
      </c>
      <c r="H105" s="211">
        <f>NFM!H$76</f>
        <v>159.32824936522314</v>
      </c>
      <c r="I105" s="211">
        <f>NFM!I$76</f>
        <v>155.94286744850908</v>
      </c>
      <c r="J105" s="211">
        <f>NFM!J$76</f>
        <v>134.22192308912864</v>
      </c>
      <c r="K105" s="211">
        <f>NFM!K$76</f>
        <v>108.32024899609209</v>
      </c>
      <c r="L105" s="211">
        <f>NFM!L$76</f>
        <v>151.48369111481006</v>
      </c>
      <c r="M105" s="211">
        <f>NFM!M$76</f>
        <v>175.82254053982012</v>
      </c>
      <c r="N105" s="211">
        <f>NFM!N$76</f>
        <v>220.6448782248473</v>
      </c>
      <c r="O105" s="211">
        <f>NFM!O$76</f>
        <v>219.12088100164465</v>
      </c>
      <c r="P105" s="211">
        <f>NFM!P$76</f>
        <v>192.41149826411925</v>
      </c>
      <c r="Q105" s="211">
        <f>NFM!Q$76</f>
        <v>202.11418842058663</v>
      </c>
      <c r="R105" s="211">
        <f>NFM!R$76</f>
        <v>213.4455943998351</v>
      </c>
      <c r="S105" s="211">
        <f>NFM!S$76</f>
        <v>228.26056731779883</v>
      </c>
      <c r="T105" s="211">
        <f>NFM!T$76</f>
        <v>210.25765475275776</v>
      </c>
      <c r="U105" s="211">
        <f>NFM!U$76</f>
        <v>201.52649921700203</v>
      </c>
      <c r="V105" s="211">
        <f>NFM!V$76</f>
        <v>193.67175734562875</v>
      </c>
      <c r="W105" s="211">
        <f>NFM!W$76</f>
        <v>196.70429539954597</v>
      </c>
      <c r="X105" s="211">
        <f>NFM!X$76</f>
        <v>194.72808192232623</v>
      </c>
      <c r="Y105" s="211">
        <f>NFM!Y$76</f>
        <v>193.48658983768999</v>
      </c>
    </row>
    <row r="106" spans="1:25" ht="12" customHeight="1" x14ac:dyDescent="0.25">
      <c r="A106" s="27" t="s">
        <v>80</v>
      </c>
      <c r="B106" s="212">
        <f>NFM!B$77</f>
        <v>7.3283948613413648</v>
      </c>
      <c r="C106" s="212">
        <f>NFM!C$77</f>
        <v>4.4816172218810202</v>
      </c>
      <c r="D106" s="212">
        <f>NFM!D$77</f>
        <v>4.3296045963031906</v>
      </c>
      <c r="E106" s="212">
        <f>NFM!E$77</f>
        <v>4.7381589361133667</v>
      </c>
      <c r="F106" s="212">
        <f>NFM!F$77</f>
        <v>4.063779401997853</v>
      </c>
      <c r="G106" s="212">
        <f>NFM!G$77</f>
        <v>5.1055221018504291</v>
      </c>
      <c r="H106" s="212">
        <f>NFM!H$77</f>
        <v>5.3276638868508934</v>
      </c>
      <c r="I106" s="212">
        <f>NFM!I$77</f>
        <v>5.2865691624781519</v>
      </c>
      <c r="J106" s="212">
        <f>NFM!J$77</f>
        <v>5.7896466712204848</v>
      </c>
      <c r="K106" s="212">
        <f>NFM!K$77</f>
        <v>4.7637321373563353</v>
      </c>
      <c r="L106" s="212">
        <f>NFM!L$77</f>
        <v>5.3558405006782541</v>
      </c>
      <c r="M106" s="212">
        <f>NFM!M$77</f>
        <v>4.6982891639684468</v>
      </c>
      <c r="N106" s="212">
        <f>NFM!N$77</f>
        <v>4.9940694012187512</v>
      </c>
      <c r="O106" s="212">
        <f>NFM!O$77</f>
        <v>4.9563122330809266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504.45292490133943</v>
      </c>
      <c r="C107" s="204">
        <f>NFM!C$78</f>
        <v>455.38807580299078</v>
      </c>
      <c r="D107" s="204">
        <f>NFM!D$78</f>
        <v>451.34516635442048</v>
      </c>
      <c r="E107" s="204">
        <f>NFM!E$78</f>
        <v>437.53301182474468</v>
      </c>
      <c r="F107" s="204">
        <f>NFM!F$78</f>
        <v>433.99257121143944</v>
      </c>
      <c r="G107" s="204">
        <f>NFM!G$78</f>
        <v>474.022700113805</v>
      </c>
      <c r="H107" s="204">
        <f>NFM!H$78</f>
        <v>449.96282866693161</v>
      </c>
      <c r="I107" s="204">
        <f>NFM!I$78</f>
        <v>475.81209498519843</v>
      </c>
      <c r="J107" s="204">
        <f>NFM!J$78</f>
        <v>530.95530139769039</v>
      </c>
      <c r="K107" s="204">
        <f>NFM!K$78</f>
        <v>484.02675350370674</v>
      </c>
      <c r="L107" s="204">
        <f>NFM!L$78</f>
        <v>478.47915054184739</v>
      </c>
      <c r="M107" s="204">
        <f>NFM!M$78</f>
        <v>453.1008478523828</v>
      </c>
      <c r="N107" s="204">
        <f>NFM!N$78</f>
        <v>513.59612505103246</v>
      </c>
      <c r="O107" s="204">
        <f>NFM!O$78</f>
        <v>505.4612350036565</v>
      </c>
      <c r="P107" s="204">
        <f>NFM!P$78</f>
        <v>508.16748025445111</v>
      </c>
      <c r="Q107" s="204">
        <f>NFM!Q$78</f>
        <v>517.82469362663494</v>
      </c>
      <c r="R107" s="204">
        <f>NFM!R$78</f>
        <v>509.75294312452274</v>
      </c>
      <c r="S107" s="204">
        <f>NFM!S$78</f>
        <v>547.55657495158664</v>
      </c>
      <c r="T107" s="204">
        <f>NFM!T$78</f>
        <v>561.84826559326211</v>
      </c>
      <c r="U107" s="204">
        <f>NFM!U$78</f>
        <v>564.01741041438663</v>
      </c>
      <c r="V107" s="204">
        <f>NFM!V$78</f>
        <v>553.28153564991771</v>
      </c>
      <c r="W107" s="204">
        <f>NFM!W$78</f>
        <v>531.77756268102303</v>
      </c>
      <c r="X107" s="204">
        <f>NFM!X$78</f>
        <v>479.02059485854448</v>
      </c>
      <c r="Y107" s="204">
        <f>NFM!Y$78</f>
        <v>505.5187709119985</v>
      </c>
    </row>
    <row r="108" spans="1:25" ht="12" customHeight="1" x14ac:dyDescent="0.25">
      <c r="A108" s="13" t="s">
        <v>19</v>
      </c>
      <c r="B108" s="205">
        <f>CHI!B$79</f>
        <v>1109.2707296420713</v>
      </c>
      <c r="C108" s="205">
        <f>CHI!C$79</f>
        <v>1115.2200445623507</v>
      </c>
      <c r="D108" s="205">
        <f>CHI!D$79</f>
        <v>1179.5332021624197</v>
      </c>
      <c r="E108" s="205">
        <f>CHI!E$79</f>
        <v>1339.1643010819537</v>
      </c>
      <c r="F108" s="205">
        <f>CHI!F$79</f>
        <v>1611.6034434825995</v>
      </c>
      <c r="G108" s="205">
        <f>CHI!G$79</f>
        <v>1385.5049589212238</v>
      </c>
      <c r="H108" s="205">
        <f>CHI!H$79</f>
        <v>1370.4481635623465</v>
      </c>
      <c r="I108" s="205">
        <f>CHI!I$79</f>
        <v>1321.0010886423595</v>
      </c>
      <c r="J108" s="205">
        <f>CHI!J$79</f>
        <v>1082.4426736811754</v>
      </c>
      <c r="K108" s="205">
        <f>CHI!K$79</f>
        <v>1066.9387961223799</v>
      </c>
      <c r="L108" s="205">
        <f>CHI!L$79</f>
        <v>1187.8472603620155</v>
      </c>
      <c r="M108" s="205">
        <f>CHI!M$79</f>
        <v>1124.3376239215454</v>
      </c>
      <c r="N108" s="205">
        <f>CHI!N$79</f>
        <v>1094.7823852023912</v>
      </c>
      <c r="O108" s="205">
        <f>CHI!O$79</f>
        <v>1198.1981831210808</v>
      </c>
      <c r="P108" s="205">
        <f>CHI!P$79</f>
        <v>1277.5676491210045</v>
      </c>
      <c r="Q108" s="205">
        <f>CHI!Q$79</f>
        <v>1270.6990956419052</v>
      </c>
      <c r="R108" s="205">
        <f>CHI!R$79</f>
        <v>1245.3263275212723</v>
      </c>
      <c r="S108" s="205">
        <f>CHI!S$79</f>
        <v>1110.8750517614194</v>
      </c>
      <c r="T108" s="205">
        <f>CHI!T$79</f>
        <v>1164.7110028019849</v>
      </c>
      <c r="U108" s="205">
        <f>CHI!U$79</f>
        <v>1199.4041282417195</v>
      </c>
      <c r="V108" s="205">
        <f>CHI!V$79</f>
        <v>856.58441936047166</v>
      </c>
      <c r="W108" s="205">
        <f>CHI!W$79</f>
        <v>1251.2652376950696</v>
      </c>
      <c r="X108" s="205">
        <f>CHI!X$79</f>
        <v>1018.7302389293858</v>
      </c>
      <c r="Y108" s="205">
        <f>CHI!Y$79</f>
        <v>1025.0031369412782</v>
      </c>
    </row>
    <row r="109" spans="1:25" ht="12" customHeight="1" x14ac:dyDescent="0.25">
      <c r="A109" s="14" t="s">
        <v>59</v>
      </c>
      <c r="B109" s="204">
        <f>CHI!B$80</f>
        <v>1018.4605717125012</v>
      </c>
      <c r="C109" s="204">
        <f>CHI!C$80</f>
        <v>1022.3859579398788</v>
      </c>
      <c r="D109" s="204">
        <f>CHI!D$80</f>
        <v>1070.2860402027379</v>
      </c>
      <c r="E109" s="204">
        <f>CHI!E$80</f>
        <v>1199.4004327607042</v>
      </c>
      <c r="F109" s="204">
        <f>CHI!F$80</f>
        <v>1437.095004684335</v>
      </c>
      <c r="G109" s="204">
        <f>CHI!G$80</f>
        <v>1248.3220051289895</v>
      </c>
      <c r="H109" s="204">
        <f>CHI!H$80</f>
        <v>1241.0756778549962</v>
      </c>
      <c r="I109" s="204">
        <f>CHI!I$80</f>
        <v>1194.9129747361246</v>
      </c>
      <c r="J109" s="204">
        <f>CHI!J$80</f>
        <v>1006.5562282121596</v>
      </c>
      <c r="K109" s="204">
        <f>CHI!K$80</f>
        <v>969.65365759442705</v>
      </c>
      <c r="L109" s="204">
        <f>CHI!L$80</f>
        <v>1095.5202408953739</v>
      </c>
      <c r="M109" s="204">
        <f>CHI!M$80</f>
        <v>1043.1567061263606</v>
      </c>
      <c r="N109" s="204">
        <f>CHI!N$80</f>
        <v>1007.9054495793762</v>
      </c>
      <c r="O109" s="204">
        <f>CHI!O$80</f>
        <v>1130.8118003792595</v>
      </c>
      <c r="P109" s="204">
        <f>CHI!P$80</f>
        <v>1201.7569083176493</v>
      </c>
      <c r="Q109" s="204">
        <f>CHI!Q$80</f>
        <v>1189.3882672433062</v>
      </c>
      <c r="R109" s="204">
        <f>CHI!R$80</f>
        <v>1183.3403359850452</v>
      </c>
      <c r="S109" s="204">
        <f>CHI!S$80</f>
        <v>1070.6083751461406</v>
      </c>
      <c r="T109" s="204">
        <f>CHI!T$80</f>
        <v>1110.0813487066803</v>
      </c>
      <c r="U109" s="204">
        <f>CHI!U$80</f>
        <v>1154.8729210566134</v>
      </c>
      <c r="V109" s="204">
        <f>CHI!V$80</f>
        <v>779.34322442849589</v>
      </c>
      <c r="W109" s="204">
        <f>CHI!W$80</f>
        <v>1182.4110505262393</v>
      </c>
      <c r="X109" s="204">
        <f>CHI!X$80</f>
        <v>947.02227522542466</v>
      </c>
      <c r="Y109" s="204">
        <f>CHI!Y$80</f>
        <v>959.42458011737722</v>
      </c>
    </row>
    <row r="110" spans="1:25" ht="12" customHeight="1" x14ac:dyDescent="0.25">
      <c r="A110" s="14" t="s">
        <v>49</v>
      </c>
      <c r="B110" s="204">
        <f>CHI!B$81</f>
        <v>62.245457167325355</v>
      </c>
      <c r="C110" s="204">
        <f>CHI!C$81</f>
        <v>62.218042986907207</v>
      </c>
      <c r="D110" s="204">
        <f>CHI!D$81</f>
        <v>69.837027001856484</v>
      </c>
      <c r="E110" s="204">
        <f>CHI!E$81</f>
        <v>99.892793890679641</v>
      </c>
      <c r="F110" s="204">
        <f>CHI!F$81</f>
        <v>130.12752864512942</v>
      </c>
      <c r="G110" s="204">
        <f>CHI!G$81</f>
        <v>97.229494260213542</v>
      </c>
      <c r="H110" s="204">
        <f>CHI!H$81</f>
        <v>85.08205005342181</v>
      </c>
      <c r="I110" s="204">
        <f>CHI!I$81</f>
        <v>84.485538872504492</v>
      </c>
      <c r="J110" s="204">
        <f>CHI!J$81</f>
        <v>51.934310472524679</v>
      </c>
      <c r="K110" s="204">
        <f>CHI!K$81</f>
        <v>62.336047146993558</v>
      </c>
      <c r="L110" s="204">
        <f>CHI!L$81</f>
        <v>59.277850970146993</v>
      </c>
      <c r="M110" s="204">
        <f>CHI!M$81</f>
        <v>54.452386677399993</v>
      </c>
      <c r="N110" s="204">
        <f>CHI!N$81</f>
        <v>62.275245803855547</v>
      </c>
      <c r="O110" s="204">
        <f>CHI!O$81</f>
        <v>45.432611761832263</v>
      </c>
      <c r="P110" s="204">
        <f>CHI!P$81</f>
        <v>56.311694751736702</v>
      </c>
      <c r="Q110" s="204">
        <f>CHI!Q$81</f>
        <v>49.625592111317502</v>
      </c>
      <c r="R110" s="204">
        <f>CHI!R$81</f>
        <v>47.174665143045551</v>
      </c>
      <c r="S110" s="204">
        <f>CHI!S$81</f>
        <v>30.66985264368407</v>
      </c>
      <c r="T110" s="204">
        <f>CHI!T$81</f>
        <v>43.661747625940933</v>
      </c>
      <c r="U110" s="204">
        <f>CHI!U$81</f>
        <v>27.58767444678411</v>
      </c>
      <c r="V110" s="204">
        <f>CHI!V$81</f>
        <v>60.96074044396569</v>
      </c>
      <c r="W110" s="204">
        <f>CHI!W$81</f>
        <v>44.530240244735253</v>
      </c>
      <c r="X110" s="204">
        <f>CHI!X$81</f>
        <v>44.914449954176234</v>
      </c>
      <c r="Y110" s="204">
        <f>CHI!Y$81</f>
        <v>33.152645753835877</v>
      </c>
    </row>
    <row r="111" spans="1:25" ht="12" customHeight="1" x14ac:dyDescent="0.25">
      <c r="A111" s="14" t="s">
        <v>50</v>
      </c>
      <c r="B111" s="204">
        <f>CHI!B$82</f>
        <v>28.564700762244581</v>
      </c>
      <c r="C111" s="204">
        <f>CHI!C$82</f>
        <v>30.616043635564751</v>
      </c>
      <c r="D111" s="204">
        <f>CHI!D$82</f>
        <v>39.410134957825143</v>
      </c>
      <c r="E111" s="204">
        <f>CHI!E$82</f>
        <v>39.871074430569792</v>
      </c>
      <c r="F111" s="204">
        <f>CHI!F$82</f>
        <v>44.380910153135211</v>
      </c>
      <c r="G111" s="204">
        <f>CHI!G$82</f>
        <v>39.953459532020638</v>
      </c>
      <c r="H111" s="204">
        <f>CHI!H$82</f>
        <v>44.29043565392832</v>
      </c>
      <c r="I111" s="204">
        <f>CHI!I$82</f>
        <v>41.602575033730361</v>
      </c>
      <c r="J111" s="204">
        <f>CHI!J$82</f>
        <v>23.952134996491111</v>
      </c>
      <c r="K111" s="204">
        <f>CHI!K$82</f>
        <v>34.949091380959388</v>
      </c>
      <c r="L111" s="204">
        <f>CHI!L$82</f>
        <v>33.049168496494453</v>
      </c>
      <c r="M111" s="204">
        <f>CHI!M$82</f>
        <v>26.72853111778474</v>
      </c>
      <c r="N111" s="204">
        <f>CHI!N$82</f>
        <v>24.601689819159489</v>
      </c>
      <c r="O111" s="204">
        <f>CHI!O$82</f>
        <v>21.953770979989109</v>
      </c>
      <c r="P111" s="204">
        <f>CHI!P$82</f>
        <v>19.499046051618478</v>
      </c>
      <c r="Q111" s="204">
        <f>CHI!Q$82</f>
        <v>31.685236287281331</v>
      </c>
      <c r="R111" s="204">
        <f>CHI!R$82</f>
        <v>14.81132639318162</v>
      </c>
      <c r="S111" s="204">
        <f>CHI!S$82</f>
        <v>9.5968239715946577</v>
      </c>
      <c r="T111" s="204">
        <f>CHI!T$82</f>
        <v>10.967906469363649</v>
      </c>
      <c r="U111" s="204">
        <f>CHI!U$82</f>
        <v>16.943532738321949</v>
      </c>
      <c r="V111" s="204">
        <f>CHI!V$82</f>
        <v>16.28045448800999</v>
      </c>
      <c r="W111" s="204">
        <f>CHI!W$82</f>
        <v>24.323946924095011</v>
      </c>
      <c r="X111" s="204">
        <f>CHI!X$82</f>
        <v>26.793513749784879</v>
      </c>
      <c r="Y111" s="204">
        <f>CHI!Y$82</f>
        <v>32.425911070065027</v>
      </c>
    </row>
    <row r="112" spans="1:25" ht="12" customHeight="1" x14ac:dyDescent="0.25">
      <c r="A112" s="13" t="s">
        <v>20</v>
      </c>
      <c r="B112" s="205">
        <f>NMM!B$59</f>
        <v>3125.4517895222025</v>
      </c>
      <c r="C112" s="205">
        <f>NMM!C$59</f>
        <v>3082.9928936018541</v>
      </c>
      <c r="D112" s="205">
        <f>NMM!D$59</f>
        <v>3144.1399833623236</v>
      </c>
      <c r="E112" s="205">
        <f>NMM!E$59</f>
        <v>2890.7584080424222</v>
      </c>
      <c r="F112" s="205">
        <f>NMM!F$59</f>
        <v>3068.2103234825486</v>
      </c>
      <c r="G112" s="205">
        <f>NMM!G$59</f>
        <v>3380.9544545223034</v>
      </c>
      <c r="H112" s="205">
        <f>NMM!H$59</f>
        <v>3519.7230754823363</v>
      </c>
      <c r="I112" s="205">
        <f>NMM!I$59</f>
        <v>3421.6264439628744</v>
      </c>
      <c r="J112" s="205">
        <f>NMM!J$59</f>
        <v>3464.6101331237946</v>
      </c>
      <c r="K112" s="205">
        <f>NMM!K$59</f>
        <v>3008.7876157632641</v>
      </c>
      <c r="L112" s="205">
        <f>NMM!L$59</f>
        <v>3246.428273602125</v>
      </c>
      <c r="M112" s="205">
        <f>NMM!M$59</f>
        <v>3352.0150328827535</v>
      </c>
      <c r="N112" s="205">
        <f>NMM!N$59</f>
        <v>3394.5416902031775</v>
      </c>
      <c r="O112" s="205">
        <f>NMM!O$59</f>
        <v>2981.5836075221614</v>
      </c>
      <c r="P112" s="205">
        <f>NMM!P$59</f>
        <v>2864.0360252023911</v>
      </c>
      <c r="Q112" s="205">
        <f>NMM!Q$59</f>
        <v>3149.2336209632003</v>
      </c>
      <c r="R112" s="205">
        <f>NMM!R$59</f>
        <v>3064.7371063628152</v>
      </c>
      <c r="S112" s="205">
        <f>NMM!S$59</f>
        <v>3082.4382052031351</v>
      </c>
      <c r="T112" s="205">
        <f>NMM!T$59</f>
        <v>3161.147319322592</v>
      </c>
      <c r="U112" s="205">
        <f>NMM!U$59</f>
        <v>2739.3814488826793</v>
      </c>
      <c r="V112" s="205">
        <f>NMM!V$59</f>
        <v>2517.3347855222728</v>
      </c>
      <c r="W112" s="205">
        <f>NMM!W$59</f>
        <v>2496.8310606124564</v>
      </c>
      <c r="X112" s="205">
        <f>NMM!X$59</f>
        <v>2524.1403376645926</v>
      </c>
      <c r="Y112" s="205">
        <f>NMM!Y$59</f>
        <v>2433.3772513439981</v>
      </c>
    </row>
    <row r="113" spans="1:25" ht="12" customHeight="1" x14ac:dyDescent="0.25">
      <c r="A113" s="14" t="s">
        <v>51</v>
      </c>
      <c r="B113" s="204">
        <f>NMM!B$60</f>
        <v>2348.408016775169</v>
      </c>
      <c r="C113" s="204">
        <f>NMM!C$60</f>
        <v>2347.252082972429</v>
      </c>
      <c r="D113" s="204">
        <f>NMM!D$60</f>
        <v>2403.1793368167855</v>
      </c>
      <c r="E113" s="204">
        <f>NMM!E$60</f>
        <v>2211.6492560785132</v>
      </c>
      <c r="F113" s="204">
        <f>NMM!F$60</f>
        <v>2359.9015238883285</v>
      </c>
      <c r="G113" s="204">
        <f>NMM!G$60</f>
        <v>2575.0587608885867</v>
      </c>
      <c r="H113" s="204">
        <f>NMM!H$60</f>
        <v>2722.3119606811888</v>
      </c>
      <c r="I113" s="204">
        <f>NMM!I$60</f>
        <v>2629.901623311237</v>
      </c>
      <c r="J113" s="204">
        <f>NMM!J$60</f>
        <v>2662.5108434717845</v>
      </c>
      <c r="K113" s="204">
        <f>NMM!K$60</f>
        <v>2211.5399226003683</v>
      </c>
      <c r="L113" s="204">
        <f>NMM!L$60</f>
        <v>2435.802870572179</v>
      </c>
      <c r="M113" s="204">
        <f>NMM!M$60</f>
        <v>2437.129022116982</v>
      </c>
      <c r="N113" s="204">
        <f>NMM!N$60</f>
        <v>2556.3081658436749</v>
      </c>
      <c r="O113" s="204">
        <f>NMM!O$60</f>
        <v>2570.3914227058081</v>
      </c>
      <c r="P113" s="204">
        <f>NMM!P$60</f>
        <v>2491.7802387735355</v>
      </c>
      <c r="Q113" s="204">
        <f>NMM!Q$60</f>
        <v>2658.185179121635</v>
      </c>
      <c r="R113" s="204">
        <f>NMM!R$60</f>
        <v>2744.1684486602626</v>
      </c>
      <c r="S113" s="204">
        <f>NMM!S$60</f>
        <v>2775.4990287376772</v>
      </c>
      <c r="T113" s="204">
        <f>NMM!T$60</f>
        <v>2805.1410544506184</v>
      </c>
      <c r="U113" s="204">
        <f>NMM!U$60</f>
        <v>2430.6562684131768</v>
      </c>
      <c r="V113" s="204">
        <f>NMM!V$60</f>
        <v>2220.9887839926882</v>
      </c>
      <c r="W113" s="204">
        <f>NMM!W$60</f>
        <v>2227.5955481827782</v>
      </c>
      <c r="X113" s="204">
        <f>NMM!X$60</f>
        <v>2157.2790580504379</v>
      </c>
      <c r="Y113" s="204">
        <f>NMM!Y$60</f>
        <v>2111.1927200956193</v>
      </c>
    </row>
    <row r="114" spans="1:25" ht="12" customHeight="1" x14ac:dyDescent="0.25">
      <c r="A114" s="14" t="s">
        <v>52</v>
      </c>
      <c r="B114" s="204">
        <f>NMM!B$61</f>
        <v>536.05224015874319</v>
      </c>
      <c r="C114" s="204">
        <f>NMM!C$61</f>
        <v>519.3776396544738</v>
      </c>
      <c r="D114" s="204">
        <f>NMM!D$61</f>
        <v>509.14563487671342</v>
      </c>
      <c r="E114" s="204">
        <f>NMM!E$61</f>
        <v>472.32986921245259</v>
      </c>
      <c r="F114" s="204">
        <f>NMM!F$61</f>
        <v>490.40253677879616</v>
      </c>
      <c r="G114" s="204">
        <f>NMM!G$61</f>
        <v>572.99107885971728</v>
      </c>
      <c r="H114" s="204">
        <f>NMM!H$61</f>
        <v>541.40129178592338</v>
      </c>
      <c r="I114" s="204">
        <f>NMM!I$61</f>
        <v>550.26516624861915</v>
      </c>
      <c r="J114" s="204">
        <f>NMM!J$61</f>
        <v>541.80409315025611</v>
      </c>
      <c r="K114" s="204">
        <f>NMM!K$61</f>
        <v>576.21048430069129</v>
      </c>
      <c r="L114" s="204">
        <f>NMM!L$61</f>
        <v>565.33296107022204</v>
      </c>
      <c r="M114" s="204">
        <f>NMM!M$61</f>
        <v>636.0780467086322</v>
      </c>
      <c r="N114" s="204">
        <f>NMM!N$61</f>
        <v>592.8712767907806</v>
      </c>
      <c r="O114" s="204">
        <f>NMM!O$61</f>
        <v>241.36364871397842</v>
      </c>
      <c r="P114" s="204">
        <f>NMM!P$61</f>
        <v>214.43596653801302</v>
      </c>
      <c r="Q114" s="204">
        <f>NMM!Q$61</f>
        <v>314.37896073517089</v>
      </c>
      <c r="R114" s="204">
        <f>NMM!R$61</f>
        <v>150.23477014372548</v>
      </c>
      <c r="S114" s="204">
        <f>NMM!S$61</f>
        <v>129.02632187639168</v>
      </c>
      <c r="T114" s="204">
        <f>NMM!T$61</f>
        <v>175.35818721970253</v>
      </c>
      <c r="U114" s="204">
        <f>NMM!U$61</f>
        <v>138.4475284027923</v>
      </c>
      <c r="V114" s="204">
        <f>NMM!V$61</f>
        <v>125.61753746500111</v>
      </c>
      <c r="W114" s="204">
        <f>NMM!W$61</f>
        <v>108.18649205154559</v>
      </c>
      <c r="X114" s="204">
        <f>NMM!X$61</f>
        <v>179.215987230613</v>
      </c>
      <c r="Y114" s="204">
        <f>NMM!Y$61</f>
        <v>159.75174890340509</v>
      </c>
    </row>
    <row r="115" spans="1:25" ht="12" customHeight="1" x14ac:dyDescent="0.25">
      <c r="A115" s="14" t="s">
        <v>60</v>
      </c>
      <c r="B115" s="204">
        <f>NMM!B$62</f>
        <v>240.99153258829011</v>
      </c>
      <c r="C115" s="204">
        <f>NMM!C$62</f>
        <v>216.36317097495134</v>
      </c>
      <c r="D115" s="204">
        <f>NMM!D$62</f>
        <v>231.81501166882489</v>
      </c>
      <c r="E115" s="204">
        <f>NMM!E$62</f>
        <v>206.77928275145632</v>
      </c>
      <c r="F115" s="204">
        <f>NMM!F$62</f>
        <v>217.9062628154237</v>
      </c>
      <c r="G115" s="204">
        <f>NMM!G$62</f>
        <v>232.90461477399978</v>
      </c>
      <c r="H115" s="204">
        <f>NMM!H$62</f>
        <v>256.00982301522396</v>
      </c>
      <c r="I115" s="204">
        <f>NMM!I$62</f>
        <v>241.45965440301839</v>
      </c>
      <c r="J115" s="204">
        <f>NMM!J$62</f>
        <v>260.29519650175422</v>
      </c>
      <c r="K115" s="204">
        <f>NMM!K$62</f>
        <v>221.03720886220421</v>
      </c>
      <c r="L115" s="204">
        <f>NMM!L$62</f>
        <v>245.29244195972376</v>
      </c>
      <c r="M115" s="204">
        <f>NMM!M$62</f>
        <v>278.80796405713915</v>
      </c>
      <c r="N115" s="204">
        <f>NMM!N$62</f>
        <v>245.36224756872198</v>
      </c>
      <c r="O115" s="204">
        <f>NMM!O$62</f>
        <v>169.82853610237515</v>
      </c>
      <c r="P115" s="204">
        <f>NMM!P$62</f>
        <v>157.81981989084281</v>
      </c>
      <c r="Q115" s="204">
        <f>NMM!Q$62</f>
        <v>176.66948110639441</v>
      </c>
      <c r="R115" s="204">
        <f>NMM!R$62</f>
        <v>170.33388755882686</v>
      </c>
      <c r="S115" s="204">
        <f>NMM!S$62</f>
        <v>177.91285458906611</v>
      </c>
      <c r="T115" s="204">
        <f>NMM!T$62</f>
        <v>180.64807765227127</v>
      </c>
      <c r="U115" s="204">
        <f>NMM!U$62</f>
        <v>170.27765206671035</v>
      </c>
      <c r="V115" s="204">
        <f>NMM!V$62</f>
        <v>170.72846406458359</v>
      </c>
      <c r="W115" s="204">
        <f>NMM!W$62</f>
        <v>161.04902037813295</v>
      </c>
      <c r="X115" s="204">
        <f>NMM!X$62</f>
        <v>187.64529238354191</v>
      </c>
      <c r="Y115" s="204">
        <f>NMM!Y$62</f>
        <v>162.43278234497404</v>
      </c>
    </row>
    <row r="116" spans="1:25" ht="12" customHeight="1" x14ac:dyDescent="0.25">
      <c r="A116" s="13" t="s">
        <v>21</v>
      </c>
      <c r="B116" s="205">
        <f>PPA!B$57</f>
        <v>1706.956376759631</v>
      </c>
      <c r="C116" s="205">
        <f>PPA!C$57</f>
        <v>1665.9718563596398</v>
      </c>
      <c r="D116" s="205">
        <f>PPA!D$57</f>
        <v>1657.1279930396136</v>
      </c>
      <c r="E116" s="205">
        <f>PPA!E$57</f>
        <v>1885.6495490395557</v>
      </c>
      <c r="F116" s="205">
        <f>PPA!F$57</f>
        <v>1845.4801525195141</v>
      </c>
      <c r="G116" s="205">
        <f>PPA!G$57</f>
        <v>1689.7442831995907</v>
      </c>
      <c r="H116" s="205">
        <f>PPA!H$57</f>
        <v>1657.9272823196791</v>
      </c>
      <c r="I116" s="205">
        <f>PPA!I$57</f>
        <v>1398.0392391597111</v>
      </c>
      <c r="J116" s="205">
        <f>PPA!J$57</f>
        <v>1371.5032258797514</v>
      </c>
      <c r="K116" s="205">
        <f>PPA!K$57</f>
        <v>1095.1155212397807</v>
      </c>
      <c r="L116" s="205">
        <f>PPA!L$57</f>
        <v>1129.136137199745</v>
      </c>
      <c r="M116" s="205">
        <f>PPA!M$57</f>
        <v>955.40926247984942</v>
      </c>
      <c r="N116" s="205">
        <f>PPA!N$57</f>
        <v>891.73197179981855</v>
      </c>
      <c r="O116" s="205">
        <f>PPA!O$57</f>
        <v>733.08518927988541</v>
      </c>
      <c r="P116" s="205">
        <f>PPA!P$57</f>
        <v>551.32280315989829</v>
      </c>
      <c r="Q116" s="205">
        <f>PPA!Q$57</f>
        <v>529.39194983987466</v>
      </c>
      <c r="R116" s="205">
        <f>PPA!R$57</f>
        <v>511.45959491987685</v>
      </c>
      <c r="S116" s="205">
        <f>PPA!S$57</f>
        <v>594.07312787985995</v>
      </c>
      <c r="T116" s="205">
        <f>PPA!T$57</f>
        <v>661.23973115983756</v>
      </c>
      <c r="U116" s="205">
        <f>PPA!U$57</f>
        <v>598.60491047988853</v>
      </c>
      <c r="V116" s="205">
        <f>PPA!V$57</f>
        <v>533.54990519989371</v>
      </c>
      <c r="W116" s="205">
        <f>PPA!W$57</f>
        <v>606.5653523891209</v>
      </c>
      <c r="X116" s="205">
        <f>PPA!X$57</f>
        <v>465.98130086827314</v>
      </c>
      <c r="Y116" s="205">
        <f>PPA!Y$57</f>
        <v>508.24319497665857</v>
      </c>
    </row>
    <row r="117" spans="1:25" ht="12" customHeight="1" x14ac:dyDescent="0.25">
      <c r="A117" s="14" t="s">
        <v>54</v>
      </c>
      <c r="B117" s="204">
        <f>PPA!B$58</f>
        <v>884.10349555179755</v>
      </c>
      <c r="C117" s="204">
        <f>PPA!C$58</f>
        <v>845.42380883562635</v>
      </c>
      <c r="D117" s="204">
        <f>PPA!D$58</f>
        <v>845.26983828198934</v>
      </c>
      <c r="E117" s="204">
        <f>PPA!E$58</f>
        <v>971.32961604257184</v>
      </c>
      <c r="F117" s="204">
        <f>PPA!F$58</f>
        <v>944.70935923895649</v>
      </c>
      <c r="G117" s="204">
        <f>PPA!G$58</f>
        <v>864.84558780413511</v>
      </c>
      <c r="H117" s="204">
        <f>PPA!H$58</f>
        <v>841.70727096525059</v>
      </c>
      <c r="I117" s="204">
        <f>PPA!I$58</f>
        <v>732.51166486235172</v>
      </c>
      <c r="J117" s="204">
        <f>PPA!J$58</f>
        <v>707.05718955630596</v>
      </c>
      <c r="K117" s="204">
        <f>PPA!K$58</f>
        <v>574.51767630120457</v>
      </c>
      <c r="L117" s="204">
        <f>PPA!L$58</f>
        <v>591.52632943137701</v>
      </c>
      <c r="M117" s="204">
        <f>PPA!M$58</f>
        <v>500.10731035885618</v>
      </c>
      <c r="N117" s="204">
        <f>PPA!N$58</f>
        <v>455.20739224730852</v>
      </c>
      <c r="O117" s="204">
        <f>PPA!O$58</f>
        <v>377.08940977027629</v>
      </c>
      <c r="P117" s="204">
        <f>PPA!P$58</f>
        <v>299.86685565507332</v>
      </c>
      <c r="Q117" s="204">
        <f>PPA!Q$58</f>
        <v>294.03068305652442</v>
      </c>
      <c r="R117" s="204">
        <f>PPA!R$58</f>
        <v>285.649943762227</v>
      </c>
      <c r="S117" s="204">
        <f>PPA!S$58</f>
        <v>328.45185353088431</v>
      </c>
      <c r="T117" s="204">
        <f>PPA!T$58</f>
        <v>371.78972831573702</v>
      </c>
      <c r="U117" s="204">
        <f>PPA!U$58</f>
        <v>347.127769262779</v>
      </c>
      <c r="V117" s="204">
        <f>PPA!V$58</f>
        <v>317.39551958424011</v>
      </c>
      <c r="W117" s="204">
        <f>PPA!W$58</f>
        <v>356.27442459916119</v>
      </c>
      <c r="X117" s="204">
        <f>PPA!X$58</f>
        <v>281.17178655170119</v>
      </c>
      <c r="Y117" s="204">
        <f>PPA!Y$58</f>
        <v>315.53099577051393</v>
      </c>
    </row>
    <row r="118" spans="1:25" ht="12" customHeight="1" x14ac:dyDescent="0.25">
      <c r="A118" s="14" t="s">
        <v>61</v>
      </c>
      <c r="B118" s="204">
        <f>PPA!B$59</f>
        <v>821.92038974885247</v>
      </c>
      <c r="C118" s="204">
        <f>PPA!C$59</f>
        <v>819.78920582688306</v>
      </c>
      <c r="D118" s="204">
        <f>PPA!D$59</f>
        <v>811.35638248792884</v>
      </c>
      <c r="E118" s="204">
        <f>PPA!E$59</f>
        <v>913.42987106014562</v>
      </c>
      <c r="F118" s="204">
        <f>PPA!F$59</f>
        <v>900.1659711134331</v>
      </c>
      <c r="G118" s="204">
        <f>PPA!G$59</f>
        <v>824.45912247727222</v>
      </c>
      <c r="H118" s="204">
        <f>PPA!H$59</f>
        <v>815.77040670646102</v>
      </c>
      <c r="I118" s="204">
        <f>PPA!I$59</f>
        <v>665.21321649382799</v>
      </c>
      <c r="J118" s="204">
        <f>PPA!J$59</f>
        <v>664.17746082916392</v>
      </c>
      <c r="K118" s="204">
        <f>PPA!K$59</f>
        <v>520.24545649037077</v>
      </c>
      <c r="L118" s="204">
        <f>PPA!L$59</f>
        <v>537.30153588701432</v>
      </c>
      <c r="M118" s="204">
        <f>PPA!M$59</f>
        <v>455.03110453960687</v>
      </c>
      <c r="N118" s="204">
        <f>PPA!N$59</f>
        <v>436.27284720947688</v>
      </c>
      <c r="O118" s="204">
        <f>PPA!O$59</f>
        <v>355.73178822914599</v>
      </c>
      <c r="P118" s="204">
        <f>PPA!P$59</f>
        <v>251.02894262151341</v>
      </c>
      <c r="Q118" s="204">
        <f>PPA!Q$59</f>
        <v>234.63411117531149</v>
      </c>
      <c r="R118" s="204">
        <f>PPA!R$59</f>
        <v>225.09327013042619</v>
      </c>
      <c r="S118" s="204">
        <f>PPA!S$59</f>
        <v>264.87425612190259</v>
      </c>
      <c r="T118" s="204">
        <f>PPA!T$59</f>
        <v>288.41320087196198</v>
      </c>
      <c r="U118" s="204">
        <f>PPA!U$59</f>
        <v>250.36903038952741</v>
      </c>
      <c r="V118" s="204">
        <f>PPA!V$59</f>
        <v>215.0934410590452</v>
      </c>
      <c r="W118" s="204">
        <f>PPA!W$59</f>
        <v>249.17031328858531</v>
      </c>
      <c r="X118" s="204">
        <f>PPA!X$59</f>
        <v>183.89916842072449</v>
      </c>
      <c r="Y118" s="204">
        <f>PPA!Y$59</f>
        <v>191.66637283868249</v>
      </c>
    </row>
    <row r="119" spans="1:25" ht="12" customHeight="1" x14ac:dyDescent="0.25">
      <c r="A119" s="14" t="s">
        <v>62</v>
      </c>
      <c r="B119" s="204">
        <f>PPA!B$60</f>
        <v>0.93249145898116748</v>
      </c>
      <c r="C119" s="204">
        <f>PPA!C$60</f>
        <v>0.75884169713020522</v>
      </c>
      <c r="D119" s="204">
        <f>PPA!D$60</f>
        <v>0.50177226969522759</v>
      </c>
      <c r="E119" s="204">
        <f>PPA!E$60</f>
        <v>0.89006193683815682</v>
      </c>
      <c r="F119" s="204">
        <f>PPA!F$60</f>
        <v>0.60482216712471426</v>
      </c>
      <c r="G119" s="204">
        <f>PPA!G$60</f>
        <v>0.43957291818325278</v>
      </c>
      <c r="H119" s="204">
        <f>PPA!H$60</f>
        <v>0.44960464796726529</v>
      </c>
      <c r="I119" s="204">
        <f>PPA!I$60</f>
        <v>0.31435780353146808</v>
      </c>
      <c r="J119" s="204">
        <f>PPA!J$60</f>
        <v>0.26857549428157701</v>
      </c>
      <c r="K119" s="204">
        <f>PPA!K$60</f>
        <v>0.35238844820532711</v>
      </c>
      <c r="L119" s="204">
        <f>PPA!L$60</f>
        <v>0.30827188135374539</v>
      </c>
      <c r="M119" s="204">
        <f>PPA!M$60</f>
        <v>0.27084758138641662</v>
      </c>
      <c r="N119" s="204">
        <f>PPA!N$60</f>
        <v>0.25173234303314362</v>
      </c>
      <c r="O119" s="204">
        <f>PPA!O$60</f>
        <v>0.26399128046309062</v>
      </c>
      <c r="P119" s="204">
        <f>PPA!P$60</f>
        <v>0.42700488331157099</v>
      </c>
      <c r="Q119" s="204">
        <f>PPA!Q$60</f>
        <v>0.72715560803869295</v>
      </c>
      <c r="R119" s="204">
        <f>PPA!R$60</f>
        <v>0.71638102722363284</v>
      </c>
      <c r="S119" s="204">
        <f>PPA!S$60</f>
        <v>0.74701822707303589</v>
      </c>
      <c r="T119" s="204">
        <f>PPA!T$60</f>
        <v>1.03680197213848</v>
      </c>
      <c r="U119" s="204">
        <f>PPA!U$60</f>
        <v>1.108110827582147</v>
      </c>
      <c r="V119" s="204">
        <f>PPA!V$60</f>
        <v>1.060944556608453</v>
      </c>
      <c r="W119" s="204">
        <f>PPA!W$60</f>
        <v>1.120614501374511</v>
      </c>
      <c r="X119" s="204">
        <f>PPA!X$60</f>
        <v>0.9103458958474373</v>
      </c>
      <c r="Y119" s="204">
        <f>PPA!Y$60</f>
        <v>1.0458263674621679</v>
      </c>
    </row>
    <row r="120" spans="1:25" ht="12" customHeight="1" x14ac:dyDescent="0.25">
      <c r="A120" s="15" t="s">
        <v>63</v>
      </c>
      <c r="B120" s="206">
        <f>FBT!B$33</f>
        <v>735.68153232277803</v>
      </c>
      <c r="C120" s="206">
        <f>FBT!C$33</f>
        <v>735.96961512199732</v>
      </c>
      <c r="D120" s="206">
        <f>FBT!D$33</f>
        <v>761.29635240124549</v>
      </c>
      <c r="E120" s="206">
        <f>FBT!E$33</f>
        <v>828.66542796136582</v>
      </c>
      <c r="F120" s="206">
        <f>FBT!F$33</f>
        <v>741.41173836234998</v>
      </c>
      <c r="G120" s="206">
        <f>FBT!G$33</f>
        <v>549.0495864012945</v>
      </c>
      <c r="H120" s="206">
        <f>FBT!H$33</f>
        <v>534.96973620121969</v>
      </c>
      <c r="I120" s="206">
        <f>FBT!I$33</f>
        <v>449.79273504249682</v>
      </c>
      <c r="J120" s="206">
        <f>FBT!J$33</f>
        <v>463.44933468202419</v>
      </c>
      <c r="K120" s="206">
        <f>FBT!K$33</f>
        <v>470.18673288134943</v>
      </c>
      <c r="L120" s="206">
        <f>FBT!L$33</f>
        <v>469.27051200197212</v>
      </c>
      <c r="M120" s="206">
        <f>FBT!M$33</f>
        <v>448.42118220200211</v>
      </c>
      <c r="N120" s="206">
        <f>FBT!N$33</f>
        <v>447.78023424175552</v>
      </c>
      <c r="O120" s="206">
        <f>FBT!O$33</f>
        <v>399.61143216110429</v>
      </c>
      <c r="P120" s="206">
        <f>FBT!P$33</f>
        <v>379.56378564229459</v>
      </c>
      <c r="Q120" s="206">
        <f>FBT!Q$33</f>
        <v>330.91272000209977</v>
      </c>
      <c r="R120" s="206">
        <f>FBT!R$33</f>
        <v>339.21961560158252</v>
      </c>
      <c r="S120" s="206">
        <f>FBT!S$33</f>
        <v>282.77280828140391</v>
      </c>
      <c r="T120" s="206">
        <f>FBT!T$33</f>
        <v>296.67641400204161</v>
      </c>
      <c r="U120" s="206">
        <f>FBT!U$33</f>
        <v>286.05081168095683</v>
      </c>
      <c r="V120" s="206">
        <f>FBT!V$33</f>
        <v>267.14907396059027</v>
      </c>
      <c r="W120" s="206">
        <f>FBT!W$33</f>
        <v>226.94815937349321</v>
      </c>
      <c r="X120" s="206">
        <f>FBT!X$33</f>
        <v>215.6461019988231</v>
      </c>
      <c r="Y120" s="206">
        <f>FBT!Y$33</f>
        <v>184.3933092053467</v>
      </c>
    </row>
    <row r="121" spans="1:25" ht="12" customHeight="1" x14ac:dyDescent="0.25">
      <c r="A121" s="12" t="s">
        <v>64</v>
      </c>
      <c r="B121" s="204">
        <f>TRE!B$33</f>
        <v>202.68703440201699</v>
      </c>
      <c r="C121" s="204">
        <f>TRE!C$33</f>
        <v>242.59412844139359</v>
      </c>
      <c r="D121" s="204">
        <f>TRE!D$33</f>
        <v>234.3315020418986</v>
      </c>
      <c r="E121" s="204">
        <f>TRE!E$33</f>
        <v>275.59140300187607</v>
      </c>
      <c r="F121" s="204">
        <f>TRE!F$33</f>
        <v>283.71711060129587</v>
      </c>
      <c r="G121" s="204">
        <f>TRE!G$33</f>
        <v>232.5381397212486</v>
      </c>
      <c r="H121" s="204">
        <f>TRE!H$33</f>
        <v>214.70833656170771</v>
      </c>
      <c r="I121" s="204">
        <f>TRE!I$33</f>
        <v>207.31034628229239</v>
      </c>
      <c r="J121" s="204">
        <f>TRE!J$33</f>
        <v>170.50522464170021</v>
      </c>
      <c r="K121" s="204">
        <f>TRE!K$33</f>
        <v>134.84977056170311</v>
      </c>
      <c r="L121" s="204">
        <f>TRE!L$33</f>
        <v>141.78595716119821</v>
      </c>
      <c r="M121" s="204">
        <f>TRE!M$33</f>
        <v>110.9616163211672</v>
      </c>
      <c r="N121" s="204">
        <f>TRE!N$33</f>
        <v>108.2579454011197</v>
      </c>
      <c r="O121" s="204">
        <f>TRE!O$33</f>
        <v>112.8470824823019</v>
      </c>
      <c r="P121" s="204">
        <f>TRE!P$33</f>
        <v>95.32968408116696</v>
      </c>
      <c r="Q121" s="204">
        <f>TRE!Q$33</f>
        <v>63.487785601390158</v>
      </c>
      <c r="R121" s="204">
        <f>TRE!R$33</f>
        <v>80.816725801041713</v>
      </c>
      <c r="S121" s="204">
        <f>TRE!S$33</f>
        <v>107.424326161333</v>
      </c>
      <c r="T121" s="204">
        <f>TRE!T$33</f>
        <v>123.7842324014904</v>
      </c>
      <c r="U121" s="204">
        <f>TRE!U$33</f>
        <v>100.1431202412962</v>
      </c>
      <c r="V121" s="204">
        <f>TRE!V$33</f>
        <v>61.101039959914608</v>
      </c>
      <c r="W121" s="204">
        <f>TRE!W$33</f>
        <v>78.104239576885533</v>
      </c>
      <c r="X121" s="204">
        <f>TRE!X$33</f>
        <v>66.210923204546276</v>
      </c>
      <c r="Y121" s="204">
        <f>TRE!Y$33</f>
        <v>93.88676406780499</v>
      </c>
    </row>
    <row r="122" spans="1:25" ht="12" customHeight="1" x14ac:dyDescent="0.25">
      <c r="A122" s="12" t="s">
        <v>65</v>
      </c>
      <c r="B122" s="204">
        <f>MAE!B$33</f>
        <v>374.25064320074603</v>
      </c>
      <c r="C122" s="204">
        <f>MAE!C$33</f>
        <v>314.19461988158167</v>
      </c>
      <c r="D122" s="204">
        <f>MAE!D$33</f>
        <v>331.91340012090478</v>
      </c>
      <c r="E122" s="204">
        <f>MAE!E$33</f>
        <v>444.79246392081831</v>
      </c>
      <c r="F122" s="204">
        <f>MAE!F$33</f>
        <v>414.40142952231707</v>
      </c>
      <c r="G122" s="204">
        <f>MAE!G$33</f>
        <v>226.9563285620132</v>
      </c>
      <c r="H122" s="204">
        <f>MAE!H$33</f>
        <v>225.47248344155511</v>
      </c>
      <c r="I122" s="204">
        <f>MAE!I$33</f>
        <v>218.8935698423675</v>
      </c>
      <c r="J122" s="204">
        <f>MAE!J$33</f>
        <v>198.86969880172711</v>
      </c>
      <c r="K122" s="204">
        <f>MAE!K$33</f>
        <v>147.7104361223106</v>
      </c>
      <c r="L122" s="204">
        <f>MAE!L$33</f>
        <v>186.5058732013315</v>
      </c>
      <c r="M122" s="204">
        <f>MAE!M$33</f>
        <v>148.81499316209411</v>
      </c>
      <c r="N122" s="204">
        <f>MAE!N$33</f>
        <v>149.28290100256811</v>
      </c>
      <c r="O122" s="204">
        <f>MAE!O$33</f>
        <v>130.8152167223146</v>
      </c>
      <c r="P122" s="204">
        <f>MAE!P$33</f>
        <v>118.6220991624095</v>
      </c>
      <c r="Q122" s="204">
        <f>MAE!Q$33</f>
        <v>123.8449482020855</v>
      </c>
      <c r="R122" s="204">
        <f>MAE!R$33</f>
        <v>121.4336736017498</v>
      </c>
      <c r="S122" s="204">
        <f>MAE!S$33</f>
        <v>117.0020415623795</v>
      </c>
      <c r="T122" s="204">
        <f>MAE!T$33</f>
        <v>111.1023698421585</v>
      </c>
      <c r="U122" s="204">
        <f>MAE!U$33</f>
        <v>89.028020160992213</v>
      </c>
      <c r="V122" s="204">
        <f>MAE!V$33</f>
        <v>75.088932479791538</v>
      </c>
      <c r="W122" s="204">
        <f>MAE!W$33</f>
        <v>86.286417863505321</v>
      </c>
      <c r="X122" s="204">
        <f>MAE!X$33</f>
        <v>79.524826573017066</v>
      </c>
      <c r="Y122" s="204">
        <f>MAE!Y$33</f>
        <v>84.738060755878735</v>
      </c>
    </row>
    <row r="123" spans="1:25" ht="12" customHeight="1" x14ac:dyDescent="0.25">
      <c r="A123" s="12" t="s">
        <v>66</v>
      </c>
      <c r="B123" s="204">
        <f>TEL!B$33</f>
        <v>61.214579998435113</v>
      </c>
      <c r="C123" s="204">
        <f>TEL!C$33</f>
        <v>114.9752537971741</v>
      </c>
      <c r="D123" s="204">
        <f>TEL!D$33</f>
        <v>103.07092715861771</v>
      </c>
      <c r="E123" s="204">
        <f>TEL!E$33</f>
        <v>106.7324975985598</v>
      </c>
      <c r="F123" s="204">
        <f>TEL!F$33</f>
        <v>100.41915131728329</v>
      </c>
      <c r="G123" s="204">
        <f>TEL!G$33</f>
        <v>48.891813478058268</v>
      </c>
      <c r="H123" s="204">
        <f>TEL!H$33</f>
        <v>38.949522837444952</v>
      </c>
      <c r="I123" s="204">
        <f>TEL!I$33</f>
        <v>40.096643757311298</v>
      </c>
      <c r="J123" s="204">
        <f>TEL!J$33</f>
        <v>35.4127150819223</v>
      </c>
      <c r="K123" s="204">
        <f>TEL!K$33</f>
        <v>31.385453038547599</v>
      </c>
      <c r="L123" s="204">
        <f>TEL!L$33</f>
        <v>32.707273677641787</v>
      </c>
      <c r="M123" s="204">
        <f>TEL!M$33</f>
        <v>27.9963446374231</v>
      </c>
      <c r="N123" s="204">
        <f>TEL!N$33</f>
        <v>24.390207718229352</v>
      </c>
      <c r="O123" s="204">
        <f>TEL!O$33</f>
        <v>23.87029355836702</v>
      </c>
      <c r="P123" s="204">
        <f>TEL!P$33</f>
        <v>20.498757842445048</v>
      </c>
      <c r="Q123" s="204">
        <f>TEL!Q$33</f>
        <v>16.384147201775701</v>
      </c>
      <c r="R123" s="204">
        <f>TEL!R$33</f>
        <v>15.72279336211421</v>
      </c>
      <c r="S123" s="204">
        <f>TEL!S$33</f>
        <v>12.0903613217938</v>
      </c>
      <c r="T123" s="204">
        <f>TEL!T$33</f>
        <v>8.9993674824580268</v>
      </c>
      <c r="U123" s="204">
        <f>TEL!U$33</f>
        <v>8.9747686825573822</v>
      </c>
      <c r="V123" s="204">
        <f>TEL!V$33</f>
        <v>7.7919944410254898</v>
      </c>
      <c r="W123" s="204">
        <f>TEL!W$33</f>
        <v>7.7732743064758321</v>
      </c>
      <c r="X123" s="204">
        <f>TEL!X$33</f>
        <v>10.07314177044694</v>
      </c>
      <c r="Y123" s="204">
        <f>TEL!Y$33</f>
        <v>11.31823946483741</v>
      </c>
    </row>
    <row r="124" spans="1:25" ht="12" customHeight="1" x14ac:dyDescent="0.25">
      <c r="A124" s="12" t="s">
        <v>67</v>
      </c>
      <c r="B124" s="204">
        <f>WWP!B$33</f>
        <v>81.574005599979159</v>
      </c>
      <c r="C124" s="204">
        <f>WWP!C$33</f>
        <v>81.894365280107706</v>
      </c>
      <c r="D124" s="204">
        <f>WWP!D$33</f>
        <v>141.4846483201498</v>
      </c>
      <c r="E124" s="204">
        <f>WWP!E$33</f>
        <v>135.23085216023409</v>
      </c>
      <c r="F124" s="204">
        <f>WWP!F$33</f>
        <v>128.91722724014861</v>
      </c>
      <c r="G124" s="204">
        <f>WWP!G$33</f>
        <v>58.89300768008647</v>
      </c>
      <c r="H124" s="204">
        <f>WWP!H$33</f>
        <v>63.450704160149968</v>
      </c>
      <c r="I124" s="204">
        <f>WWP!I$33</f>
        <v>61.437747240076583</v>
      </c>
      <c r="J124" s="204">
        <f>WWP!J$33</f>
        <v>56.615573880070173</v>
      </c>
      <c r="K124" s="204">
        <f>WWP!K$33</f>
        <v>53.137447560079352</v>
      </c>
      <c r="L124" s="204">
        <f>WWP!L$33</f>
        <v>61.943596560102698</v>
      </c>
      <c r="M124" s="204">
        <f>WWP!M$33</f>
        <v>60.096619440082748</v>
      </c>
      <c r="N124" s="204">
        <f>WWP!N$33</f>
        <v>44.751324960120577</v>
      </c>
      <c r="O124" s="204">
        <f>WWP!O$33</f>
        <v>33.987592440700887</v>
      </c>
      <c r="P124" s="204">
        <f>WWP!P$33</f>
        <v>23.340239280530401</v>
      </c>
      <c r="Q124" s="204">
        <f>WWP!Q$33</f>
        <v>26.557414920283659</v>
      </c>
      <c r="R124" s="204">
        <f>WWP!R$33</f>
        <v>69.990440399915684</v>
      </c>
      <c r="S124" s="204">
        <f>WWP!S$33</f>
        <v>70.612933319920344</v>
      </c>
      <c r="T124" s="204">
        <f>WWP!T$33</f>
        <v>83.572519319909091</v>
      </c>
      <c r="U124" s="204">
        <f>WWP!U$33</f>
        <v>75.504095999923507</v>
      </c>
      <c r="V124" s="204">
        <f>WWP!V$33</f>
        <v>70.686773279950771</v>
      </c>
      <c r="W124" s="204">
        <f>WWP!W$33</f>
        <v>68.813669328245467</v>
      </c>
      <c r="X124" s="204">
        <f>WWP!X$33</f>
        <v>61.790840158791532</v>
      </c>
      <c r="Y124" s="204">
        <f>WWP!Y$33</f>
        <v>61.030701844240603</v>
      </c>
    </row>
    <row r="125" spans="1:25" ht="12" customHeight="1" x14ac:dyDescent="0.25">
      <c r="A125" s="12" t="s">
        <v>68</v>
      </c>
      <c r="B125" s="204">
        <f>OIS!B$33</f>
        <v>1081.09014804342</v>
      </c>
      <c r="C125" s="204">
        <f>OIS!C$33</f>
        <v>575.20119996619269</v>
      </c>
      <c r="D125" s="204">
        <f>OIS!D$33</f>
        <v>639.38876760597987</v>
      </c>
      <c r="E125" s="204">
        <f>OIS!E$33</f>
        <v>983.62272564510818</v>
      </c>
      <c r="F125" s="204">
        <f>OIS!F$33</f>
        <v>961.36360488503556</v>
      </c>
      <c r="G125" s="204">
        <f>OIS!G$33</f>
        <v>1388.219753885933</v>
      </c>
      <c r="H125" s="204">
        <f>OIS!H$33</f>
        <v>1388.5865251262469</v>
      </c>
      <c r="I125" s="204">
        <f>OIS!I$33</f>
        <v>1445.7538800042321</v>
      </c>
      <c r="J125" s="204">
        <f>OIS!J$33</f>
        <v>1581.470159403975</v>
      </c>
      <c r="K125" s="204">
        <f>OIS!K$33</f>
        <v>1326.880817645547</v>
      </c>
      <c r="L125" s="204">
        <f>OIS!L$33</f>
        <v>1506.190497844322</v>
      </c>
      <c r="M125" s="204">
        <f>OIS!M$33</f>
        <v>1579.1329152041681</v>
      </c>
      <c r="N125" s="204">
        <f>OIS!N$33</f>
        <v>1543.92912000409</v>
      </c>
      <c r="O125" s="204">
        <f>OIS!O$33</f>
        <v>1470.143345404507</v>
      </c>
      <c r="P125" s="204">
        <f>OIS!P$33</f>
        <v>1439.045418604363</v>
      </c>
      <c r="Q125" s="204">
        <f>OIS!Q$33</f>
        <v>1404.971055364668</v>
      </c>
      <c r="R125" s="204">
        <f>OIS!R$33</f>
        <v>1483.398266045009</v>
      </c>
      <c r="S125" s="204">
        <f>OIS!S$33</f>
        <v>1347.1254619251099</v>
      </c>
      <c r="T125" s="204">
        <f>OIS!T$33</f>
        <v>1359.618695285129</v>
      </c>
      <c r="U125" s="204">
        <f>OIS!U$33</f>
        <v>1359.751184645216</v>
      </c>
      <c r="V125" s="204">
        <f>OIS!V$33</f>
        <v>1753.243870321952</v>
      </c>
      <c r="W125" s="204">
        <f>OIS!W$33</f>
        <v>1804.7385847757059</v>
      </c>
      <c r="X125" s="204">
        <f>OIS!X$33</f>
        <v>1742.581491256256</v>
      </c>
      <c r="Y125" s="204">
        <f>OIS!Y$33</f>
        <v>1812.4147879442539</v>
      </c>
    </row>
    <row r="126" spans="1:25" ht="12" customHeight="1" x14ac:dyDescent="0.25">
      <c r="A126" s="28" t="s">
        <v>85</v>
      </c>
      <c r="B126" s="214">
        <f>Ind_Summary_emi!B43</f>
        <v>271.97116999999997</v>
      </c>
      <c r="C126" s="214">
        <f>Ind_Summary_emi!C43</f>
        <v>297.85469000000001</v>
      </c>
      <c r="D126" s="214">
        <f>Ind_Summary_emi!D43</f>
        <v>290.75581</v>
      </c>
      <c r="E126" s="214">
        <f>Ind_Summary_emi!E43</f>
        <v>275.57677999999999</v>
      </c>
      <c r="F126" s="214">
        <f>Ind_Summary_emi!F43</f>
        <v>332.47221000000002</v>
      </c>
      <c r="G126" s="214">
        <f>Ind_Summary_emi!G43</f>
        <v>316.47795000000002</v>
      </c>
      <c r="H126" s="214">
        <f>Ind_Summary_emi!H43</f>
        <v>308.65857999999997</v>
      </c>
      <c r="I126" s="214">
        <f>Ind_Summary_emi!I43</f>
        <v>312.70947999999999</v>
      </c>
      <c r="J126" s="214">
        <f>Ind_Summary_emi!J43</f>
        <v>353.53259000000003</v>
      </c>
      <c r="K126" s="214">
        <f>Ind_Summary_emi!K43</f>
        <v>304.26625999999999</v>
      </c>
      <c r="L126" s="214">
        <f>Ind_Summary_emi!L43</f>
        <v>337.64134999999999</v>
      </c>
      <c r="M126" s="214">
        <f>Ind_Summary_emi!M43</f>
        <v>301.60415999999998</v>
      </c>
      <c r="N126" s="214">
        <f>Ind_Summary_emi!N43</f>
        <v>374.65033</v>
      </c>
      <c r="O126" s="214">
        <f>Ind_Summary_emi!O43</f>
        <v>393.34213999999997</v>
      </c>
      <c r="P126" s="214">
        <f>Ind_Summary_emi!P43</f>
        <v>380.75036</v>
      </c>
      <c r="Q126" s="214">
        <f>Ind_Summary_emi!Q43</f>
        <v>328.26384999999999</v>
      </c>
      <c r="R126" s="214">
        <f>Ind_Summary_emi!R43</f>
        <v>362.58197000000001</v>
      </c>
      <c r="S126" s="214">
        <f>Ind_Summary_emi!S43</f>
        <v>366.53905999999989</v>
      </c>
      <c r="T126" s="214">
        <f>Ind_Summary_emi!T43</f>
        <v>330.51004999999998</v>
      </c>
      <c r="U126" s="214">
        <f>Ind_Summary_emi!U43</f>
        <v>287.38816000000003</v>
      </c>
      <c r="V126" s="214">
        <f>Ind_Summary_emi!V43</f>
        <v>239.38688999999999</v>
      </c>
      <c r="W126" s="214">
        <f>Ind_Summary_emi!W43</f>
        <v>302.92462999999998</v>
      </c>
      <c r="X126" s="214">
        <f>Ind_Summary_emi!X43</f>
        <v>442.12900000000002</v>
      </c>
      <c r="Y126" s="214">
        <f>Ind_Summary_emi!Y43</f>
        <v>297.66798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153.42251427327514</v>
      </c>
      <c r="C128" s="203">
        <f t="shared" si="8"/>
        <v>144.43118197702111</v>
      </c>
      <c r="D128" s="203">
        <f t="shared" si="8"/>
        <v>142.34134008240744</v>
      </c>
      <c r="E128" s="203">
        <f t="shared" si="8"/>
        <v>145.55797822943637</v>
      </c>
      <c r="F128" s="203">
        <f t="shared" si="8"/>
        <v>143.01780518569643</v>
      </c>
      <c r="G128" s="203">
        <f t="shared" si="8"/>
        <v>139.30369923454967</v>
      </c>
      <c r="H128" s="203">
        <f t="shared" si="8"/>
        <v>135.21271844832498</v>
      </c>
      <c r="I128" s="203">
        <f t="shared" si="8"/>
        <v>130.55208811844929</v>
      </c>
      <c r="J128" s="203">
        <f t="shared" si="8"/>
        <v>136.83107348687466</v>
      </c>
      <c r="K128" s="203">
        <f t="shared" si="8"/>
        <v>146.50951060998369</v>
      </c>
      <c r="L128" s="203">
        <f t="shared" si="8"/>
        <v>136.29244903966477</v>
      </c>
      <c r="M128" s="203">
        <f t="shared" si="8"/>
        <v>127.62244053793736</v>
      </c>
      <c r="N128" s="203">
        <f t="shared" si="8"/>
        <v>132.5595408870484</v>
      </c>
      <c r="O128" s="203">
        <f t="shared" si="8"/>
        <v>135.2213454115994</v>
      </c>
      <c r="P128" s="203">
        <f t="shared" si="8"/>
        <v>131.38571916604434</v>
      </c>
      <c r="Q128" s="203">
        <f t="shared" si="8"/>
        <v>121.79609382507999</v>
      </c>
      <c r="R128" s="203">
        <f t="shared" si="8"/>
        <v>119.5051417286345</v>
      </c>
      <c r="S128" s="203">
        <f t="shared" si="8"/>
        <v>115.40766895414363</v>
      </c>
      <c r="T128" s="203">
        <f t="shared" si="8"/>
        <v>113.15620158011943</v>
      </c>
      <c r="U128" s="203">
        <f t="shared" si="8"/>
        <v>109.80234643084327</v>
      </c>
      <c r="V128" s="203">
        <f t="shared" si="8"/>
        <v>117.20653797338385</v>
      </c>
      <c r="W128" s="203">
        <f t="shared" si="8"/>
        <v>104.94571940806438</v>
      </c>
      <c r="X128" s="203">
        <f t="shared" si="8"/>
        <v>101.75872019639266</v>
      </c>
      <c r="Y128" s="203">
        <f t="shared" si="8"/>
        <v>108.3407559066421</v>
      </c>
    </row>
    <row r="129" spans="1:25" ht="12" customHeight="1" x14ac:dyDescent="0.25">
      <c r="A129" s="12" t="s">
        <v>14</v>
      </c>
      <c r="B129" s="204">
        <f t="shared" ref="B129:Y129" si="9">IF(B52=0,"",B52/B4*1000)</f>
        <v>622.18846034999137</v>
      </c>
      <c r="C129" s="204">
        <f t="shared" si="9"/>
        <v>557.10101191888862</v>
      </c>
      <c r="D129" s="204">
        <f t="shared" si="9"/>
        <v>569.5149467794713</v>
      </c>
      <c r="E129" s="204">
        <f t="shared" si="9"/>
        <v>599.02895947351271</v>
      </c>
      <c r="F129" s="204">
        <f t="shared" si="9"/>
        <v>541.75358804718246</v>
      </c>
      <c r="G129" s="204">
        <f t="shared" si="9"/>
        <v>512.81933033292864</v>
      </c>
      <c r="H129" s="204">
        <f t="shared" si="9"/>
        <v>485.49063411200234</v>
      </c>
      <c r="I129" s="204">
        <f t="shared" si="9"/>
        <v>374.23589488682387</v>
      </c>
      <c r="J129" s="204">
        <f t="shared" si="9"/>
        <v>491.69360739380221</v>
      </c>
      <c r="K129" s="204">
        <f t="shared" si="9"/>
        <v>1104.4280771105821</v>
      </c>
      <c r="L129" s="204">
        <f t="shared" si="9"/>
        <v>426.87360081514026</v>
      </c>
      <c r="M129" s="204">
        <f t="shared" si="9"/>
        <v>437.56345334964305</v>
      </c>
      <c r="N129" s="204">
        <f t="shared" si="9"/>
        <v>460.42148860237239</v>
      </c>
      <c r="O129" s="204">
        <f t="shared" si="9"/>
        <v>394.71251603957109</v>
      </c>
      <c r="P129" s="204">
        <f t="shared" si="9"/>
        <v>364.81096167231971</v>
      </c>
      <c r="Q129" s="204">
        <f t="shared" si="9"/>
        <v>373.56978455271627</v>
      </c>
      <c r="R129" s="204">
        <f t="shared" si="9"/>
        <v>325.31107742790726</v>
      </c>
      <c r="S129" s="204">
        <f t="shared" si="9"/>
        <v>401.80387992087611</v>
      </c>
      <c r="T129" s="204">
        <f t="shared" si="9"/>
        <v>342.01095491133037</v>
      </c>
      <c r="U129" s="204">
        <f t="shared" si="9"/>
        <v>354.12593270875732</v>
      </c>
      <c r="V129" s="204">
        <f t="shared" si="9"/>
        <v>286.41043199959609</v>
      </c>
      <c r="W129" s="204">
        <f t="shared" si="9"/>
        <v>371.85185557777788</v>
      </c>
      <c r="X129" s="204">
        <f t="shared" si="9"/>
        <v>350.93105052338245</v>
      </c>
      <c r="Y129" s="204">
        <f t="shared" si="9"/>
        <v>402.3401275544926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692.87388237636287</v>
      </c>
      <c r="C130" s="205">
        <f t="shared" si="10"/>
        <v>646.6942923261106</v>
      </c>
      <c r="D130" s="205">
        <f t="shared" si="10"/>
        <v>650.81395047511251</v>
      </c>
      <c r="E130" s="205">
        <f t="shared" si="10"/>
        <v>670.70554975794278</v>
      </c>
      <c r="F130" s="205">
        <f t="shared" si="10"/>
        <v>597.36905538052042</v>
      </c>
      <c r="G130" s="205">
        <f t="shared" si="10"/>
        <v>616.84816313779584</v>
      </c>
      <c r="H130" s="205">
        <f t="shared" si="10"/>
        <v>572.9884297126307</v>
      </c>
      <c r="I130" s="205">
        <f t="shared" si="10"/>
        <v>447.43713401582437</v>
      </c>
      <c r="J130" s="205">
        <f t="shared" si="10"/>
        <v>583.77991783706966</v>
      </c>
      <c r="K130" s="205">
        <f t="shared" si="10"/>
        <v>753.96818824989418</v>
      </c>
      <c r="L130" s="205">
        <f t="shared" si="10"/>
        <v>375.7886062048056</v>
      </c>
      <c r="M130" s="205">
        <f t="shared" si="10"/>
        <v>422.5249231828671</v>
      </c>
      <c r="N130" s="205">
        <f t="shared" si="10"/>
        <v>413.3533137070761</v>
      </c>
      <c r="O130" s="205">
        <f t="shared" si="10"/>
        <v>424.11286182171301</v>
      </c>
      <c r="P130" s="205">
        <f t="shared" si="10"/>
        <v>409.53243722012303</v>
      </c>
      <c r="Q130" s="205">
        <f t="shared" si="10"/>
        <v>470.26537205458567</v>
      </c>
      <c r="R130" s="205">
        <f t="shared" si="10"/>
        <v>585.68619759832984</v>
      </c>
      <c r="S130" s="205">
        <f t="shared" si="10"/>
        <v>480.64220963722494</v>
      </c>
      <c r="T130" s="205">
        <f t="shared" si="10"/>
        <v>351.58731083883288</v>
      </c>
      <c r="U130" s="205">
        <f t="shared" si="10"/>
        <v>308.40134221544844</v>
      </c>
      <c r="V130" s="205">
        <f t="shared" si="10"/>
        <v>324.46875180670924</v>
      </c>
      <c r="W130" s="205">
        <f t="shared" si="10"/>
        <v>259.9956295840895</v>
      </c>
      <c r="X130" s="205">
        <f t="shared" si="10"/>
        <v>264.67924709371835</v>
      </c>
      <c r="Y130" s="205">
        <f t="shared" si="10"/>
        <v>221.10435121034644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608.22394398407573</v>
      </c>
      <c r="C132" s="204">
        <f t="shared" si="12"/>
        <v>488.29078889190816</v>
      </c>
      <c r="D132" s="204">
        <f t="shared" si="12"/>
        <v>470.32830862232998</v>
      </c>
      <c r="E132" s="204">
        <f t="shared" si="12"/>
        <v>493.46633768854235</v>
      </c>
      <c r="F132" s="204">
        <f t="shared" si="12"/>
        <v>418.10432982717521</v>
      </c>
      <c r="G132" s="204">
        <f t="shared" si="12"/>
        <v>425.26731806245579</v>
      </c>
      <c r="H132" s="204">
        <f t="shared" si="12"/>
        <v>393.85775680298281</v>
      </c>
      <c r="I132" s="204">
        <f t="shared" si="12"/>
        <v>301.42172378282027</v>
      </c>
      <c r="J132" s="204">
        <f t="shared" si="12"/>
        <v>431.41788605106757</v>
      </c>
      <c r="K132" s="204">
        <f t="shared" si="12"/>
        <v>554.58548615851294</v>
      </c>
      <c r="L132" s="204">
        <f t="shared" si="12"/>
        <v>310.22727573902478</v>
      </c>
      <c r="M132" s="204">
        <f t="shared" si="12"/>
        <v>347.20829925746085</v>
      </c>
      <c r="N132" s="204">
        <f t="shared" si="12"/>
        <v>347.52014853569597</v>
      </c>
      <c r="O132" s="204">
        <f t="shared" si="12"/>
        <v>333.57867748352442</v>
      </c>
      <c r="P132" s="204">
        <f t="shared" si="12"/>
        <v>316.66442678290184</v>
      </c>
      <c r="Q132" s="204">
        <f t="shared" si="12"/>
        <v>345.17103760188303</v>
      </c>
      <c r="R132" s="204">
        <f t="shared" si="12"/>
        <v>311.73725048914253</v>
      </c>
      <c r="S132" s="204">
        <f t="shared" si="12"/>
        <v>307.60656732577922</v>
      </c>
      <c r="T132" s="204">
        <f t="shared" si="12"/>
        <v>299.37198041895601</v>
      </c>
      <c r="U132" s="204">
        <f t="shared" si="12"/>
        <v>232.42887253298173</v>
      </c>
      <c r="V132" s="204">
        <f t="shared" si="12"/>
        <v>300.08646876609544</v>
      </c>
      <c r="W132" s="204">
        <f t="shared" si="12"/>
        <v>351.30535063043266</v>
      </c>
      <c r="X132" s="204">
        <f t="shared" si="12"/>
        <v>342.33068323879286</v>
      </c>
      <c r="Y132" s="204">
        <f t="shared" si="12"/>
        <v>381.24786965244766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816.86124562333555</v>
      </c>
      <c r="C133" s="204">
        <f t="shared" si="13"/>
        <v>878.70902373528429</v>
      </c>
      <c r="D133" s="204">
        <f t="shared" si="13"/>
        <v>915.17254614897502</v>
      </c>
      <c r="E133" s="204">
        <f t="shared" si="13"/>
        <v>930.30907677549249</v>
      </c>
      <c r="F133" s="204">
        <f t="shared" si="13"/>
        <v>859.93936631859322</v>
      </c>
      <c r="G133" s="204">
        <f t="shared" si="13"/>
        <v>897.45798141596913</v>
      </c>
      <c r="H133" s="204">
        <f t="shared" si="13"/>
        <v>835.36239279571441</v>
      </c>
      <c r="I133" s="204">
        <f t="shared" si="13"/>
        <v>661.30693772810685</v>
      </c>
      <c r="J133" s="204">
        <f t="shared" si="13"/>
        <v>806.94566300929682</v>
      </c>
      <c r="K133" s="204">
        <f t="shared" si="13"/>
        <v>927.3505179701433</v>
      </c>
      <c r="L133" s="204">
        <f t="shared" si="13"/>
        <v>444.83637871080032</v>
      </c>
      <c r="M133" s="204">
        <f t="shared" si="13"/>
        <v>508.18265062469857</v>
      </c>
      <c r="N133" s="204">
        <f t="shared" si="13"/>
        <v>495.09466592489264</v>
      </c>
      <c r="O133" s="204">
        <f t="shared" si="13"/>
        <v>563.93987169601303</v>
      </c>
      <c r="P133" s="204">
        <f t="shared" si="13"/>
        <v>521.76254853891351</v>
      </c>
      <c r="Q133" s="204">
        <f t="shared" si="13"/>
        <v>674.62853276157625</v>
      </c>
      <c r="R133" s="204">
        <f t="shared" si="13"/>
        <v>2334.1447160262001</v>
      </c>
      <c r="S133" s="204">
        <f t="shared" si="13"/>
        <v>885.03676525275011</v>
      </c>
      <c r="T133" s="204">
        <f t="shared" si="13"/>
        <v>409.42666982269111</v>
      </c>
      <c r="U133" s="204">
        <f t="shared" si="13"/>
        <v>428.76180458749229</v>
      </c>
      <c r="V133" s="204">
        <f t="shared" si="13"/>
        <v>345.67371738953398</v>
      </c>
      <c r="W133" s="204">
        <f t="shared" si="13"/>
        <v>215.61860005466903</v>
      </c>
      <c r="X133" s="204">
        <f t="shared" si="13"/>
        <v>224.61210354626536</v>
      </c>
      <c r="Y133" s="204">
        <f t="shared" si="13"/>
        <v>165.54531722579807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65.155259441078272</v>
      </c>
      <c r="C134" s="205">
        <f t="shared" si="14"/>
        <v>60.284012700982082</v>
      </c>
      <c r="D134" s="205">
        <f t="shared" si="14"/>
        <v>58.181472094308759</v>
      </c>
      <c r="E134" s="205">
        <f t="shared" si="14"/>
        <v>76.681199020349098</v>
      </c>
      <c r="F134" s="205">
        <f t="shared" si="14"/>
        <v>88.054859401703183</v>
      </c>
      <c r="G134" s="205">
        <f t="shared" si="14"/>
        <v>75.933576650677111</v>
      </c>
      <c r="H134" s="205">
        <f t="shared" si="14"/>
        <v>71.096543191673348</v>
      </c>
      <c r="I134" s="205">
        <f t="shared" si="14"/>
        <v>71.996293527980413</v>
      </c>
      <c r="J134" s="205">
        <f t="shared" si="14"/>
        <v>69.947031817486291</v>
      </c>
      <c r="K134" s="205">
        <f t="shared" si="14"/>
        <v>51.319680989435305</v>
      </c>
      <c r="L134" s="205">
        <f t="shared" si="14"/>
        <v>53.199661592269337</v>
      </c>
      <c r="M134" s="205">
        <f t="shared" si="14"/>
        <v>54.578602960862789</v>
      </c>
      <c r="N134" s="205">
        <f t="shared" si="14"/>
        <v>56.380164890579167</v>
      </c>
      <c r="O134" s="205">
        <f t="shared" si="14"/>
        <v>62.148734475948388</v>
      </c>
      <c r="P134" s="205">
        <f t="shared" si="14"/>
        <v>78.904827694829009</v>
      </c>
      <c r="Q134" s="205">
        <f t="shared" si="14"/>
        <v>68.605761375370989</v>
      </c>
      <c r="R134" s="205">
        <f t="shared" si="14"/>
        <v>68.168099711479627</v>
      </c>
      <c r="S134" s="205">
        <f t="shared" si="14"/>
        <v>67.377672593988478</v>
      </c>
      <c r="T134" s="205">
        <f t="shared" si="14"/>
        <v>63.084017609442114</v>
      </c>
      <c r="U134" s="205">
        <f t="shared" si="14"/>
        <v>54.137010544132401</v>
      </c>
      <c r="V134" s="205">
        <f t="shared" si="14"/>
        <v>64.23980428984126</v>
      </c>
      <c r="W134" s="205">
        <f t="shared" si="14"/>
        <v>68.68102649750513</v>
      </c>
      <c r="X134" s="205">
        <f t="shared" si="14"/>
        <v>54.311698538586469</v>
      </c>
      <c r="Y134" s="205">
        <f t="shared" si="14"/>
        <v>45.401229257929117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109.33112709750776</v>
      </c>
      <c r="C135" s="204">
        <f t="shared" si="15"/>
        <v>103.99204382668327</v>
      </c>
      <c r="D135" s="204">
        <f t="shared" si="15"/>
        <v>102.74090875780216</v>
      </c>
      <c r="E135" s="204">
        <f t="shared" si="15"/>
        <v>135.13134398933244</v>
      </c>
      <c r="F135" s="204">
        <f t="shared" si="15"/>
        <v>154.42818245697069</v>
      </c>
      <c r="G135" s="204">
        <f t="shared" si="15"/>
        <v>135.29112776639516</v>
      </c>
      <c r="H135" s="204">
        <f t="shared" si="15"/>
        <v>124.0340441812199</v>
      </c>
      <c r="I135" s="204">
        <f t="shared" si="15"/>
        <v>122.23987633990342</v>
      </c>
      <c r="J135" s="204">
        <f t="shared" si="15"/>
        <v>113.24868798498923</v>
      </c>
      <c r="K135" s="204">
        <f t="shared" si="15"/>
        <v>82.714176460587154</v>
      </c>
      <c r="L135" s="204">
        <f t="shared" si="15"/>
        <v>83.718781111067415</v>
      </c>
      <c r="M135" s="204">
        <f t="shared" si="15"/>
        <v>87.862909207994974</v>
      </c>
      <c r="N135" s="204">
        <f t="shared" si="15"/>
        <v>89.9837587415972</v>
      </c>
      <c r="O135" s="204">
        <f t="shared" si="15"/>
        <v>100.85016967261133</v>
      </c>
      <c r="P135" s="204">
        <f t="shared" si="15"/>
        <v>126.65596588616465</v>
      </c>
      <c r="Q135" s="204">
        <f t="shared" si="15"/>
        <v>105.29462417436308</v>
      </c>
      <c r="R135" s="204">
        <f t="shared" si="15"/>
        <v>110.28425254027637</v>
      </c>
      <c r="S135" s="204">
        <f t="shared" si="15"/>
        <v>104.61549090206476</v>
      </c>
      <c r="T135" s="204">
        <f t="shared" si="15"/>
        <v>102.82762561254565</v>
      </c>
      <c r="U135" s="204">
        <f t="shared" si="15"/>
        <v>87.216822182201454</v>
      </c>
      <c r="V135" s="204">
        <f t="shared" si="15"/>
        <v>114.78827125302777</v>
      </c>
      <c r="W135" s="204">
        <f t="shared" si="15"/>
        <v>121.92736207461552</v>
      </c>
      <c r="X135" s="204">
        <f t="shared" si="15"/>
        <v>102.43758102616533</v>
      </c>
      <c r="Y135" s="204">
        <f t="shared" si="15"/>
        <v>93.826972585613689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28.072808081183393</v>
      </c>
      <c r="C136" s="204">
        <f t="shared" si="16"/>
        <v>25.653614212595166</v>
      </c>
      <c r="D136" s="204">
        <f t="shared" si="16"/>
        <v>25.57262691965488</v>
      </c>
      <c r="E136" s="204">
        <f t="shared" si="16"/>
        <v>34.708476773124097</v>
      </c>
      <c r="F136" s="204">
        <f t="shared" si="16"/>
        <v>39.970110542862422</v>
      </c>
      <c r="G136" s="204">
        <f t="shared" si="16"/>
        <v>34.926527305518697</v>
      </c>
      <c r="H136" s="204">
        <f t="shared" si="16"/>
        <v>31.470021270241183</v>
      </c>
      <c r="I136" s="204">
        <f t="shared" si="16"/>
        <v>33.455131959486501</v>
      </c>
      <c r="J136" s="204">
        <f t="shared" si="16"/>
        <v>30.001438291238458</v>
      </c>
      <c r="K136" s="204">
        <f t="shared" si="16"/>
        <v>22.886274049364452</v>
      </c>
      <c r="L136" s="204">
        <f t="shared" si="16"/>
        <v>28.725849854797087</v>
      </c>
      <c r="M136" s="204">
        <f t="shared" si="16"/>
        <v>27.65881030763282</v>
      </c>
      <c r="N136" s="204">
        <f t="shared" si="16"/>
        <v>33.57094343750348</v>
      </c>
      <c r="O136" s="204">
        <f t="shared" si="16"/>
        <v>27.593467239075842</v>
      </c>
      <c r="P136" s="204">
        <f t="shared" si="16"/>
        <v>30.129339937677059</v>
      </c>
      <c r="Q136" s="204">
        <f t="shared" si="16"/>
        <v>25.765958787625792</v>
      </c>
      <c r="R136" s="204">
        <f t="shared" si="16"/>
        <v>27.37846209337912</v>
      </c>
      <c r="S136" s="204">
        <f t="shared" si="16"/>
        <v>26.021611575086219</v>
      </c>
      <c r="T136" s="204">
        <f t="shared" si="16"/>
        <v>27.53499774508391</v>
      </c>
      <c r="U136" s="204">
        <f t="shared" si="16"/>
        <v>17.540388068815627</v>
      </c>
      <c r="V136" s="204">
        <f t="shared" si="16"/>
        <v>33.166750465112123</v>
      </c>
      <c r="W136" s="204">
        <f t="shared" si="16"/>
        <v>28.58197747217141</v>
      </c>
      <c r="X136" s="204">
        <f t="shared" si="16"/>
        <v>27.151868054477891</v>
      </c>
      <c r="Y136" s="204">
        <f t="shared" si="16"/>
        <v>21.050628934755352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27.863565547993112</v>
      </c>
      <c r="C137" s="204">
        <f t="shared" si="17"/>
        <v>27.863521378473646</v>
      </c>
      <c r="D137" s="204">
        <f t="shared" si="17"/>
        <v>27.863538611246927</v>
      </c>
      <c r="E137" s="204">
        <f t="shared" si="17"/>
        <v>27.863553020099449</v>
      </c>
      <c r="F137" s="204">
        <f t="shared" si="17"/>
        <v>27.863554803038923</v>
      </c>
      <c r="G137" s="204">
        <f t="shared" si="17"/>
        <v>27.863546979986818</v>
      </c>
      <c r="H137" s="204">
        <f t="shared" si="17"/>
        <v>27.863560124790997</v>
      </c>
      <c r="I137" s="204">
        <f t="shared" si="17"/>
        <v>27.863579016523829</v>
      </c>
      <c r="J137" s="204">
        <f t="shared" si="17"/>
        <v>27.86325602177028</v>
      </c>
      <c r="K137" s="204">
        <f t="shared" si="17"/>
        <v>23.502283098282749</v>
      </c>
      <c r="L137" s="204">
        <f t="shared" si="17"/>
        <v>21.56031170704728</v>
      </c>
      <c r="M137" s="204">
        <f t="shared" si="17"/>
        <v>21.386693652847477</v>
      </c>
      <c r="N137" s="204">
        <f t="shared" si="17"/>
        <v>19.74262855040255</v>
      </c>
      <c r="O137" s="204">
        <f t="shared" si="17"/>
        <v>25.152781491609964</v>
      </c>
      <c r="P137" s="204">
        <f t="shared" si="17"/>
        <v>28.952799832004029</v>
      </c>
      <c r="Q137" s="204">
        <f t="shared" si="17"/>
        <v>30.135572268905623</v>
      </c>
      <c r="R137" s="204">
        <f t="shared" si="17"/>
        <v>26.788519568294177</v>
      </c>
      <c r="S137" s="204">
        <f t="shared" si="17"/>
        <v>29.765518423680334</v>
      </c>
      <c r="T137" s="204">
        <f t="shared" si="17"/>
        <v>24.032040458881099</v>
      </c>
      <c r="U137" s="204">
        <f t="shared" si="17"/>
        <v>27.587314759512108</v>
      </c>
      <c r="V137" s="204">
        <f t="shared" si="17"/>
        <v>23.556952279707172</v>
      </c>
      <c r="W137" s="204">
        <f t="shared" si="17"/>
        <v>30.179648900152095</v>
      </c>
      <c r="X137" s="204">
        <f t="shared" si="17"/>
        <v>21.255252416346526</v>
      </c>
      <c r="Y137" s="204">
        <f t="shared" si="17"/>
        <v>21.942078445165397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422.95562822066324</v>
      </c>
      <c r="C138" s="205">
        <f t="shared" si="18"/>
        <v>403.35385476228703</v>
      </c>
      <c r="D138" s="205">
        <f t="shared" si="18"/>
        <v>382.54186514278371</v>
      </c>
      <c r="E138" s="205">
        <f t="shared" si="18"/>
        <v>358.56579521394866</v>
      </c>
      <c r="F138" s="205">
        <f t="shared" si="18"/>
        <v>372.79205569446009</v>
      </c>
      <c r="G138" s="205">
        <f t="shared" si="18"/>
        <v>346.30412098847791</v>
      </c>
      <c r="H138" s="205">
        <f t="shared" si="18"/>
        <v>334.80887139530387</v>
      </c>
      <c r="I138" s="205">
        <f t="shared" si="18"/>
        <v>296.33046259039418</v>
      </c>
      <c r="J138" s="205">
        <f t="shared" si="18"/>
        <v>296.08326280619258</v>
      </c>
      <c r="K138" s="205">
        <f t="shared" si="18"/>
        <v>333.78770718163958</v>
      </c>
      <c r="L138" s="205">
        <f t="shared" si="18"/>
        <v>298.1371965401006</v>
      </c>
      <c r="M138" s="205">
        <f t="shared" si="18"/>
        <v>247.729290384341</v>
      </c>
      <c r="N138" s="205">
        <f t="shared" si="18"/>
        <v>244.37176649436392</v>
      </c>
      <c r="O138" s="205">
        <f t="shared" si="18"/>
        <v>222.33432457929482</v>
      </c>
      <c r="P138" s="205">
        <f t="shared" si="18"/>
        <v>218.28714947527521</v>
      </c>
      <c r="Q138" s="205">
        <f t="shared" si="18"/>
        <v>233.08445303011285</v>
      </c>
      <c r="R138" s="205">
        <f t="shared" si="18"/>
        <v>218.22075954812945</v>
      </c>
      <c r="S138" s="205">
        <f t="shared" si="18"/>
        <v>213.87984235143975</v>
      </c>
      <c r="T138" s="205">
        <f t="shared" si="18"/>
        <v>239.11069993125085</v>
      </c>
      <c r="U138" s="205">
        <f t="shared" si="18"/>
        <v>203.72047326288705</v>
      </c>
      <c r="V138" s="205">
        <f t="shared" si="18"/>
        <v>199.1236940558565</v>
      </c>
      <c r="W138" s="205">
        <f t="shared" si="18"/>
        <v>190.62645662029394</v>
      </c>
      <c r="X138" s="205">
        <f t="shared" si="18"/>
        <v>222.2975175844058</v>
      </c>
      <c r="Y138" s="205">
        <f t="shared" si="18"/>
        <v>216.55680051963074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333.51984649937026</v>
      </c>
      <c r="C139" s="204">
        <f t="shared" si="19"/>
        <v>318.23980459776658</v>
      </c>
      <c r="D139" s="204">
        <f t="shared" si="19"/>
        <v>308.92567042770526</v>
      </c>
      <c r="E139" s="204">
        <f t="shared" si="19"/>
        <v>287.15713389124249</v>
      </c>
      <c r="F139" s="204">
        <f t="shared" si="19"/>
        <v>299.89423200831749</v>
      </c>
      <c r="G139" s="204">
        <f t="shared" si="19"/>
        <v>280.73562817413392</v>
      </c>
      <c r="H139" s="204">
        <f t="shared" si="19"/>
        <v>273.37770604325385</v>
      </c>
      <c r="I139" s="204">
        <f t="shared" si="19"/>
        <v>240.45583206331332</v>
      </c>
      <c r="J139" s="204">
        <f t="shared" si="19"/>
        <v>241.80778193935652</v>
      </c>
      <c r="K139" s="204">
        <f t="shared" si="19"/>
        <v>241.61280096865781</v>
      </c>
      <c r="L139" s="204">
        <f t="shared" si="19"/>
        <v>246.62823963475341</v>
      </c>
      <c r="M139" s="204">
        <f t="shared" si="19"/>
        <v>234.26969263546076</v>
      </c>
      <c r="N139" s="204">
        <f t="shared" si="19"/>
        <v>244.4442442006108</v>
      </c>
      <c r="O139" s="204">
        <f t="shared" si="19"/>
        <v>244.20931265407887</v>
      </c>
      <c r="P139" s="204">
        <f t="shared" si="19"/>
        <v>208.1524938993754</v>
      </c>
      <c r="Q139" s="204">
        <f t="shared" si="19"/>
        <v>235.39393507902508</v>
      </c>
      <c r="R139" s="204">
        <f t="shared" si="19"/>
        <v>218.39856511817845</v>
      </c>
      <c r="S139" s="204">
        <f t="shared" si="19"/>
        <v>230.73867789517851</v>
      </c>
      <c r="T139" s="204">
        <f t="shared" si="19"/>
        <v>226.19251866958129</v>
      </c>
      <c r="U139" s="204">
        <f t="shared" si="19"/>
        <v>206.57942629024893</v>
      </c>
      <c r="V139" s="204">
        <f t="shared" si="19"/>
        <v>196.18986279111814</v>
      </c>
      <c r="W139" s="204">
        <f t="shared" si="19"/>
        <v>195.21370504069279</v>
      </c>
      <c r="X139" s="204">
        <f t="shared" si="19"/>
        <v>199.87329798640204</v>
      </c>
      <c r="Y139" s="204">
        <f t="shared" si="19"/>
        <v>220.54143575805887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687.37321512746587</v>
      </c>
      <c r="C140" s="204">
        <f t="shared" si="20"/>
        <v>642.30640309088517</v>
      </c>
      <c r="D140" s="204">
        <f t="shared" si="20"/>
        <v>623.50759813234322</v>
      </c>
      <c r="E140" s="204">
        <f t="shared" si="20"/>
        <v>579.57195525774944</v>
      </c>
      <c r="F140" s="204">
        <f t="shared" si="20"/>
        <v>622.39380772815912</v>
      </c>
      <c r="G140" s="204">
        <f t="shared" si="20"/>
        <v>566.034059291674</v>
      </c>
      <c r="H140" s="204">
        <f t="shared" si="20"/>
        <v>567.19881135928927</v>
      </c>
      <c r="I140" s="204">
        <f t="shared" si="20"/>
        <v>498.89313984199293</v>
      </c>
      <c r="J140" s="204">
        <f t="shared" si="20"/>
        <v>501.74470835295284</v>
      </c>
      <c r="K140" s="204">
        <f t="shared" si="20"/>
        <v>587.1221143643437</v>
      </c>
      <c r="L140" s="204">
        <f t="shared" si="20"/>
        <v>413.26122067954378</v>
      </c>
      <c r="M140" s="204">
        <f t="shared" si="20"/>
        <v>257.1883919155178</v>
      </c>
      <c r="N140" s="204">
        <f t="shared" si="20"/>
        <v>250.68963864487159</v>
      </c>
      <c r="O140" s="204">
        <f t="shared" si="20"/>
        <v>180.29214708361124</v>
      </c>
      <c r="P140" s="204">
        <f t="shared" si="20"/>
        <v>259.49327341265047</v>
      </c>
      <c r="Q140" s="204">
        <f t="shared" si="20"/>
        <v>227.39219711257311</v>
      </c>
      <c r="R140" s="204">
        <f t="shared" si="20"/>
        <v>254.43213093379634</v>
      </c>
      <c r="S140" s="204">
        <f t="shared" si="20"/>
        <v>162.2501011597947</v>
      </c>
      <c r="T140" s="204">
        <f t="shared" si="20"/>
        <v>460.56244400027248</v>
      </c>
      <c r="U140" s="204">
        <f t="shared" si="20"/>
        <v>202.27289739801662</v>
      </c>
      <c r="V140" s="204">
        <f t="shared" si="20"/>
        <v>182.72121057837873</v>
      </c>
      <c r="W140" s="204">
        <f t="shared" si="20"/>
        <v>131.48134200155121</v>
      </c>
      <c r="X140" s="204">
        <f t="shared" si="20"/>
        <v>276.04116430915315</v>
      </c>
      <c r="Y140" s="204">
        <f t="shared" si="20"/>
        <v>186.89867015616582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355.67550495542332</v>
      </c>
      <c r="C141" s="204">
        <f t="shared" si="21"/>
        <v>332.05497705912268</v>
      </c>
      <c r="D141" s="204">
        <f t="shared" si="21"/>
        <v>312.90575028492179</v>
      </c>
      <c r="E141" s="204">
        <f t="shared" si="21"/>
        <v>283.54240870299788</v>
      </c>
      <c r="F141" s="204">
        <f t="shared" si="21"/>
        <v>294.13529179630649</v>
      </c>
      <c r="G141" s="204">
        <f t="shared" si="21"/>
        <v>266.00464486029307</v>
      </c>
      <c r="H141" s="204">
        <f t="shared" si="21"/>
        <v>272.64689796326701</v>
      </c>
      <c r="I141" s="204">
        <f t="shared" si="21"/>
        <v>234.40080823020767</v>
      </c>
      <c r="J141" s="204">
        <f t="shared" si="21"/>
        <v>234.32216128611427</v>
      </c>
      <c r="K141" s="204">
        <f t="shared" si="21"/>
        <v>277.6046441542826</v>
      </c>
      <c r="L141" s="204">
        <f t="shared" si="21"/>
        <v>256.34206785371936</v>
      </c>
      <c r="M141" s="204">
        <f t="shared" si="21"/>
        <v>254.57515831025705</v>
      </c>
      <c r="N141" s="204">
        <f t="shared" si="21"/>
        <v>230.30075647575981</v>
      </c>
      <c r="O141" s="204">
        <f t="shared" si="21"/>
        <v>220.10505802865524</v>
      </c>
      <c r="P141" s="204">
        <f t="shared" si="21"/>
        <v>214.97736641214269</v>
      </c>
      <c r="Q141" s="204">
        <f t="shared" si="21"/>
        <v>234.68698444137269</v>
      </c>
      <c r="R141" s="204">
        <f t="shared" si="21"/>
        <v>198.60207613583782</v>
      </c>
      <c r="S141" s="204">
        <f t="shared" si="21"/>
        <v>198.5821094111954</v>
      </c>
      <c r="T141" s="204">
        <f t="shared" si="21"/>
        <v>204.79759858161717</v>
      </c>
      <c r="U141" s="204">
        <f t="shared" si="21"/>
        <v>196.45643232010229</v>
      </c>
      <c r="V141" s="204">
        <f t="shared" si="21"/>
        <v>222.1820587972868</v>
      </c>
      <c r="W141" s="204">
        <f t="shared" si="21"/>
        <v>232.48001304396777</v>
      </c>
      <c r="X141" s="204">
        <f t="shared" si="21"/>
        <v>251.63670984782266</v>
      </c>
      <c r="Y141" s="204">
        <f t="shared" si="21"/>
        <v>236.4547882691156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699.79192148926154</v>
      </c>
      <c r="C142" s="205">
        <f t="shared" si="22"/>
        <v>657.03717653834872</v>
      </c>
      <c r="D142" s="205">
        <f t="shared" si="22"/>
        <v>706.40302630282974</v>
      </c>
      <c r="E142" s="205">
        <f t="shared" si="22"/>
        <v>748.60896580126121</v>
      </c>
      <c r="F142" s="205">
        <f t="shared" si="22"/>
        <v>797.93173823064421</v>
      </c>
      <c r="G142" s="205">
        <f t="shared" si="22"/>
        <v>863.44202441237246</v>
      </c>
      <c r="H142" s="205">
        <f t="shared" si="22"/>
        <v>936.82403832983289</v>
      </c>
      <c r="I142" s="205">
        <f t="shared" si="22"/>
        <v>982.76896983414804</v>
      </c>
      <c r="J142" s="205">
        <f t="shared" si="22"/>
        <v>1086.2601405382602</v>
      </c>
      <c r="K142" s="205">
        <f t="shared" si="22"/>
        <v>1141.0438108144529</v>
      </c>
      <c r="L142" s="205">
        <f t="shared" si="22"/>
        <v>1134.0558088842192</v>
      </c>
      <c r="M142" s="205">
        <f t="shared" si="22"/>
        <v>1099.4860299678753</v>
      </c>
      <c r="N142" s="205">
        <f t="shared" si="22"/>
        <v>1153.3027880695934</v>
      </c>
      <c r="O142" s="205">
        <f t="shared" si="22"/>
        <v>1221.3975285209151</v>
      </c>
      <c r="P142" s="205">
        <f t="shared" si="22"/>
        <v>1130.0870961695716</v>
      </c>
      <c r="Q142" s="205">
        <f t="shared" si="22"/>
        <v>1150.1219784963032</v>
      </c>
      <c r="R142" s="205">
        <f t="shared" si="22"/>
        <v>1159.83493685447</v>
      </c>
      <c r="S142" s="205">
        <f t="shared" si="22"/>
        <v>1163.5175476710649</v>
      </c>
      <c r="T142" s="205">
        <f t="shared" si="22"/>
        <v>1012.6144588499742</v>
      </c>
      <c r="U142" s="205">
        <f t="shared" si="22"/>
        <v>1117.7301083113609</v>
      </c>
      <c r="V142" s="205">
        <f t="shared" si="22"/>
        <v>1305.4541766676291</v>
      </c>
      <c r="W142" s="205">
        <f t="shared" si="22"/>
        <v>1144.2227125587358</v>
      </c>
      <c r="X142" s="205">
        <f t="shared" si="22"/>
        <v>922.1552863197328</v>
      </c>
      <c r="Y142" s="205">
        <f t="shared" si="22"/>
        <v>955.7641894921976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2931.6530135052544</v>
      </c>
      <c r="C143" s="204">
        <f t="shared" si="23"/>
        <v>2764.7456733904014</v>
      </c>
      <c r="D143" s="204">
        <f t="shared" si="23"/>
        <v>2968.78586768166</v>
      </c>
      <c r="E143" s="204">
        <f t="shared" si="23"/>
        <v>3160.5826006619805</v>
      </c>
      <c r="F143" s="204">
        <f t="shared" si="23"/>
        <v>3493.6392089338906</v>
      </c>
      <c r="G143" s="204">
        <f t="shared" si="23"/>
        <v>3875.3283704825335</v>
      </c>
      <c r="H143" s="204">
        <f t="shared" si="23"/>
        <v>4128.7331435313608</v>
      </c>
      <c r="I143" s="204">
        <f t="shared" si="23"/>
        <v>4196.6343601827093</v>
      </c>
      <c r="J143" s="204">
        <f t="shared" si="23"/>
        <v>4914.623890510522</v>
      </c>
      <c r="K143" s="204">
        <f t="shared" si="23"/>
        <v>8097.1626714903987</v>
      </c>
      <c r="L143" s="204">
        <f t="shared" si="23"/>
        <v>3113.548040141467</v>
      </c>
      <c r="M143" s="204">
        <f t="shared" si="23"/>
        <v>4147.6616645325366</v>
      </c>
      <c r="N143" s="204">
        <f t="shared" si="23"/>
        <v>6746.8311282709501</v>
      </c>
      <c r="O143" s="204">
        <f t="shared" si="23"/>
        <v>5171.1033448822745</v>
      </c>
      <c r="P143" s="204">
        <f t="shared" si="23"/>
        <v>3817.6335725672402</v>
      </c>
      <c r="Q143" s="204">
        <f t="shared" si="23"/>
        <v>4115.8057998904387</v>
      </c>
      <c r="R143" s="204">
        <f t="shared" si="23"/>
        <v>4195.7276471674468</v>
      </c>
      <c r="S143" s="204">
        <f t="shared" si="23"/>
        <v>3445.1435547178439</v>
      </c>
      <c r="T143" s="204">
        <f t="shared" si="23"/>
        <v>3605.9638305354451</v>
      </c>
      <c r="U143" s="204">
        <f t="shared" si="23"/>
        <v>3649.3716916450994</v>
      </c>
      <c r="V143" s="204">
        <f t="shared" si="23"/>
        <v>3829.6349716863429</v>
      </c>
      <c r="W143" s="204">
        <f t="shared" si="23"/>
        <v>3774.4997903184744</v>
      </c>
      <c r="X143" s="204">
        <f t="shared" si="23"/>
        <v>4002.2744047418</v>
      </c>
      <c r="Y143" s="204">
        <f t="shared" si="23"/>
        <v>4360.9193590711257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429.83486627815057</v>
      </c>
      <c r="C144" s="204">
        <f t="shared" si="24"/>
        <v>403.41087839566075</v>
      </c>
      <c r="D144" s="204">
        <f t="shared" si="24"/>
        <v>436.54214644299458</v>
      </c>
      <c r="E144" s="204">
        <f t="shared" si="24"/>
        <v>457.62230721696142</v>
      </c>
      <c r="F144" s="204">
        <f t="shared" si="24"/>
        <v>496.93083664797109</v>
      </c>
      <c r="G144" s="204">
        <f t="shared" si="24"/>
        <v>543.44633541956489</v>
      </c>
      <c r="H144" s="204">
        <f t="shared" si="24"/>
        <v>595.90422372825401</v>
      </c>
      <c r="I144" s="204">
        <f t="shared" si="24"/>
        <v>613.52132092305499</v>
      </c>
      <c r="J144" s="204">
        <f t="shared" si="24"/>
        <v>697.75520753568253</v>
      </c>
      <c r="K144" s="204">
        <f t="shared" si="24"/>
        <v>657.48596032109572</v>
      </c>
      <c r="L144" s="204">
        <f t="shared" si="24"/>
        <v>792.62880600956009</v>
      </c>
      <c r="M144" s="204">
        <f t="shared" si="24"/>
        <v>695.77011319697408</v>
      </c>
      <c r="N144" s="204">
        <f t="shared" si="24"/>
        <v>694.37631885493511</v>
      </c>
      <c r="O144" s="204">
        <f t="shared" si="24"/>
        <v>763.16966541098191</v>
      </c>
      <c r="P144" s="204">
        <f t="shared" si="24"/>
        <v>691.49325410687641</v>
      </c>
      <c r="Q144" s="204">
        <f t="shared" si="24"/>
        <v>674.80112113943596</v>
      </c>
      <c r="R144" s="204">
        <f t="shared" si="24"/>
        <v>674.45990457832306</v>
      </c>
      <c r="S144" s="204">
        <f t="shared" si="24"/>
        <v>691.5184048708345</v>
      </c>
      <c r="T144" s="204">
        <f t="shared" si="24"/>
        <v>553.95547565697007</v>
      </c>
      <c r="U144" s="204">
        <f t="shared" si="24"/>
        <v>594.58150602363298</v>
      </c>
      <c r="V144" s="204">
        <f t="shared" si="24"/>
        <v>705.96742334754867</v>
      </c>
      <c r="W144" s="204">
        <f t="shared" si="24"/>
        <v>601.24347627067755</v>
      </c>
      <c r="X144" s="204">
        <f t="shared" si="24"/>
        <v>425.41692008970409</v>
      </c>
      <c r="Y144" s="204">
        <f t="shared" si="24"/>
        <v>417.97682527627711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33.456718821755729</v>
      </c>
      <c r="C145" s="204">
        <f t="shared" si="25"/>
        <v>33.45666578593049</v>
      </c>
      <c r="D145" s="204">
        <f t="shared" si="25"/>
        <v>33.456686477900021</v>
      </c>
      <c r="E145" s="204">
        <f t="shared" si="25"/>
        <v>33.45670377909309</v>
      </c>
      <c r="F145" s="204">
        <f t="shared" si="25"/>
        <v>33.456705919928417</v>
      </c>
      <c r="G145" s="204">
        <f t="shared" si="25"/>
        <v>33.456696526527054</v>
      </c>
      <c r="H145" s="204">
        <f t="shared" si="25"/>
        <v>33.456712309934858</v>
      </c>
      <c r="I145" s="204">
        <f t="shared" si="25"/>
        <v>33.456734993872857</v>
      </c>
      <c r="J145" s="204">
        <f t="shared" si="25"/>
        <v>33.456347163225963</v>
      </c>
      <c r="K145" s="204">
        <f t="shared" si="25"/>
        <v>33.456256171767031</v>
      </c>
      <c r="L145" s="204">
        <f t="shared" si="25"/>
        <v>33.456759290146913</v>
      </c>
      <c r="M145" s="204">
        <f t="shared" si="25"/>
        <v>33.456805848169331</v>
      </c>
      <c r="N145" s="204">
        <f t="shared" si="25"/>
        <v>33.456837664817257</v>
      </c>
      <c r="O145" s="204">
        <f t="shared" si="25"/>
        <v>33.456525348387004</v>
      </c>
      <c r="P145" s="204">
        <f t="shared" si="25"/>
        <v>52.227735925818934</v>
      </c>
      <c r="Q145" s="204">
        <f t="shared" si="25"/>
        <v>52.228775997827114</v>
      </c>
      <c r="R145" s="204">
        <f t="shared" si="25"/>
        <v>52.232937570385246</v>
      </c>
      <c r="S145" s="204">
        <f t="shared" si="25"/>
        <v>52.232404832177657</v>
      </c>
      <c r="T145" s="204">
        <f t="shared" si="25"/>
        <v>45.186673121960986</v>
      </c>
      <c r="U145" s="204">
        <f t="shared" si="25"/>
        <v>47.724574738087227</v>
      </c>
      <c r="V145" s="204">
        <f t="shared" si="25"/>
        <v>50.604296777308271</v>
      </c>
      <c r="W145" s="204">
        <f t="shared" si="25"/>
        <v>42.11053161722748</v>
      </c>
      <c r="X145" s="204">
        <f t="shared" si="25"/>
        <v>37.407510639469365</v>
      </c>
      <c r="Y145" s="204">
        <f t="shared" si="25"/>
        <v>38.616268431531537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106.368197310475</v>
      </c>
      <c r="C146" s="206">
        <f t="shared" si="26"/>
        <v>103.1251756839813</v>
      </c>
      <c r="D146" s="206">
        <f t="shared" si="26"/>
        <v>97.656361195762273</v>
      </c>
      <c r="E146" s="206">
        <f t="shared" si="26"/>
        <v>101.4013782672188</v>
      </c>
      <c r="F146" s="206">
        <f t="shared" si="26"/>
        <v>96.160446515656616</v>
      </c>
      <c r="G146" s="206">
        <f t="shared" si="26"/>
        <v>83.686222140782291</v>
      </c>
      <c r="H146" s="206">
        <f t="shared" si="26"/>
        <v>81.388583942861771</v>
      </c>
      <c r="I146" s="206">
        <f t="shared" si="26"/>
        <v>80.484107679653832</v>
      </c>
      <c r="J146" s="206">
        <f t="shared" si="26"/>
        <v>86.880585405743162</v>
      </c>
      <c r="K146" s="206">
        <f t="shared" si="26"/>
        <v>81.200709013002282</v>
      </c>
      <c r="L146" s="206">
        <f t="shared" si="26"/>
        <v>84.54835515132477</v>
      </c>
      <c r="M146" s="206">
        <f t="shared" si="26"/>
        <v>79.989796734063901</v>
      </c>
      <c r="N146" s="206">
        <f t="shared" si="26"/>
        <v>86.198076351462745</v>
      </c>
      <c r="O146" s="206">
        <f t="shared" si="26"/>
        <v>77.550252997983122</v>
      </c>
      <c r="P146" s="206">
        <f t="shared" si="26"/>
        <v>74.937572389835026</v>
      </c>
      <c r="Q146" s="206">
        <f t="shared" si="26"/>
        <v>72.76894430069612</v>
      </c>
      <c r="R146" s="206">
        <f t="shared" si="26"/>
        <v>73.425217573957497</v>
      </c>
      <c r="S146" s="206">
        <f t="shared" si="26"/>
        <v>70.176072818890049</v>
      </c>
      <c r="T146" s="206">
        <f t="shared" si="26"/>
        <v>69.527262456137805</v>
      </c>
      <c r="U146" s="206">
        <f t="shared" si="26"/>
        <v>71.641411623165226</v>
      </c>
      <c r="V146" s="206">
        <f t="shared" si="26"/>
        <v>84.485156248179379</v>
      </c>
      <c r="W146" s="206">
        <f t="shared" si="26"/>
        <v>83.879513685345742</v>
      </c>
      <c r="X146" s="206">
        <f t="shared" si="26"/>
        <v>94.862386912022771</v>
      </c>
      <c r="Y146" s="206">
        <f t="shared" si="26"/>
        <v>103.51390267061834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30.989369461832837</v>
      </c>
      <c r="C147" s="204">
        <f t="shared" si="27"/>
        <v>41.510812607353778</v>
      </c>
      <c r="D147" s="204">
        <f t="shared" si="27"/>
        <v>41.620582138026357</v>
      </c>
      <c r="E147" s="204">
        <f t="shared" si="27"/>
        <v>37.322641643212478</v>
      </c>
      <c r="F147" s="204">
        <f t="shared" si="27"/>
        <v>37.377298584489367</v>
      </c>
      <c r="G147" s="204">
        <f t="shared" si="27"/>
        <v>40.080015793455033</v>
      </c>
      <c r="H147" s="204">
        <f t="shared" si="27"/>
        <v>36.380031039032325</v>
      </c>
      <c r="I147" s="204">
        <f t="shared" si="27"/>
        <v>36.086842305422522</v>
      </c>
      <c r="J147" s="204">
        <f t="shared" si="27"/>
        <v>30.884946475328665</v>
      </c>
      <c r="K147" s="204">
        <f t="shared" si="27"/>
        <v>32.850218430554136</v>
      </c>
      <c r="L147" s="204">
        <f t="shared" si="27"/>
        <v>23.808973717294784</v>
      </c>
      <c r="M147" s="204">
        <f t="shared" si="27"/>
        <v>20.899658742869708</v>
      </c>
      <c r="N147" s="204">
        <f t="shared" si="27"/>
        <v>24.279786648896007</v>
      </c>
      <c r="O147" s="204">
        <f t="shared" si="27"/>
        <v>22.289822528435327</v>
      </c>
      <c r="P147" s="204">
        <f t="shared" si="27"/>
        <v>20.488057069272596</v>
      </c>
      <c r="Q147" s="204">
        <f t="shared" si="27"/>
        <v>14.207332248245718</v>
      </c>
      <c r="R147" s="204">
        <f t="shared" si="27"/>
        <v>13.95127608760518</v>
      </c>
      <c r="S147" s="204">
        <f t="shared" si="27"/>
        <v>14.74492375328218</v>
      </c>
      <c r="T147" s="204">
        <f t="shared" si="27"/>
        <v>14.977484241731753</v>
      </c>
      <c r="U147" s="204">
        <f t="shared" si="27"/>
        <v>14.196518323778438</v>
      </c>
      <c r="V147" s="204">
        <f t="shared" si="27"/>
        <v>17.966809613319192</v>
      </c>
      <c r="W147" s="204">
        <f t="shared" si="27"/>
        <v>15.931990322350341</v>
      </c>
      <c r="X147" s="204">
        <f t="shared" si="27"/>
        <v>15.943014731498263</v>
      </c>
      <c r="Y147" s="204">
        <f t="shared" si="27"/>
        <v>21.345630552336907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12.010155439195819</v>
      </c>
      <c r="C148" s="204">
        <f t="shared" si="28"/>
        <v>11.978867580777127</v>
      </c>
      <c r="D148" s="204">
        <f t="shared" si="28"/>
        <v>12.07369248502259</v>
      </c>
      <c r="E148" s="204">
        <f t="shared" si="28"/>
        <v>14.413905688538097</v>
      </c>
      <c r="F148" s="204">
        <f t="shared" si="28"/>
        <v>13.537593114363832</v>
      </c>
      <c r="G148" s="204">
        <f t="shared" si="28"/>
        <v>10.150316568556045</v>
      </c>
      <c r="H148" s="204">
        <f t="shared" si="28"/>
        <v>9.9321215246966084</v>
      </c>
      <c r="I148" s="204">
        <f t="shared" si="28"/>
        <v>8.9957232254468096</v>
      </c>
      <c r="J148" s="204">
        <f t="shared" si="28"/>
        <v>8.3728173713303171</v>
      </c>
      <c r="K148" s="204">
        <f t="shared" si="28"/>
        <v>13.457128898545792</v>
      </c>
      <c r="L148" s="204">
        <f t="shared" si="28"/>
        <v>20.80315080653315</v>
      </c>
      <c r="M148" s="204">
        <f t="shared" si="28"/>
        <v>18.884484001174997</v>
      </c>
      <c r="N148" s="204">
        <f t="shared" si="28"/>
        <v>18.086285598451529</v>
      </c>
      <c r="O148" s="204">
        <f t="shared" si="28"/>
        <v>18.963549707145308</v>
      </c>
      <c r="P148" s="204">
        <f t="shared" si="28"/>
        <v>20.004829416430812</v>
      </c>
      <c r="Q148" s="204">
        <f t="shared" si="28"/>
        <v>17.652661550153738</v>
      </c>
      <c r="R148" s="204">
        <f t="shared" si="28"/>
        <v>17.270366681818022</v>
      </c>
      <c r="S148" s="204">
        <f t="shared" si="28"/>
        <v>16.156721684092716</v>
      </c>
      <c r="T148" s="204">
        <f t="shared" si="28"/>
        <v>16.706894024523514</v>
      </c>
      <c r="U148" s="204">
        <f t="shared" si="28"/>
        <v>15.838765503632523</v>
      </c>
      <c r="V148" s="204">
        <f t="shared" si="28"/>
        <v>19.188784221765747</v>
      </c>
      <c r="W148" s="204">
        <f t="shared" si="28"/>
        <v>16.584917721554582</v>
      </c>
      <c r="X148" s="204">
        <f t="shared" si="28"/>
        <v>15.542895978553926</v>
      </c>
      <c r="Y148" s="204">
        <f t="shared" si="28"/>
        <v>16.206710987813839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61.732258382499026</v>
      </c>
      <c r="C149" s="204">
        <f t="shared" si="29"/>
        <v>94.700343409894231</v>
      </c>
      <c r="D149" s="204">
        <f t="shared" si="29"/>
        <v>84.466873713003068</v>
      </c>
      <c r="E149" s="204">
        <f t="shared" si="29"/>
        <v>85.325921474577683</v>
      </c>
      <c r="F149" s="204">
        <f t="shared" si="29"/>
        <v>86.662159489585136</v>
      </c>
      <c r="G149" s="204">
        <f t="shared" si="29"/>
        <v>56.412965971074641</v>
      </c>
      <c r="H149" s="204">
        <f t="shared" si="29"/>
        <v>51.221565257321359</v>
      </c>
      <c r="I149" s="204">
        <f t="shared" si="29"/>
        <v>47.774363597808978</v>
      </c>
      <c r="J149" s="204">
        <f t="shared" si="29"/>
        <v>57.579641191334133</v>
      </c>
      <c r="K149" s="204">
        <f t="shared" si="29"/>
        <v>49.54073621742242</v>
      </c>
      <c r="L149" s="204">
        <f t="shared" si="29"/>
        <v>52.168092549198093</v>
      </c>
      <c r="M149" s="204">
        <f t="shared" si="29"/>
        <v>47.124975854855059</v>
      </c>
      <c r="N149" s="204">
        <f t="shared" si="29"/>
        <v>44.366272385558233</v>
      </c>
      <c r="O149" s="204">
        <f t="shared" si="29"/>
        <v>44.023245708303079</v>
      </c>
      <c r="P149" s="204">
        <f t="shared" si="29"/>
        <v>51.012631637441572</v>
      </c>
      <c r="Q149" s="204">
        <f t="shared" si="29"/>
        <v>45.364219512991333</v>
      </c>
      <c r="R149" s="204">
        <f t="shared" si="29"/>
        <v>46.369527380885678</v>
      </c>
      <c r="S149" s="204">
        <f t="shared" si="29"/>
        <v>42.816785060032565</v>
      </c>
      <c r="T149" s="204">
        <f t="shared" si="29"/>
        <v>41.715875977466006</v>
      </c>
      <c r="U149" s="204">
        <f t="shared" si="29"/>
        <v>41.128137870427111</v>
      </c>
      <c r="V149" s="204">
        <f t="shared" si="29"/>
        <v>49.753192356455983</v>
      </c>
      <c r="W149" s="204">
        <f t="shared" si="29"/>
        <v>47.880869892777973</v>
      </c>
      <c r="X149" s="204">
        <f t="shared" si="29"/>
        <v>46.531759017203932</v>
      </c>
      <c r="Y149" s="204">
        <f t="shared" si="29"/>
        <v>46.351101697902983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487.70818299456795</v>
      </c>
      <c r="C150" s="204">
        <f t="shared" si="30"/>
        <v>265.08493709477557</v>
      </c>
      <c r="D150" s="204">
        <f t="shared" si="30"/>
        <v>280.53303380774742</v>
      </c>
      <c r="E150" s="204">
        <f t="shared" si="30"/>
        <v>265.95761740331824</v>
      </c>
      <c r="F150" s="204">
        <f t="shared" si="30"/>
        <v>270.77154895125358</v>
      </c>
      <c r="G150" s="204">
        <f t="shared" si="30"/>
        <v>208.39695655157104</v>
      </c>
      <c r="H150" s="204">
        <f t="shared" si="30"/>
        <v>202.07334936173137</v>
      </c>
      <c r="I150" s="204">
        <f t="shared" si="30"/>
        <v>175.08273770775313</v>
      </c>
      <c r="J150" s="204">
        <f t="shared" si="30"/>
        <v>236.5726920930995</v>
      </c>
      <c r="K150" s="204">
        <f t="shared" si="30"/>
        <v>229.98581315109283</v>
      </c>
      <c r="L150" s="204">
        <f t="shared" si="30"/>
        <v>221.49059966784657</v>
      </c>
      <c r="M150" s="204">
        <f t="shared" si="30"/>
        <v>249.16913166512452</v>
      </c>
      <c r="N150" s="204">
        <f t="shared" si="30"/>
        <v>258.54060625544594</v>
      </c>
      <c r="O150" s="204">
        <f t="shared" si="30"/>
        <v>267.0997370427861</v>
      </c>
      <c r="P150" s="204">
        <f t="shared" si="30"/>
        <v>219.92413024318543</v>
      </c>
      <c r="Q150" s="204">
        <f t="shared" si="30"/>
        <v>203.33848083851061</v>
      </c>
      <c r="R150" s="204">
        <f t="shared" si="30"/>
        <v>242.73890767001845</v>
      </c>
      <c r="S150" s="204">
        <f t="shared" si="30"/>
        <v>220.84078683313257</v>
      </c>
      <c r="T150" s="204">
        <f t="shared" si="30"/>
        <v>221.93698862163816</v>
      </c>
      <c r="U150" s="204">
        <f t="shared" si="30"/>
        <v>232.82706902772941</v>
      </c>
      <c r="V150" s="204">
        <f t="shared" si="30"/>
        <v>289.66317825087714</v>
      </c>
      <c r="W150" s="204">
        <f t="shared" si="30"/>
        <v>152.41697794440424</v>
      </c>
      <c r="X150" s="204">
        <f t="shared" si="30"/>
        <v>171.58097127689277</v>
      </c>
      <c r="Y150" s="204">
        <f t="shared" si="30"/>
        <v>191.69649439717753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82.100670448016274</v>
      </c>
      <c r="C151" s="207">
        <f t="shared" si="31"/>
        <v>76.0102565918436</v>
      </c>
      <c r="D151" s="207">
        <f t="shared" si="31"/>
        <v>75.795602984044095</v>
      </c>
      <c r="E151" s="207">
        <f t="shared" si="31"/>
        <v>71.940234408794311</v>
      </c>
      <c r="F151" s="207">
        <f t="shared" si="31"/>
        <v>67.806250768650514</v>
      </c>
      <c r="G151" s="207">
        <f t="shared" si="31"/>
        <v>68.931769593906338</v>
      </c>
      <c r="H151" s="207">
        <f t="shared" si="31"/>
        <v>58.990192017866569</v>
      </c>
      <c r="I151" s="207">
        <f t="shared" si="31"/>
        <v>55.877779430309914</v>
      </c>
      <c r="J151" s="207">
        <f t="shared" si="31"/>
        <v>61.701544595646538</v>
      </c>
      <c r="K151" s="207">
        <f t="shared" si="31"/>
        <v>63.03687196065183</v>
      </c>
      <c r="L151" s="207">
        <f t="shared" si="31"/>
        <v>56.301942816715865</v>
      </c>
      <c r="M151" s="207">
        <f t="shared" si="31"/>
        <v>48.985124279635059</v>
      </c>
      <c r="N151" s="207">
        <f t="shared" si="31"/>
        <v>52.690373920356848</v>
      </c>
      <c r="O151" s="207">
        <f t="shared" si="31"/>
        <v>54.725750019214523</v>
      </c>
      <c r="P151" s="207">
        <f t="shared" si="31"/>
        <v>49.577089821948768</v>
      </c>
      <c r="Q151" s="207">
        <f t="shared" si="31"/>
        <v>50.010859363102774</v>
      </c>
      <c r="R151" s="207">
        <f t="shared" si="31"/>
        <v>50.449646365387636</v>
      </c>
      <c r="S151" s="207">
        <f t="shared" si="31"/>
        <v>47.809668906588584</v>
      </c>
      <c r="T151" s="207">
        <f t="shared" si="31"/>
        <v>47.792816374687391</v>
      </c>
      <c r="U151" s="207">
        <f t="shared" si="31"/>
        <v>44.587165626813274</v>
      </c>
      <c r="V151" s="207">
        <f t="shared" si="31"/>
        <v>34.795055756963201</v>
      </c>
      <c r="W151" s="207">
        <f t="shared" si="31"/>
        <v>35.465161511785467</v>
      </c>
      <c r="X151" s="207">
        <f t="shared" si="31"/>
        <v>33.121169646762802</v>
      </c>
      <c r="Y151" s="207">
        <f t="shared" si="31"/>
        <v>36.263495943494753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1.1674053977995507</v>
      </c>
      <c r="C153" s="215">
        <f t="shared" si="32"/>
        <v>1.224657104903931</v>
      </c>
      <c r="D153" s="215">
        <f t="shared" si="32"/>
        <v>1.2486350267419064</v>
      </c>
      <c r="E153" s="215">
        <f t="shared" si="32"/>
        <v>1.310974925656194</v>
      </c>
      <c r="F153" s="215">
        <f t="shared" si="32"/>
        <v>1.3363189976215746</v>
      </c>
      <c r="G153" s="215">
        <f t="shared" si="32"/>
        <v>1.3226555524479289</v>
      </c>
      <c r="H153" s="215">
        <f t="shared" si="32"/>
        <v>1.2542177552414229</v>
      </c>
      <c r="I153" s="215">
        <f t="shared" si="32"/>
        <v>1.2176254177230454</v>
      </c>
      <c r="J153" s="215">
        <f t="shared" si="32"/>
        <v>1.2202004572934788</v>
      </c>
      <c r="K153" s="215">
        <f t="shared" si="32"/>
        <v>1.0105194535066861</v>
      </c>
      <c r="L153" s="215">
        <f t="shared" si="32"/>
        <v>1.143073765768458</v>
      </c>
      <c r="M153" s="215">
        <f t="shared" si="32"/>
        <v>1.1497123099241664</v>
      </c>
      <c r="N153" s="215">
        <f t="shared" si="32"/>
        <v>1.1397111560525728</v>
      </c>
      <c r="O153" s="215">
        <f t="shared" si="32"/>
        <v>1.1046033678244438</v>
      </c>
      <c r="P153" s="215">
        <f t="shared" si="32"/>
        <v>1.0971147136614661</v>
      </c>
      <c r="Q153" s="215">
        <f t="shared" si="32"/>
        <v>1.088031996212752</v>
      </c>
      <c r="R153" s="215">
        <f t="shared" si="32"/>
        <v>1.0959663817422411</v>
      </c>
      <c r="S153" s="215">
        <f t="shared" si="32"/>
        <v>1.0907081752322092</v>
      </c>
      <c r="T153" s="215">
        <f t="shared" si="32"/>
        <v>1.0959770799626074</v>
      </c>
      <c r="U153" s="215">
        <f t="shared" si="32"/>
        <v>1.084931241225831</v>
      </c>
      <c r="V153" s="215">
        <f t="shared" si="32"/>
        <v>0.9895759109437634</v>
      </c>
      <c r="W153" s="215">
        <f t="shared" si="32"/>
        <v>1.054899293904312</v>
      </c>
      <c r="X153" s="215">
        <f t="shared" si="32"/>
        <v>1.0223505101109485</v>
      </c>
      <c r="Y153" s="215">
        <f t="shared" si="32"/>
        <v>0.97867355316846216</v>
      </c>
    </row>
    <row r="154" spans="1:25" ht="12" customHeight="1" x14ac:dyDescent="0.25">
      <c r="A154" s="25" t="s">
        <v>14</v>
      </c>
      <c r="B154" s="216">
        <f>ISI!B65</f>
        <v>4.231118228145105</v>
      </c>
      <c r="C154" s="216">
        <f>ISI!C65</f>
        <v>4.7196462171703297</v>
      </c>
      <c r="D154" s="216">
        <f>ISI!D65</f>
        <v>4.7204037670084213</v>
      </c>
      <c r="E154" s="216">
        <f>ISI!E65</f>
        <v>4.84839468895147</v>
      </c>
      <c r="F154" s="216">
        <f>ISI!F65</f>
        <v>4.8502664539663041</v>
      </c>
      <c r="G154" s="216">
        <f>ISI!G65</f>
        <v>4.7451485232519586</v>
      </c>
      <c r="H154" s="216">
        <f>ISI!H65</f>
        <v>4.4037808219128847</v>
      </c>
      <c r="I154" s="216">
        <f>ISI!I65</f>
        <v>4.5153954274246235</v>
      </c>
      <c r="J154" s="216">
        <f>ISI!J65</f>
        <v>4.3938426663363348</v>
      </c>
      <c r="K154" s="216">
        <f>ISI!K65</f>
        <v>3.6908889001815437</v>
      </c>
      <c r="L154" s="216">
        <f>ISI!L65</f>
        <v>4.5035860021484764</v>
      </c>
      <c r="M154" s="216">
        <f>ISI!M65</f>
        <v>4.354996804692675</v>
      </c>
      <c r="N154" s="216">
        <f>ISI!N65</f>
        <v>4.341269117077613</v>
      </c>
      <c r="O154" s="216">
        <f>ISI!O65</f>
        <v>4.4287682618424729</v>
      </c>
      <c r="P154" s="216">
        <f>ISI!P65</f>
        <v>4.5437807675759858</v>
      </c>
      <c r="Q154" s="216">
        <f>ISI!Q65</f>
        <v>4.4512016850949045</v>
      </c>
      <c r="R154" s="216">
        <f>ISI!R65</f>
        <v>4.6296185322099879</v>
      </c>
      <c r="S154" s="216">
        <f>ISI!S65</f>
        <v>4.4206140666968921</v>
      </c>
      <c r="T154" s="216">
        <f>ISI!T65</f>
        <v>4.2211164284348888</v>
      </c>
      <c r="U154" s="216">
        <f>ISI!U65</f>
        <v>4.5733730075043599</v>
      </c>
      <c r="V154" s="216">
        <f>ISI!V65</f>
        <v>4.4532830561428103</v>
      </c>
      <c r="W154" s="216">
        <f>ISI!W65</f>
        <v>4.4759085327725057</v>
      </c>
      <c r="X154" s="216">
        <f>ISI!X65</f>
        <v>4.2240234570685722</v>
      </c>
      <c r="Y154" s="216">
        <f>ISI!Y65</f>
        <v>4.4002821628815845</v>
      </c>
    </row>
    <row r="155" spans="1:25" ht="12" customHeight="1" x14ac:dyDescent="0.25">
      <c r="A155" s="14" t="s">
        <v>43</v>
      </c>
      <c r="B155" s="217">
        <f>ISI!B66</f>
        <v>5.061535692528814</v>
      </c>
      <c r="C155" s="217">
        <f>ISI!C66</f>
        <v>5.5536355570361371</v>
      </c>
      <c r="D155" s="217">
        <f>ISI!D66</f>
        <v>5.5547790134050734</v>
      </c>
      <c r="E155" s="217">
        <f>ISI!E66</f>
        <v>5.6377892847715492</v>
      </c>
      <c r="F155" s="217">
        <f>ISI!F66</f>
        <v>5.6320162244483338</v>
      </c>
      <c r="G155" s="217">
        <f>ISI!G66</f>
        <v>5.5050769650206623</v>
      </c>
      <c r="H155" s="217">
        <f>ISI!H66</f>
        <v>5.1666424611213193</v>
      </c>
      <c r="I155" s="217">
        <f>ISI!I66</f>
        <v>5.2945287043529818</v>
      </c>
      <c r="J155" s="217">
        <f>ISI!J66</f>
        <v>5.1357624857907771</v>
      </c>
      <c r="K155" s="217">
        <f>ISI!K66</f>
        <v>4.2722900970793445</v>
      </c>
      <c r="L155" s="217">
        <f>ISI!L66</f>
        <v>5.205235901881939</v>
      </c>
      <c r="M155" s="217">
        <f>ISI!M66</f>
        <v>5.1332620685753705</v>
      </c>
      <c r="N155" s="217">
        <f>ISI!N66</f>
        <v>5.0676078573118666</v>
      </c>
      <c r="O155" s="217">
        <f>ISI!O66</f>
        <v>5.1574618999128639</v>
      </c>
      <c r="P155" s="217">
        <f>ISI!P66</f>
        <v>5.2934120450036612</v>
      </c>
      <c r="Q155" s="217">
        <f>ISI!Q66</f>
        <v>5.3254709427297788</v>
      </c>
      <c r="R155" s="217">
        <f>ISI!R66</f>
        <v>5.5340000694721265</v>
      </c>
      <c r="S155" s="217">
        <f>ISI!S66</f>
        <v>5.3438416009116549</v>
      </c>
      <c r="T155" s="217">
        <f>ISI!T66</f>
        <v>5.1140421848743109</v>
      </c>
      <c r="U155" s="217">
        <f>ISI!U66</f>
        <v>5.377261894063798</v>
      </c>
      <c r="V155" s="217">
        <f>ISI!V66</f>
        <v>5.2208466675863603</v>
      </c>
      <c r="W155" s="217">
        <f>ISI!W66</f>
        <v>5.2526183061610725</v>
      </c>
      <c r="X155" s="217">
        <f>ISI!X66</f>
        <v>4.9721081547429984</v>
      </c>
      <c r="Y155" s="217">
        <f>ISI!Y66</f>
        <v>5.0917412187868152</v>
      </c>
    </row>
    <row r="156" spans="1:25" ht="12" customHeight="1" x14ac:dyDescent="0.25">
      <c r="A156" s="14" t="s">
        <v>44</v>
      </c>
      <c r="B156" s="217">
        <f>ISI!B67</f>
        <v>1.5097026837372718</v>
      </c>
      <c r="C156" s="217">
        <f>ISI!C67</f>
        <v>1.5794256847001436</v>
      </c>
      <c r="D156" s="217">
        <f>ISI!D67</f>
        <v>1.5871362929807196</v>
      </c>
      <c r="E156" s="217">
        <f>ISI!E67</f>
        <v>1.625400264811486</v>
      </c>
      <c r="F156" s="217">
        <f>ISI!F67</f>
        <v>1.6020541736307483</v>
      </c>
      <c r="G156" s="217">
        <f>ISI!G67</f>
        <v>1.5505581572394469</v>
      </c>
      <c r="H156" s="217">
        <f>ISI!H67</f>
        <v>1.5410970058475315</v>
      </c>
      <c r="I156" s="217">
        <f>ISI!I67</f>
        <v>1.5610597379830025</v>
      </c>
      <c r="J156" s="217">
        <f>ISI!J67</f>
        <v>1.5244961948414932</v>
      </c>
      <c r="K156" s="217">
        <f>ISI!K67</f>
        <v>1.3419179701307498</v>
      </c>
      <c r="L156" s="217">
        <f>ISI!L67</f>
        <v>1.5170213137481032</v>
      </c>
      <c r="M156" s="217">
        <f>ISI!M67</f>
        <v>1.4678443886492336</v>
      </c>
      <c r="N156" s="217">
        <f>ISI!N67</f>
        <v>1.4672762175239329</v>
      </c>
      <c r="O156" s="217">
        <f>ISI!O67</f>
        <v>1.4346225851804915</v>
      </c>
      <c r="P156" s="217">
        <f>ISI!P67</f>
        <v>1.4547566353581416</v>
      </c>
      <c r="Q156" s="217">
        <f>ISI!Q67</f>
        <v>1.4959396297053398</v>
      </c>
      <c r="R156" s="217">
        <f>ISI!R67</f>
        <v>1.5148492200852404</v>
      </c>
      <c r="S156" s="217">
        <f>ISI!S67</f>
        <v>1.4778038394813733</v>
      </c>
      <c r="T156" s="217">
        <f>ISI!T67</f>
        <v>1.4881915195065705</v>
      </c>
      <c r="U156" s="217">
        <f>ISI!U67</f>
        <v>1.5169017916936094</v>
      </c>
      <c r="V156" s="217">
        <f>ISI!V67</f>
        <v>1.4316307550342784</v>
      </c>
      <c r="W156" s="217">
        <f>ISI!W67</f>
        <v>1.4397564901836584</v>
      </c>
      <c r="X156" s="217">
        <f>ISI!X67</f>
        <v>1.4354181030156767</v>
      </c>
      <c r="Y156" s="217">
        <f>ISI!Y67</f>
        <v>1.4502321038986736</v>
      </c>
    </row>
    <row r="157" spans="1:25" ht="12" customHeight="1" x14ac:dyDescent="0.25">
      <c r="A157" s="13" t="s">
        <v>18</v>
      </c>
      <c r="B157" s="218">
        <f>NFM!B96</f>
        <v>2.0757018593237881</v>
      </c>
      <c r="C157" s="218">
        <f>NFM!C96</f>
        <v>1.9361222343012934</v>
      </c>
      <c r="D157" s="218">
        <f>NFM!D96</f>
        <v>1.9268885440497279</v>
      </c>
      <c r="E157" s="218">
        <f>NFM!E96</f>
        <v>1.8941767221548156</v>
      </c>
      <c r="F157" s="218">
        <f>NFM!F96</f>
        <v>1.8665953775729995</v>
      </c>
      <c r="G157" s="218">
        <f>NFM!G96</f>
        <v>1.8289096206179838</v>
      </c>
      <c r="H157" s="218">
        <f>NFM!H96</f>
        <v>1.7771253963326448</v>
      </c>
      <c r="I157" s="218">
        <f>NFM!I96</f>
        <v>1.8214512453684668</v>
      </c>
      <c r="J157" s="218">
        <f>NFM!J96</f>
        <v>2.0021867623322254</v>
      </c>
      <c r="K157" s="218">
        <f>NFM!K96</f>
        <v>2.3030071171677675</v>
      </c>
      <c r="L157" s="218">
        <f>NFM!L96</f>
        <v>2.3272890089654492</v>
      </c>
      <c r="M157" s="218">
        <f>NFM!M96</f>
        <v>1.981638527416743</v>
      </c>
      <c r="N157" s="218">
        <f>NFM!N96</f>
        <v>2.1611479936207671</v>
      </c>
      <c r="O157" s="218">
        <f>NFM!O96</f>
        <v>2.1951847951877608</v>
      </c>
      <c r="P157" s="218">
        <f>NFM!P96</f>
        <v>2.2018764990561661</v>
      </c>
      <c r="Q157" s="218">
        <f>NFM!Q96</f>
        <v>2.2727064506058294</v>
      </c>
      <c r="R157" s="218">
        <f>NFM!R96</f>
        <v>2.2351585991772103</v>
      </c>
      <c r="S157" s="218">
        <f>NFM!S96</f>
        <v>2.3712300838278773</v>
      </c>
      <c r="T157" s="218">
        <f>NFM!T96</f>
        <v>2.3299607530692947</v>
      </c>
      <c r="U157" s="218">
        <f>NFM!U96</f>
        <v>2.4013582018052246</v>
      </c>
      <c r="V157" s="218">
        <f>NFM!V96</f>
        <v>2.3778853700921982</v>
      </c>
      <c r="W157" s="218">
        <f>NFM!W96</f>
        <v>2.2562002467786471</v>
      </c>
      <c r="X157" s="218">
        <f>NFM!X96</f>
        <v>2.1692156335072963</v>
      </c>
      <c r="Y157" s="218">
        <f>NFM!Y96</f>
        <v>2.2584372538482591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1.0643776857860168</v>
      </c>
      <c r="C159" s="217">
        <f>NFM!C98</f>
        <v>1.1683024487728864</v>
      </c>
      <c r="D159" s="217">
        <f>NFM!D98</f>
        <v>1.2046327804346602</v>
      </c>
      <c r="E159" s="217">
        <f>NFM!E98</f>
        <v>1.1736826605771569</v>
      </c>
      <c r="F159" s="217">
        <f>NFM!F98</f>
        <v>1.202963238123655</v>
      </c>
      <c r="G159" s="217">
        <f>NFM!G98</f>
        <v>1.1575957599501188</v>
      </c>
      <c r="H159" s="217">
        <f>NFM!H98</f>
        <v>1.165495465902463</v>
      </c>
      <c r="I159" s="217">
        <f>NFM!I98</f>
        <v>1.151505850665782</v>
      </c>
      <c r="J159" s="217">
        <f>NFM!J98</f>
        <v>0.95133389520800293</v>
      </c>
      <c r="K159" s="217">
        <f>NFM!K98</f>
        <v>1.2748419462235037</v>
      </c>
      <c r="L159" s="217">
        <f>NFM!L98</f>
        <v>1.3567587008544277</v>
      </c>
      <c r="M159" s="217">
        <f>NFM!M98</f>
        <v>1.2911422744053822</v>
      </c>
      <c r="N159" s="217">
        <f>NFM!N98</f>
        <v>1.4165339840038753</v>
      </c>
      <c r="O159" s="217">
        <f>NFM!O98</f>
        <v>1.4122838085789884</v>
      </c>
      <c r="P159" s="217">
        <f>NFM!P98</f>
        <v>1.4292499727316943</v>
      </c>
      <c r="Q159" s="217">
        <f>NFM!Q98</f>
        <v>1.4013607560218184</v>
      </c>
      <c r="R159" s="217">
        <f>NFM!R98</f>
        <v>1.4335987575837343</v>
      </c>
      <c r="S159" s="217">
        <f>NFM!S98</f>
        <v>1.5565594549699984</v>
      </c>
      <c r="T159" s="217">
        <f>NFM!T98</f>
        <v>1.4178512242342161</v>
      </c>
      <c r="U159" s="217">
        <f>NFM!U98</f>
        <v>1.368215452139353</v>
      </c>
      <c r="V159" s="217">
        <f>NFM!V98</f>
        <v>1.4331644824551641</v>
      </c>
      <c r="W159" s="217">
        <f>NFM!W98</f>
        <v>1.3785840271865213</v>
      </c>
      <c r="X159" s="217">
        <f>NFM!X98</f>
        <v>1.4241773740634587</v>
      </c>
      <c r="Y159" s="217">
        <f>NFM!Y98</f>
        <v>1.4075662822750703</v>
      </c>
    </row>
    <row r="160" spans="1:25" ht="12" customHeight="1" x14ac:dyDescent="0.25">
      <c r="A160" s="26" t="s">
        <v>46</v>
      </c>
      <c r="B160" s="219">
        <f>NFM!B99</f>
        <v>1.0547968714236431</v>
      </c>
      <c r="C160" s="219">
        <f>NFM!C99</f>
        <v>1.1720460142170024</v>
      </c>
      <c r="D160" s="219">
        <f>NFM!D99</f>
        <v>1.2137265785397087</v>
      </c>
      <c r="E160" s="219">
        <f>NFM!E99</f>
        <v>1.1812404865679547</v>
      </c>
      <c r="F160" s="219">
        <f>NFM!F99</f>
        <v>1.2139396421706372</v>
      </c>
      <c r="G160" s="219">
        <f>NFM!G99</f>
        <v>1.1627592177396813</v>
      </c>
      <c r="H160" s="219">
        <f>NFM!H99</f>
        <v>1.1714631482310265</v>
      </c>
      <c r="I160" s="219">
        <f>NFM!I99</f>
        <v>1.1582927758456507</v>
      </c>
      <c r="J160" s="219">
        <f>NFM!J99</f>
        <v>0.94546771431576482</v>
      </c>
      <c r="K160" s="219">
        <f>NFM!K99</f>
        <v>1.2876267570423445</v>
      </c>
      <c r="L160" s="219">
        <f>NFM!L99</f>
        <v>1.3639075767706428</v>
      </c>
      <c r="M160" s="219">
        <f>NFM!M99</f>
        <v>1.3000131153400942</v>
      </c>
      <c r="N160" s="219">
        <f>NFM!N99</f>
        <v>1.4268054065151015</v>
      </c>
      <c r="O160" s="219">
        <f>NFM!O99</f>
        <v>1.4211889479014441</v>
      </c>
      <c r="P160" s="219">
        <f>NFM!P99</f>
        <v>1.4292499727316943</v>
      </c>
      <c r="Q160" s="219">
        <f>NFM!Q99</f>
        <v>1.4013607560218184</v>
      </c>
      <c r="R160" s="219">
        <f>NFM!R99</f>
        <v>1.4335987575837343</v>
      </c>
      <c r="S160" s="219">
        <f>NFM!S99</f>
        <v>1.5565594549699984</v>
      </c>
      <c r="T160" s="219">
        <f>NFM!T99</f>
        <v>1.4178512242342161</v>
      </c>
      <c r="U160" s="219">
        <f>NFM!U99</f>
        <v>1.368215452139353</v>
      </c>
      <c r="V160" s="219">
        <f>NFM!V99</f>
        <v>1.4331644824551641</v>
      </c>
      <c r="W160" s="219">
        <f>NFM!W99</f>
        <v>1.3785840271865213</v>
      </c>
      <c r="X160" s="219">
        <f>NFM!X99</f>
        <v>1.4241773740634587</v>
      </c>
      <c r="Y160" s="219">
        <f>NFM!Y99</f>
        <v>1.4075662822750703</v>
      </c>
    </row>
    <row r="161" spans="1:25" ht="12" customHeight="1" x14ac:dyDescent="0.25">
      <c r="A161" s="27" t="s">
        <v>80</v>
      </c>
      <c r="B161" s="220">
        <f>NFM!B100</f>
        <v>1.3632714569275641</v>
      </c>
      <c r="C161" s="220">
        <f>NFM!C100</f>
        <v>1.0456375078112248</v>
      </c>
      <c r="D161" s="220">
        <f>NFM!D100</f>
        <v>0.94171950698350337</v>
      </c>
      <c r="E161" s="220">
        <f>NFM!E100</f>
        <v>0.9674686476719887</v>
      </c>
      <c r="F161" s="220">
        <f>NFM!F100</f>
        <v>0.89466005403832682</v>
      </c>
      <c r="G161" s="220">
        <f>NFM!G100</f>
        <v>1.0155169853638191</v>
      </c>
      <c r="H161" s="220">
        <f>NFM!H100</f>
        <v>1.0114104313027452</v>
      </c>
      <c r="I161" s="220">
        <f>NFM!I100</f>
        <v>0.98180915408286351</v>
      </c>
      <c r="J161" s="220">
        <f>NFM!J100</f>
        <v>1.1111638806898341</v>
      </c>
      <c r="K161" s="220">
        <f>NFM!K100</f>
        <v>1.0400333927299144</v>
      </c>
      <c r="L161" s="220">
        <f>NFM!L100</f>
        <v>1.1815895227771329</v>
      </c>
      <c r="M161" s="220">
        <f>NFM!M100</f>
        <v>1.0285040793366211</v>
      </c>
      <c r="N161" s="220">
        <f>NFM!N100</f>
        <v>1.0747136524348913</v>
      </c>
      <c r="O161" s="220">
        <f>NFM!O100</f>
        <v>1.1059198581315215</v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>
        <f>NFM!B101</f>
        <v>3.178653286212977</v>
      </c>
      <c r="C162" s="217">
        <f>NFM!C101</f>
        <v>2.5610697160978715</v>
      </c>
      <c r="D162" s="217">
        <f>NFM!D101</f>
        <v>2.4705642536421695</v>
      </c>
      <c r="E162" s="217">
        <f>NFM!E101</f>
        <v>2.4539490912151605</v>
      </c>
      <c r="F162" s="217">
        <f>NFM!F101</f>
        <v>2.3391967984318667</v>
      </c>
      <c r="G162" s="217">
        <f>NFM!G101</f>
        <v>2.2948434847228243</v>
      </c>
      <c r="H162" s="217">
        <f>NFM!H101</f>
        <v>2.199506023584386</v>
      </c>
      <c r="I162" s="217">
        <f>NFM!I101</f>
        <v>2.2687128877670619</v>
      </c>
      <c r="J162" s="217">
        <f>NFM!J101</f>
        <v>2.8250857840914216</v>
      </c>
      <c r="K162" s="217">
        <f>NFM!K101</f>
        <v>2.8377005199522101</v>
      </c>
      <c r="L162" s="217">
        <f>NFM!L101</f>
        <v>3.0401267727827674</v>
      </c>
      <c r="M162" s="217">
        <f>NFM!M101</f>
        <v>2.518184937152574</v>
      </c>
      <c r="N162" s="217">
        <f>NFM!N101</f>
        <v>2.8101111283929634</v>
      </c>
      <c r="O162" s="217">
        <f>NFM!O101</f>
        <v>2.910423155874668</v>
      </c>
      <c r="P162" s="217">
        <f>NFM!P101</f>
        <v>2.7685582701984535</v>
      </c>
      <c r="Q162" s="217">
        <f>NFM!Q101</f>
        <v>3.0010312576455043</v>
      </c>
      <c r="R162" s="217">
        <f>NFM!R101</f>
        <v>2.9184132089111703</v>
      </c>
      <c r="S162" s="217">
        <f>NFM!S101</f>
        <v>3.0329680936079115</v>
      </c>
      <c r="T162" s="217">
        <f>NFM!T101</f>
        <v>3.0687276971105639</v>
      </c>
      <c r="U162" s="217">
        <f>NFM!U101</f>
        <v>3.2886407113445144</v>
      </c>
      <c r="V162" s="217">
        <f>NFM!V101</f>
        <v>3.0911435714432733</v>
      </c>
      <c r="W162" s="217">
        <f>NFM!W101</f>
        <v>2.9511355839726758</v>
      </c>
      <c r="X162" s="217">
        <f>NFM!X101</f>
        <v>2.7551245897889758</v>
      </c>
      <c r="Y162" s="217">
        <f>NFM!Y101</f>
        <v>2.9382660440746315</v>
      </c>
    </row>
    <row r="163" spans="1:25" ht="12" customHeight="1" x14ac:dyDescent="0.25">
      <c r="A163" s="13" t="s">
        <v>19</v>
      </c>
      <c r="B163" s="218">
        <f>CHI!B100</f>
        <v>1.7845511918229697</v>
      </c>
      <c r="C163" s="218">
        <f>CHI!C100</f>
        <v>1.7801749206965081</v>
      </c>
      <c r="D163" s="218">
        <f>CHI!D100</f>
        <v>1.8283787613792684</v>
      </c>
      <c r="E163" s="218">
        <f>CHI!E100</f>
        <v>1.6813294444209108</v>
      </c>
      <c r="F163" s="218">
        <f>CHI!F100</f>
        <v>1.8207839668469945</v>
      </c>
      <c r="G163" s="218">
        <f>CHI!G100</f>
        <v>1.7019467648073134</v>
      </c>
      <c r="H163" s="218">
        <f>CHI!H100</f>
        <v>1.7513916623423109</v>
      </c>
      <c r="I163" s="218">
        <f>CHI!I100</f>
        <v>1.7452139896305086</v>
      </c>
      <c r="J163" s="218">
        <f>CHI!J100</f>
        <v>1.6482671255862866</v>
      </c>
      <c r="K163" s="218">
        <f>CHI!K100</f>
        <v>1.9107902803847849</v>
      </c>
      <c r="L163" s="218">
        <f>CHI!L100</f>
        <v>2.0563520628936391</v>
      </c>
      <c r="M163" s="218">
        <f>CHI!M100</f>
        <v>2.0632046784857523</v>
      </c>
      <c r="N163" s="218">
        <f>CHI!N100</f>
        <v>2.0115814928246092</v>
      </c>
      <c r="O163" s="218">
        <f>CHI!O100</f>
        <v>2.2356947075570193</v>
      </c>
      <c r="P163" s="218">
        <f>CHI!P100</f>
        <v>2.1942377192027873</v>
      </c>
      <c r="Q163" s="218">
        <f>CHI!Q100</f>
        <v>2.113848593745514</v>
      </c>
      <c r="R163" s="218">
        <f>CHI!R100</f>
        <v>2.2459098874051668</v>
      </c>
      <c r="S163" s="218">
        <f>CHI!S100</f>
        <v>2.1716881174912879</v>
      </c>
      <c r="T163" s="218">
        <f>CHI!T100</f>
        <v>2.3214388906433157</v>
      </c>
      <c r="U163" s="218">
        <f>CHI!U100</f>
        <v>2.387109980795953</v>
      </c>
      <c r="V163" s="218">
        <f>CHI!V100</f>
        <v>1.3765107610285872</v>
      </c>
      <c r="W163" s="218">
        <f>CHI!W100</f>
        <v>2.0309084740322847</v>
      </c>
      <c r="X163" s="218">
        <f>CHI!X100</f>
        <v>1.6049400392745474</v>
      </c>
      <c r="Y163" s="218">
        <f>CHI!Y100</f>
        <v>1.7317099453192117</v>
      </c>
    </row>
    <row r="164" spans="1:25" ht="12" customHeight="1" x14ac:dyDescent="0.25">
      <c r="A164" s="14" t="s">
        <v>88</v>
      </c>
      <c r="B164" s="217">
        <f>CHI!B101</f>
        <v>2.1372281851560526</v>
      </c>
      <c r="C164" s="217">
        <f>CHI!C101</f>
        <v>2.1685347364721146</v>
      </c>
      <c r="D164" s="217">
        <f>CHI!D101</f>
        <v>2.2598404260677758</v>
      </c>
      <c r="E164" s="217">
        <f>CHI!E101</f>
        <v>1.9742161614168257</v>
      </c>
      <c r="F164" s="217">
        <f>CHI!F101</f>
        <v>2.0930593549812446</v>
      </c>
      <c r="G164" s="217">
        <f>CHI!G101</f>
        <v>2.0280812544245652</v>
      </c>
      <c r="H164" s="217">
        <f>CHI!H101</f>
        <v>2.0788463177644605</v>
      </c>
      <c r="I164" s="217">
        <f>CHI!I101</f>
        <v>2.0719989645492709</v>
      </c>
      <c r="J164" s="217">
        <f>CHI!J101</f>
        <v>1.9520341217503094</v>
      </c>
      <c r="K164" s="217">
        <f>CHI!K101</f>
        <v>2.2779021787940601</v>
      </c>
      <c r="L164" s="217">
        <f>CHI!L101</f>
        <v>2.523554075850627</v>
      </c>
      <c r="M164" s="217">
        <f>CHI!M101</f>
        <v>2.5158080453774794</v>
      </c>
      <c r="N164" s="217">
        <f>CHI!N101</f>
        <v>2.4942797088916011</v>
      </c>
      <c r="O164" s="217">
        <f>CHI!O101</f>
        <v>2.7138749478374455</v>
      </c>
      <c r="P164" s="217">
        <f>CHI!P101</f>
        <v>2.5343304427698743</v>
      </c>
      <c r="Q164" s="217">
        <f>CHI!Q101</f>
        <v>2.4474566469419892</v>
      </c>
      <c r="R164" s="217">
        <f>CHI!R101</f>
        <v>2.6735078651788298</v>
      </c>
      <c r="S164" s="217">
        <f>CHI!S101</f>
        <v>2.6039414613857441</v>
      </c>
      <c r="T164" s="217">
        <f>CHI!T101</f>
        <v>2.8243995368864128</v>
      </c>
      <c r="U164" s="217">
        <f>CHI!U101</f>
        <v>2.8932527761152582</v>
      </c>
      <c r="V164" s="217">
        <f>CHI!V101</f>
        <v>1.71257190111776</v>
      </c>
      <c r="W164" s="217">
        <f>CHI!W101</f>
        <v>2.5405858118523463</v>
      </c>
      <c r="X164" s="217">
        <f>CHI!X101</f>
        <v>2.055450256728018</v>
      </c>
      <c r="Y164" s="217">
        <f>CHI!Y101</f>
        <v>2.376411877601218</v>
      </c>
    </row>
    <row r="165" spans="1:25" ht="12" customHeight="1" x14ac:dyDescent="0.25">
      <c r="A165" s="14" t="s">
        <v>49</v>
      </c>
      <c r="B165" s="217">
        <f>CHI!B102</f>
        <v>0.67733125484722201</v>
      </c>
      <c r="C165" s="217">
        <f>CHI!C102</f>
        <v>0.65129842082090361</v>
      </c>
      <c r="D165" s="217">
        <f>CHI!D102</f>
        <v>0.69537448537394864</v>
      </c>
      <c r="E165" s="217">
        <f>CHI!E102</f>
        <v>0.79404983961144748</v>
      </c>
      <c r="F165" s="217">
        <f>CHI!F102</f>
        <v>0.93138548976063584</v>
      </c>
      <c r="G165" s="217">
        <f>CHI!G102</f>
        <v>0.73919660466667414</v>
      </c>
      <c r="H165" s="217">
        <f>CHI!H102</f>
        <v>0.75381272799443488</v>
      </c>
      <c r="I165" s="217">
        <f>CHI!I102</f>
        <v>0.75335972982232613</v>
      </c>
      <c r="J165" s="217">
        <f>CHI!J102</f>
        <v>0.5841117224617256</v>
      </c>
      <c r="K165" s="217">
        <f>CHI!K102</f>
        <v>0.81292921631959447</v>
      </c>
      <c r="L165" s="217">
        <f>CHI!L102</f>
        <v>0.69665707104847696</v>
      </c>
      <c r="M165" s="217">
        <f>CHI!M102</f>
        <v>0.69779474017732246</v>
      </c>
      <c r="N165" s="217">
        <f>CHI!N102</f>
        <v>0.67091929680937679</v>
      </c>
      <c r="O165" s="217">
        <f>CHI!O102</f>
        <v>0.63995717717808054</v>
      </c>
      <c r="P165" s="217">
        <f>CHI!P102</f>
        <v>0.78493091964213457</v>
      </c>
      <c r="Q165" s="217">
        <f>CHI!Q102</f>
        <v>0.85842798643211105</v>
      </c>
      <c r="R165" s="217">
        <f>CHI!R102</f>
        <v>0.68578734439162126</v>
      </c>
      <c r="S165" s="217">
        <f>CHI!S102</f>
        <v>0.51195917384028278</v>
      </c>
      <c r="T165" s="217">
        <f>CHI!T102</f>
        <v>0.59017895669848675</v>
      </c>
      <c r="U165" s="217">
        <f>CHI!U102</f>
        <v>0.59644950420706588</v>
      </c>
      <c r="V165" s="217">
        <f>CHI!V102</f>
        <v>0.5449735127057308</v>
      </c>
      <c r="W165" s="217">
        <f>CHI!W102</f>
        <v>0.51545223748061941</v>
      </c>
      <c r="X165" s="217">
        <f>CHI!X102</f>
        <v>0.46015397339911074</v>
      </c>
      <c r="Y165" s="217">
        <f>CHI!Y102</f>
        <v>0.40420742785296443</v>
      </c>
    </row>
    <row r="166" spans="1:25" ht="12" customHeight="1" x14ac:dyDescent="0.25">
      <c r="A166" s="14" t="s">
        <v>50</v>
      </c>
      <c r="B166" s="217">
        <f>CHI!B103</f>
        <v>0.53728402628280159</v>
      </c>
      <c r="C166" s="217">
        <f>CHI!C103</f>
        <v>0.51478584256931059</v>
      </c>
      <c r="D166" s="217">
        <f>CHI!D103</f>
        <v>0.55442385954103945</v>
      </c>
      <c r="E166" s="217">
        <f>CHI!E103</f>
        <v>0.63129923550359868</v>
      </c>
      <c r="F166" s="217">
        <f>CHI!F103</f>
        <v>0.75476472842333076</v>
      </c>
      <c r="G166" s="217">
        <f>CHI!G103</f>
        <v>0.5961607083247964</v>
      </c>
      <c r="H166" s="217">
        <f>CHI!H103</f>
        <v>0.60989397375338072</v>
      </c>
      <c r="I166" s="217">
        <f>CHI!I103</f>
        <v>0.61101989553035929</v>
      </c>
      <c r="J166" s="217">
        <f>CHI!J103</f>
        <v>0.45921237660641534</v>
      </c>
      <c r="K166" s="217">
        <f>CHI!K103</f>
        <v>0.62390677437343078</v>
      </c>
      <c r="L166" s="217">
        <f>CHI!L103</f>
        <v>0.56551519805919126</v>
      </c>
      <c r="M166" s="217">
        <f>CHI!M103</f>
        <v>0.51134116556518683</v>
      </c>
      <c r="N166" s="217">
        <f>CHI!N103</f>
        <v>0.5197676486595193</v>
      </c>
      <c r="O166" s="217">
        <f>CHI!O103</f>
        <v>0.45482279525670677</v>
      </c>
      <c r="P166" s="217">
        <f>CHI!P103</f>
        <v>0.53708195842817474</v>
      </c>
      <c r="Q166" s="217">
        <f>CHI!Q103</f>
        <v>0.55247271067628489</v>
      </c>
      <c r="R166" s="217">
        <f>CHI!R103</f>
        <v>0.34380855441637559</v>
      </c>
      <c r="S166" s="217">
        <f>CHI!S103</f>
        <v>0.23713398609698125</v>
      </c>
      <c r="T166" s="217">
        <f>CHI!T103</f>
        <v>0.31602135330423459</v>
      </c>
      <c r="U166" s="217">
        <f>CHI!U103</f>
        <v>0.29706525489449892</v>
      </c>
      <c r="V166" s="217">
        <f>CHI!V103</f>
        <v>0.29411031606144389</v>
      </c>
      <c r="W166" s="217">
        <f>CHI!W103</f>
        <v>0.37821993976751461</v>
      </c>
      <c r="X166" s="217">
        <f>CHI!X103</f>
        <v>0.35069114470301138</v>
      </c>
      <c r="Y166" s="217">
        <f>CHI!Y103</f>
        <v>0.30545761236721286</v>
      </c>
    </row>
    <row r="167" spans="1:25" ht="12" customHeight="1" x14ac:dyDescent="0.25">
      <c r="A167" s="13" t="s">
        <v>20</v>
      </c>
      <c r="B167" s="218">
        <f>NMM!B76</f>
        <v>6.2393026606665671</v>
      </c>
      <c r="C167" s="218">
        <f>NMM!C76</f>
        <v>6.0914583912882803</v>
      </c>
      <c r="D167" s="218">
        <f>NMM!D76</f>
        <v>6.3887040217219839</v>
      </c>
      <c r="E167" s="218">
        <f>NMM!E76</f>
        <v>6.5792899481875242</v>
      </c>
      <c r="F167" s="218">
        <f>NMM!F76</f>
        <v>6.6531501689334425</v>
      </c>
      <c r="G167" s="218">
        <f>NMM!G76</f>
        <v>7.3527322394309351</v>
      </c>
      <c r="H167" s="218">
        <f>NMM!H76</f>
        <v>7.4167837953200406</v>
      </c>
      <c r="I167" s="218">
        <f>NMM!I76</f>
        <v>7.2175986370823066</v>
      </c>
      <c r="J167" s="218">
        <f>NMM!J76</f>
        <v>7.2409561939034717</v>
      </c>
      <c r="K167" s="218">
        <f>NMM!K76</f>
        <v>7.0650036324892111</v>
      </c>
      <c r="L167" s="218">
        <f>NMM!L76</f>
        <v>7.2436805406160971</v>
      </c>
      <c r="M167" s="218">
        <f>NMM!M76</f>
        <v>7.2745105702872817</v>
      </c>
      <c r="N167" s="218">
        <f>NMM!N76</f>
        <v>7.5105294716697948</v>
      </c>
      <c r="O167" s="218">
        <f>NMM!O76</f>
        <v>8.4739579734540413</v>
      </c>
      <c r="P167" s="218">
        <f>NMM!P76</f>
        <v>8.3725030089375814</v>
      </c>
      <c r="Q167" s="218">
        <f>NMM!Q76</f>
        <v>8.3826796157560324</v>
      </c>
      <c r="R167" s="218">
        <f>NMM!R76</f>
        <v>8.6090075535252666</v>
      </c>
      <c r="S167" s="218">
        <f>NMM!S76</f>
        <v>8.3012863217640316</v>
      </c>
      <c r="T167" s="218">
        <f>NMM!T76</f>
        <v>8.2316697107399648</v>
      </c>
      <c r="U167" s="218">
        <f>NMM!U76</f>
        <v>7.9686402590728171</v>
      </c>
      <c r="V167" s="218">
        <f>NMM!V76</f>
        <v>7.5527226120448008</v>
      </c>
      <c r="W167" s="218">
        <f>NMM!W76</f>
        <v>7.9529151966042635</v>
      </c>
      <c r="X167" s="218">
        <f>NMM!X76</f>
        <v>7.0693297028836524</v>
      </c>
      <c r="Y167" s="218">
        <f>NMM!Y76</f>
        <v>7.6075295880321905</v>
      </c>
    </row>
    <row r="168" spans="1:25" ht="12" customHeight="1" x14ac:dyDescent="0.25">
      <c r="A168" s="14" t="s">
        <v>51</v>
      </c>
      <c r="B168" s="217">
        <f>NMM!B77</f>
        <v>10.54592165029894</v>
      </c>
      <c r="C168" s="217">
        <f>NMM!C77</f>
        <v>10.631267917805475</v>
      </c>
      <c r="D168" s="217">
        <f>NMM!D77</f>
        <v>10.619373395515838</v>
      </c>
      <c r="E168" s="217">
        <f>NMM!E77</f>
        <v>11.472199068770243</v>
      </c>
      <c r="F168" s="217">
        <f>NMM!F77</f>
        <v>11.247480436458979</v>
      </c>
      <c r="G168" s="217">
        <f>NMM!G77</f>
        <v>12.29354211071732</v>
      </c>
      <c r="H168" s="217">
        <f>NMM!H77</f>
        <v>11.87263671542412</v>
      </c>
      <c r="I168" s="217">
        <f>NMM!I77</f>
        <v>11.743876105682192</v>
      </c>
      <c r="J168" s="217">
        <f>NMM!J77</f>
        <v>12.023399779250699</v>
      </c>
      <c r="K168" s="217">
        <f>NMM!K77</f>
        <v>12.936400725938094</v>
      </c>
      <c r="L168" s="217">
        <f>NMM!L77</f>
        <v>13.179512890038529</v>
      </c>
      <c r="M168" s="217">
        <f>NMM!M77</f>
        <v>14.287013036784947</v>
      </c>
      <c r="N168" s="217">
        <f>NMM!N77</f>
        <v>13.943492294687813</v>
      </c>
      <c r="O168" s="217">
        <f>NMM!O77</f>
        <v>12.392000635253556</v>
      </c>
      <c r="P168" s="217">
        <f>NMM!P77</f>
        <v>12.024209983983019</v>
      </c>
      <c r="Q168" s="217">
        <f>NMM!Q77</f>
        <v>12.785853419140567</v>
      </c>
      <c r="R168" s="217">
        <f>NMM!R77</f>
        <v>11.678366400432314</v>
      </c>
      <c r="S168" s="217">
        <f>NMM!S77</f>
        <v>10.872281122627671</v>
      </c>
      <c r="T168" s="217">
        <f>NMM!T77</f>
        <v>11.168868733775133</v>
      </c>
      <c r="U168" s="217">
        <f>NMM!U77</f>
        <v>10.932099799574766</v>
      </c>
      <c r="V168" s="217">
        <f>NMM!V77</f>
        <v>10.618380655248316</v>
      </c>
      <c r="W168" s="217">
        <f>NMM!W77</f>
        <v>11.179398552090197</v>
      </c>
      <c r="X168" s="217">
        <f>NMM!X77</f>
        <v>10.452264027132463</v>
      </c>
      <c r="Y168" s="217">
        <f>NMM!Y77</f>
        <v>11.094649052500271</v>
      </c>
    </row>
    <row r="169" spans="1:25" ht="12" customHeight="1" x14ac:dyDescent="0.25">
      <c r="A169" s="14" t="s">
        <v>52</v>
      </c>
      <c r="B169" s="217">
        <f>NMM!B78</f>
        <v>2.7380008971703456</v>
      </c>
      <c r="C169" s="217">
        <f>NMM!C78</f>
        <v>2.5328340286396096</v>
      </c>
      <c r="D169" s="217">
        <f>NMM!D78</f>
        <v>2.7418947280390387</v>
      </c>
      <c r="E169" s="217">
        <f>NMM!E78</f>
        <v>2.6954476494474404</v>
      </c>
      <c r="F169" s="217">
        <f>NMM!F78</f>
        <v>2.7729528768038043</v>
      </c>
      <c r="G169" s="217">
        <f>NMM!G78</f>
        <v>3.175942209519278</v>
      </c>
      <c r="H169" s="217">
        <f>NMM!H78</f>
        <v>3.2133421765566701</v>
      </c>
      <c r="I169" s="217">
        <f>NMM!I78</f>
        <v>3.1222357919384649</v>
      </c>
      <c r="J169" s="217">
        <f>NMM!J78</f>
        <v>3.1067140797303079</v>
      </c>
      <c r="K169" s="217">
        <f>NMM!K78</f>
        <v>3.1267974620492045</v>
      </c>
      <c r="L169" s="217">
        <f>NMM!L78</f>
        <v>3.0618914065274541</v>
      </c>
      <c r="M169" s="217">
        <f>NMM!M78</f>
        <v>3.1499914622062302</v>
      </c>
      <c r="N169" s="217">
        <f>NMM!N78</f>
        <v>3.1276424556614812</v>
      </c>
      <c r="O169" s="217">
        <f>NMM!O78</f>
        <v>3.1453238055748018</v>
      </c>
      <c r="P169" s="217">
        <f>NMM!P78</f>
        <v>3.0702948428996164</v>
      </c>
      <c r="Q169" s="217">
        <f>NMM!Q78</f>
        <v>3.1444698533570405</v>
      </c>
      <c r="R169" s="217">
        <f>NMM!R78</f>
        <v>3.0794033896302828</v>
      </c>
      <c r="S169" s="217">
        <f>NMM!S78</f>
        <v>3.2037216375325608</v>
      </c>
      <c r="T169" s="217">
        <f>NMM!T78</f>
        <v>3.1060694877026322</v>
      </c>
      <c r="U169" s="217">
        <f>NMM!U78</f>
        <v>2.9221146563608658</v>
      </c>
      <c r="V169" s="217">
        <f>NMM!V78</f>
        <v>2.492313114870329</v>
      </c>
      <c r="W169" s="217">
        <f>NMM!W78</f>
        <v>2.6901592592280839</v>
      </c>
      <c r="X169" s="217">
        <f>NMM!X78</f>
        <v>2.5041142303589679</v>
      </c>
      <c r="Y169" s="217">
        <f>NMM!Y78</f>
        <v>2.7049028180641912</v>
      </c>
    </row>
    <row r="170" spans="1:25" ht="12" customHeight="1" x14ac:dyDescent="0.25">
      <c r="A170" s="14" t="s">
        <v>60</v>
      </c>
      <c r="B170" s="217">
        <f>NMM!B79</f>
        <v>2.9224088690833767</v>
      </c>
      <c r="C170" s="217">
        <f>NMM!C79</f>
        <v>2.6953797883184611</v>
      </c>
      <c r="D170" s="217">
        <f>NMM!D79</f>
        <v>2.8923402456170968</v>
      </c>
      <c r="E170" s="217">
        <f>NMM!E79</f>
        <v>2.8978304768481973</v>
      </c>
      <c r="F170" s="217">
        <f>NMM!F79</f>
        <v>2.9249776059338006</v>
      </c>
      <c r="G170" s="217">
        <f>NMM!G79</f>
        <v>3.3299472067908709</v>
      </c>
      <c r="H170" s="217">
        <f>NMM!H79</f>
        <v>3.3341759158525974</v>
      </c>
      <c r="I170" s="217">
        <f>NMM!I79</f>
        <v>3.2679019434472307</v>
      </c>
      <c r="J170" s="217">
        <f>NMM!J79</f>
        <v>3.150044461435737</v>
      </c>
      <c r="K170" s="217">
        <f>NMM!K79</f>
        <v>3.1292480155515245</v>
      </c>
      <c r="L170" s="217">
        <f>NMM!L79</f>
        <v>3.1159608759797406</v>
      </c>
      <c r="M170" s="217">
        <f>NMM!M79</f>
        <v>3.158385472121485</v>
      </c>
      <c r="N170" s="217">
        <f>NMM!N79</f>
        <v>3.1027453474774696</v>
      </c>
      <c r="O170" s="217">
        <f>NMM!O79</f>
        <v>2.5088495672810689</v>
      </c>
      <c r="P170" s="217">
        <f>NMM!P79</f>
        <v>2.4278466128844647</v>
      </c>
      <c r="Q170" s="217">
        <f>NMM!Q79</f>
        <v>2.6055697399933067</v>
      </c>
      <c r="R170" s="217">
        <f>NMM!R79</f>
        <v>2.3583409300899443</v>
      </c>
      <c r="S170" s="217">
        <f>NMM!S79</f>
        <v>2.3482338523460715</v>
      </c>
      <c r="T170" s="217">
        <f>NMM!T79</f>
        <v>2.3642294658298337</v>
      </c>
      <c r="U170" s="217">
        <f>NMM!U79</f>
        <v>2.2995013285111967</v>
      </c>
      <c r="V170" s="217">
        <f>NMM!V79</f>
        <v>2.3154300956383138</v>
      </c>
      <c r="W170" s="217">
        <f>NMM!W79</f>
        <v>2.1623979160054181</v>
      </c>
      <c r="X170" s="217">
        <f>NMM!X79</f>
        <v>2.372463078600326</v>
      </c>
      <c r="Y170" s="217">
        <f>NMM!Y79</f>
        <v>2.3035218960042232</v>
      </c>
    </row>
    <row r="171" spans="1:25" ht="12" customHeight="1" x14ac:dyDescent="0.25">
      <c r="A171" s="13" t="s">
        <v>21</v>
      </c>
      <c r="B171" s="218">
        <f>PPA!B74</f>
        <v>0.28462931318811419</v>
      </c>
      <c r="C171" s="218">
        <f>PPA!C74</f>
        <v>0.29377202468408831</v>
      </c>
      <c r="D171" s="218">
        <f>PPA!D74</f>
        <v>0.29775703085416716</v>
      </c>
      <c r="E171" s="218">
        <f>PPA!E74</f>
        <v>0.33975600700761693</v>
      </c>
      <c r="F171" s="218">
        <f>PPA!F74</f>
        <v>0.33436395850194445</v>
      </c>
      <c r="G171" s="218">
        <f>PPA!G74</f>
        <v>0.30216503394424105</v>
      </c>
      <c r="H171" s="218">
        <f>PPA!H74</f>
        <v>0.27468501139248397</v>
      </c>
      <c r="I171" s="218">
        <f>PPA!I74</f>
        <v>0.226110968641871</v>
      </c>
      <c r="J171" s="218">
        <f>PPA!J74</f>
        <v>0.22903763332815422</v>
      </c>
      <c r="K171" s="218">
        <f>PPA!K74</f>
        <v>0.1853412857742632</v>
      </c>
      <c r="L171" s="218">
        <f>PPA!L74</f>
        <v>0.18347845099804805</v>
      </c>
      <c r="M171" s="218">
        <f>PPA!M74</f>
        <v>0.16018261041839177</v>
      </c>
      <c r="N171" s="218">
        <f>PPA!N74</f>
        <v>0.1504797560892647</v>
      </c>
      <c r="O171" s="218">
        <f>PPA!O74</f>
        <v>0.12523230854739781</v>
      </c>
      <c r="P171" s="218">
        <f>PPA!P74</f>
        <v>9.6013173531411755E-2</v>
      </c>
      <c r="Q171" s="218">
        <f>PPA!Q74</f>
        <v>9.1104198372762082E-2</v>
      </c>
      <c r="R171" s="218">
        <f>PPA!R74</f>
        <v>8.9296051177634311E-2</v>
      </c>
      <c r="S171" s="218">
        <f>PPA!S74</f>
        <v>0.10549325000092026</v>
      </c>
      <c r="T171" s="218">
        <f>PPA!T74</f>
        <v>0.1174666033646386</v>
      </c>
      <c r="U171" s="218">
        <f>PPA!U74</f>
        <v>0.10575694107992206</v>
      </c>
      <c r="V171" s="218">
        <f>PPA!V74</f>
        <v>8.8843728728966467E-2</v>
      </c>
      <c r="W171" s="218">
        <f>PPA!W74</f>
        <v>0.10378488192673829</v>
      </c>
      <c r="X171" s="218">
        <f>PPA!X74</f>
        <v>8.0240419080837982E-2</v>
      </c>
      <c r="Y171" s="218">
        <f>PPA!Y74</f>
        <v>8.2288146982217744E-2</v>
      </c>
    </row>
    <row r="172" spans="1:25" ht="12" customHeight="1" x14ac:dyDescent="0.25">
      <c r="A172" s="14" t="s">
        <v>54</v>
      </c>
      <c r="B172" s="217">
        <f>PPA!B75</f>
        <v>0.25146757888308646</v>
      </c>
      <c r="C172" s="217">
        <f>PPA!C75</f>
        <v>0.2566916209518757</v>
      </c>
      <c r="D172" s="217">
        <f>PPA!D75</f>
        <v>0.26045257750271428</v>
      </c>
      <c r="E172" s="217">
        <f>PPA!E75</f>
        <v>0.29772626179788581</v>
      </c>
      <c r="F172" s="217">
        <f>PPA!F75</f>
        <v>0.29135972804085097</v>
      </c>
      <c r="G172" s="217">
        <f>PPA!G75</f>
        <v>0.26367319959468899</v>
      </c>
      <c r="H172" s="217">
        <f>PPA!H75</f>
        <v>0.24031589834250464</v>
      </c>
      <c r="I172" s="217">
        <f>PPA!I75</f>
        <v>0.1990888936654851</v>
      </c>
      <c r="J172" s="217">
        <f>PPA!J75</f>
        <v>0.20015917371575728</v>
      </c>
      <c r="K172" s="217">
        <f>PPA!K75</f>
        <v>0.16457236626675811</v>
      </c>
      <c r="L172" s="217">
        <f>PPA!L75</f>
        <v>0.16305235922633576</v>
      </c>
      <c r="M172" s="217">
        <f>PPA!M75</f>
        <v>0.1418177334151807</v>
      </c>
      <c r="N172" s="217">
        <f>PPA!N75</f>
        <v>0.13228146040864422</v>
      </c>
      <c r="O172" s="217">
        <f>PPA!O75</f>
        <v>0.1110100410137199</v>
      </c>
      <c r="P172" s="217">
        <f>PPA!P75</f>
        <v>8.6261552011682063E-2</v>
      </c>
      <c r="Q172" s="217">
        <f>PPA!Q75</f>
        <v>8.2788980291522499E-2</v>
      </c>
      <c r="R172" s="217">
        <f>PPA!R75</f>
        <v>8.1242092749488515E-2</v>
      </c>
      <c r="S172" s="217">
        <f>PPA!S75</f>
        <v>9.5335804098307622E-2</v>
      </c>
      <c r="T172" s="217">
        <f>PPA!T75</f>
        <v>0.10658778418902459</v>
      </c>
      <c r="U172" s="217">
        <f>PPA!U75</f>
        <v>9.674555879098562E-2</v>
      </c>
      <c r="V172" s="217">
        <f>PPA!V75</f>
        <v>8.2423589824291779E-2</v>
      </c>
      <c r="W172" s="217">
        <f>PPA!W75</f>
        <v>9.6471116984595331E-2</v>
      </c>
      <c r="X172" s="217">
        <f>PPA!X75</f>
        <v>7.5119067466720826E-2</v>
      </c>
      <c r="Y172" s="217">
        <f>PPA!Y75</f>
        <v>7.7838248618150627E-2</v>
      </c>
    </row>
    <row r="173" spans="1:25" ht="12" customHeight="1" x14ac:dyDescent="0.25">
      <c r="A173" s="14" t="s">
        <v>61</v>
      </c>
      <c r="B173" s="217">
        <f>PPA!B76</f>
        <v>0.3391634812524062</v>
      </c>
      <c r="C173" s="217">
        <f>PPA!C76</f>
        <v>0.35320391614342722</v>
      </c>
      <c r="D173" s="217">
        <f>PPA!D76</f>
        <v>0.35794810545391531</v>
      </c>
      <c r="E173" s="217">
        <f>PPA!E76</f>
        <v>0.40821765264302079</v>
      </c>
      <c r="F173" s="217">
        <f>PPA!F76</f>
        <v>0.40429839898811393</v>
      </c>
      <c r="G173" s="217">
        <f>PPA!G76</f>
        <v>0.36430662396824354</v>
      </c>
      <c r="H173" s="217">
        <f>PPA!H76</f>
        <v>0.32819615988897655</v>
      </c>
      <c r="I173" s="217">
        <f>PPA!I76</f>
        <v>0.2708017279567711</v>
      </c>
      <c r="J173" s="217">
        <f>PPA!J76</f>
        <v>0.27549499593592025</v>
      </c>
      <c r="K173" s="217">
        <f>PPA!K76</f>
        <v>0.21859486542780765</v>
      </c>
      <c r="L173" s="217">
        <f>PPA!L76</f>
        <v>0.21589671394680354</v>
      </c>
      <c r="M173" s="217">
        <f>PPA!M76</f>
        <v>0.18955921713417365</v>
      </c>
      <c r="N173" s="217">
        <f>PPA!N76</f>
        <v>0.17822903158315739</v>
      </c>
      <c r="O173" s="217">
        <f>PPA!O76</f>
        <v>0.14670317917094416</v>
      </c>
      <c r="P173" s="217">
        <f>PPA!P76</f>
        <v>0.11331018013983254</v>
      </c>
      <c r="Q173" s="217">
        <f>PPA!Q76</f>
        <v>0.10609053591417765</v>
      </c>
      <c r="R173" s="217">
        <f>PPA!R76</f>
        <v>0.1039617209548655</v>
      </c>
      <c r="S173" s="217">
        <f>PPA!S76</f>
        <v>0.12332132757719583</v>
      </c>
      <c r="T173" s="217">
        <f>PPA!T76</f>
        <v>0.13699315342352933</v>
      </c>
      <c r="U173" s="217">
        <f>PPA!U76</f>
        <v>0.12265580853104563</v>
      </c>
      <c r="V173" s="217">
        <f>PPA!V76</f>
        <v>0.10121465511002586</v>
      </c>
      <c r="W173" s="217">
        <f>PPA!W76</f>
        <v>0.11717816371319846</v>
      </c>
      <c r="X173" s="217">
        <f>PPA!X76</f>
        <v>8.9997287420854069E-2</v>
      </c>
      <c r="Y173" s="217">
        <f>PPA!Y76</f>
        <v>9.1122820369633095E-2</v>
      </c>
    </row>
    <row r="174" spans="1:25" ht="12" customHeight="1" x14ac:dyDescent="0.25">
      <c r="A174" s="14" t="s">
        <v>62</v>
      </c>
      <c r="B174" s="217">
        <f>PPA!B77</f>
        <v>1.6085682670171814E-2</v>
      </c>
      <c r="C174" s="217">
        <f>PPA!C77</f>
        <v>1.3449556444768376E-2</v>
      </c>
      <c r="D174" s="217">
        <f>PPA!D77</f>
        <v>9.4151755718260167E-3</v>
      </c>
      <c r="E174" s="217">
        <f>PPA!E77</f>
        <v>1.7832029787387904E-2</v>
      </c>
      <c r="F174" s="217">
        <f>PPA!F77</f>
        <v>1.1983689888634994E-2</v>
      </c>
      <c r="G174" s="217">
        <f>PPA!G77</f>
        <v>8.9631741136676959E-3</v>
      </c>
      <c r="H174" s="217">
        <f>PPA!H77</f>
        <v>9.4418982861065263E-3</v>
      </c>
      <c r="I174" s="217">
        <f>PPA!I77</f>
        <v>6.66008067972477E-3</v>
      </c>
      <c r="J174" s="217">
        <f>PPA!J77</f>
        <v>5.9967085627496046E-3</v>
      </c>
      <c r="K174" s="217">
        <f>PPA!K77</f>
        <v>9.3428477942066115E-3</v>
      </c>
      <c r="L174" s="217">
        <f>PPA!L77</f>
        <v>8.2150091324666111E-3</v>
      </c>
      <c r="M174" s="217">
        <f>PPA!M77</f>
        <v>7.1991345261435639E-3</v>
      </c>
      <c r="N174" s="217">
        <f>PPA!N77</f>
        <v>6.8216868461204137E-3</v>
      </c>
      <c r="O174" s="217">
        <f>PPA!O77</f>
        <v>8.2323751902492765E-3</v>
      </c>
      <c r="P174" s="217">
        <f>PPA!P77</f>
        <v>8.45680146731723E-3</v>
      </c>
      <c r="Q174" s="217">
        <f>PPA!Q77</f>
        <v>1.5266087350096106E-2</v>
      </c>
      <c r="R174" s="217">
        <f>PPA!R77</f>
        <v>1.5407612722814931E-2</v>
      </c>
      <c r="S174" s="217">
        <f>PPA!S77</f>
        <v>1.9485489459282208E-2</v>
      </c>
      <c r="T174" s="217">
        <f>PPA!T77</f>
        <v>2.8999148219315849E-2</v>
      </c>
      <c r="U174" s="217">
        <f>PPA!U77</f>
        <v>3.5845155009819461E-2</v>
      </c>
      <c r="V174" s="217">
        <f>PPA!V77</f>
        <v>3.5865665479275513E-2</v>
      </c>
      <c r="W174" s="217">
        <f>PPA!W77</f>
        <v>4.4901797247150953E-2</v>
      </c>
      <c r="X174" s="217">
        <f>PPA!X77</f>
        <v>4.3529422073253214E-2</v>
      </c>
      <c r="Y174" s="217">
        <f>PPA!Y77</f>
        <v>5.4121752472342882E-2</v>
      </c>
    </row>
    <row r="175" spans="1:25" ht="12" customHeight="1" x14ac:dyDescent="0.25">
      <c r="A175" s="15" t="s">
        <v>63</v>
      </c>
      <c r="B175" s="221">
        <f>FBT!B$38</f>
        <v>1.418885999077607</v>
      </c>
      <c r="C175" s="221">
        <f>FBT!C$38</f>
        <v>1.4484896401774994</v>
      </c>
      <c r="D175" s="221">
        <f>FBT!D$38</f>
        <v>1.5143029702450002</v>
      </c>
      <c r="E175" s="221">
        <f>FBT!E$38</f>
        <v>1.6377162814733404</v>
      </c>
      <c r="F175" s="221">
        <f>FBT!F$38</f>
        <v>1.5403383601511023</v>
      </c>
      <c r="G175" s="221">
        <f>FBT!G$38</f>
        <v>1.3449031189559009</v>
      </c>
      <c r="H175" s="221">
        <f>FBT!H$38</f>
        <v>1.3012380624164854</v>
      </c>
      <c r="I175" s="221">
        <f>FBT!I$38</f>
        <v>1.1638946324136634</v>
      </c>
      <c r="J175" s="221">
        <f>FBT!J$38</f>
        <v>1.1540423937037423</v>
      </c>
      <c r="K175" s="221">
        <f>FBT!K$38</f>
        <v>1.1810170028215345</v>
      </c>
      <c r="L175" s="221">
        <f>FBT!L$38</f>
        <v>1.1267306130756058</v>
      </c>
      <c r="M175" s="221">
        <f>FBT!M$38</f>
        <v>1.1201959526255139</v>
      </c>
      <c r="N175" s="221">
        <f>FBT!N$38</f>
        <v>1.1214222348862322</v>
      </c>
      <c r="O175" s="221">
        <f>FBT!O$38</f>
        <v>1.0600333637679098</v>
      </c>
      <c r="P175" s="221">
        <f>FBT!P$38</f>
        <v>1.0680170074123909</v>
      </c>
      <c r="Q175" s="221">
        <f>FBT!Q$38</f>
        <v>0.93525784039375237</v>
      </c>
      <c r="R175" s="221">
        <f>FBT!R$38</f>
        <v>0.93380691976410679</v>
      </c>
      <c r="S175" s="221">
        <f>FBT!S$38</f>
        <v>0.83382908509408993</v>
      </c>
      <c r="T175" s="221">
        <f>FBT!T$38</f>
        <v>0.8552906171017497</v>
      </c>
      <c r="U175" s="221">
        <f>FBT!U$38</f>
        <v>0.81817786838788387</v>
      </c>
      <c r="V175" s="221">
        <f>FBT!V$38</f>
        <v>0.62294698562216844</v>
      </c>
      <c r="W175" s="221">
        <f>FBT!W$38</f>
        <v>0.55372614346820903</v>
      </c>
      <c r="X175" s="221">
        <f>FBT!X$38</f>
        <v>0.51988865066576195</v>
      </c>
      <c r="Y175" s="221">
        <f>FBT!Y$38</f>
        <v>0.46701928646972801</v>
      </c>
    </row>
    <row r="176" spans="1:25" ht="12" customHeight="1" x14ac:dyDescent="0.25">
      <c r="A176" s="12" t="s">
        <v>64</v>
      </c>
      <c r="B176" s="217">
        <f>TRE!B$38</f>
        <v>0.73103366246373369</v>
      </c>
      <c r="C176" s="217">
        <f>TRE!C$38</f>
        <v>0.78872241581146485</v>
      </c>
      <c r="D176" s="217">
        <f>TRE!D$38</f>
        <v>0.78404252583692224</v>
      </c>
      <c r="E176" s="217">
        <f>TRE!E$38</f>
        <v>0.93504839066127265</v>
      </c>
      <c r="F176" s="217">
        <f>TRE!F$38</f>
        <v>0.93781370438533107</v>
      </c>
      <c r="G176" s="217">
        <f>TRE!G$38</f>
        <v>0.77437783473432442</v>
      </c>
      <c r="H176" s="217">
        <f>TRE!H$38</f>
        <v>0.767057637103428</v>
      </c>
      <c r="I176" s="217">
        <f>TRE!I$38</f>
        <v>0.73340909519247066</v>
      </c>
      <c r="J176" s="217">
        <f>TRE!J$38</f>
        <v>0.72156830132557448</v>
      </c>
      <c r="K176" s="217">
        <f>TRE!K$38</f>
        <v>0.70060434739004118</v>
      </c>
      <c r="L176" s="217">
        <f>TRE!L$38</f>
        <v>0.68536342022158769</v>
      </c>
      <c r="M176" s="217">
        <f>TRE!M$38</f>
        <v>0.53163969893904506</v>
      </c>
      <c r="N176" s="217">
        <f>TRE!N$38</f>
        <v>0.53462620664580995</v>
      </c>
      <c r="O176" s="217">
        <f>TRE!O$38</f>
        <v>0.54662428710982303</v>
      </c>
      <c r="P176" s="217">
        <f>TRE!P$38</f>
        <v>0.47211562328664414</v>
      </c>
      <c r="Q176" s="217">
        <f>TRE!Q$38</f>
        <v>0.33514179176599512</v>
      </c>
      <c r="R176" s="217">
        <f>TRE!R$38</f>
        <v>0.40806923384375637</v>
      </c>
      <c r="S176" s="217">
        <f>TRE!S$38</f>
        <v>0.51927992278053658</v>
      </c>
      <c r="T176" s="217">
        <f>TRE!T$38</f>
        <v>0.57784057274244383</v>
      </c>
      <c r="U176" s="217">
        <f>TRE!U$38</f>
        <v>0.50085728826395204</v>
      </c>
      <c r="V176" s="217">
        <f>TRE!V$38</f>
        <v>0.28749428828026447</v>
      </c>
      <c r="W176" s="217">
        <f>TRE!W$38</f>
        <v>0.33763702124845235</v>
      </c>
      <c r="X176" s="217">
        <f>TRE!X$38</f>
        <v>0.32073203607742112</v>
      </c>
      <c r="Y176" s="217">
        <f>TRE!Y$38</f>
        <v>0.39428861459473036</v>
      </c>
    </row>
    <row r="177" spans="1:25" ht="12" customHeight="1" x14ac:dyDescent="0.25">
      <c r="A177" s="12" t="s">
        <v>65</v>
      </c>
      <c r="B177" s="217">
        <f>MAE!B$38</f>
        <v>1.3044234600808202</v>
      </c>
      <c r="C177" s="217">
        <f>MAE!C$38</f>
        <v>1.1985293354915976</v>
      </c>
      <c r="D177" s="217">
        <f>MAE!D$38</f>
        <v>1.2349746467204155</v>
      </c>
      <c r="E177" s="217">
        <f>MAE!E$38</f>
        <v>1.4571881571650473</v>
      </c>
      <c r="F177" s="217">
        <f>MAE!F$38</f>
        <v>1.3938225780253422</v>
      </c>
      <c r="G177" s="217">
        <f>MAE!G$38</f>
        <v>0.99437997798999911</v>
      </c>
      <c r="H177" s="217">
        <f>MAE!H$38</f>
        <v>0.95442135055303101</v>
      </c>
      <c r="I177" s="217">
        <f>MAE!I$38</f>
        <v>0.9746906839735473</v>
      </c>
      <c r="J177" s="217">
        <f>MAE!J$38</f>
        <v>1.0035591477863413</v>
      </c>
      <c r="K177" s="217">
        <f>MAE!K$38</f>
        <v>0.65221377044108275</v>
      </c>
      <c r="L177" s="217">
        <f>MAE!L$38</f>
        <v>0.45550049734655823</v>
      </c>
      <c r="M177" s="217">
        <f>MAE!M$38</f>
        <v>0.38500928320898498</v>
      </c>
      <c r="N177" s="217">
        <f>MAE!N$38</f>
        <v>0.40606338416996279</v>
      </c>
      <c r="O177" s="217">
        <f>MAE!O$38</f>
        <v>0.37655018161472564</v>
      </c>
      <c r="P177" s="217">
        <f>MAE!P$38</f>
        <v>0.33127694573712668</v>
      </c>
      <c r="Q177" s="217">
        <f>MAE!Q$38</f>
        <v>0.36706189713218346</v>
      </c>
      <c r="R177" s="217">
        <f>MAE!R$38</f>
        <v>0.37042164122916038</v>
      </c>
      <c r="S177" s="217">
        <f>MAE!S$38</f>
        <v>0.35286258236790768</v>
      </c>
      <c r="T177" s="217">
        <f>MAE!T$38</f>
        <v>0.32813518549826137</v>
      </c>
      <c r="U177" s="217">
        <f>MAE!U$38</f>
        <v>0.27681184271558462</v>
      </c>
      <c r="V177" s="217">
        <f>MAE!V$38</f>
        <v>0.21153846063697546</v>
      </c>
      <c r="W177" s="217">
        <f>MAE!W$38</f>
        <v>0.23471400401607195</v>
      </c>
      <c r="X177" s="217">
        <f>MAE!X$38</f>
        <v>0.21480666689370115</v>
      </c>
      <c r="Y177" s="217">
        <f>MAE!Y$38</f>
        <v>0.22647946423519164</v>
      </c>
    </row>
    <row r="178" spans="1:25" ht="12" customHeight="1" x14ac:dyDescent="0.25">
      <c r="A178" s="12" t="s">
        <v>66</v>
      </c>
      <c r="B178" s="217">
        <f>TEL!B$38</f>
        <v>1.2667714686508904</v>
      </c>
      <c r="C178" s="217">
        <f>TEL!C$38</f>
        <v>1.5305187584971087</v>
      </c>
      <c r="D178" s="217">
        <f>TEL!D$38</f>
        <v>1.5429660349016256</v>
      </c>
      <c r="E178" s="217">
        <f>TEL!E$38</f>
        <v>1.6630100159445063</v>
      </c>
      <c r="F178" s="217">
        <f>TEL!F$38</f>
        <v>1.6014737467535205</v>
      </c>
      <c r="G178" s="217">
        <f>TEL!G$38</f>
        <v>1.2514207286740575</v>
      </c>
      <c r="H178" s="217">
        <f>TEL!H$38</f>
        <v>1.1358849092122598</v>
      </c>
      <c r="I178" s="217">
        <f>TEL!I$38</f>
        <v>1.2470489190771044</v>
      </c>
      <c r="J178" s="217">
        <f>TEL!J$38</f>
        <v>0.98512416946187464</v>
      </c>
      <c r="K178" s="217">
        <f>TEL!K$38</f>
        <v>1.1994847944789773</v>
      </c>
      <c r="L178" s="217">
        <f>TEL!L$38</f>
        <v>1.1627004553501044</v>
      </c>
      <c r="M178" s="217">
        <f>TEL!M$38</f>
        <v>1.1920054773119289</v>
      </c>
      <c r="N178" s="217">
        <f>TEL!N$38</f>
        <v>1.1522807957192656</v>
      </c>
      <c r="O178" s="217">
        <f>TEL!O$38</f>
        <v>1.1611123550606606</v>
      </c>
      <c r="P178" s="217">
        <f>TEL!P$38</f>
        <v>0.84079746388577303</v>
      </c>
      <c r="Q178" s="217">
        <f>TEL!Q$38</f>
        <v>0.70473229439961593</v>
      </c>
      <c r="R178" s="217">
        <f>TEL!R$38</f>
        <v>0.66966269607220585</v>
      </c>
      <c r="S178" s="217">
        <f>TEL!S$38</f>
        <v>0.54865909752366315</v>
      </c>
      <c r="T178" s="217">
        <f>TEL!T$38</f>
        <v>0.43700660053272383</v>
      </c>
      <c r="U178" s="217">
        <f>TEL!U$38</f>
        <v>0.43193100702311349</v>
      </c>
      <c r="V178" s="217">
        <f>TEL!V$38</f>
        <v>0.34082997163837647</v>
      </c>
      <c r="W178" s="217">
        <f>TEL!W$38</f>
        <v>0.34778613514829992</v>
      </c>
      <c r="X178" s="217">
        <f>TEL!X$38</f>
        <v>0.43488020457743881</v>
      </c>
      <c r="Y178" s="217">
        <f>TEL!Y$38</f>
        <v>0.50998862861018002</v>
      </c>
    </row>
    <row r="179" spans="1:25" ht="12" customHeight="1" x14ac:dyDescent="0.25">
      <c r="A179" s="12" t="s">
        <v>67</v>
      </c>
      <c r="B179" s="217">
        <f>WWP!B$38</f>
        <v>7.52232906093524E-2</v>
      </c>
      <c r="C179" s="217">
        <f>WWP!C$38</f>
        <v>0.13899149970545585</v>
      </c>
      <c r="D179" s="217">
        <f>WWP!D$38</f>
        <v>0.21609015535476442</v>
      </c>
      <c r="E179" s="217">
        <f>WWP!E$38</f>
        <v>0.20254873362816966</v>
      </c>
      <c r="F179" s="217">
        <f>WWP!F$38</f>
        <v>0.19726575879026653</v>
      </c>
      <c r="G179" s="217">
        <f>WWP!G$38</f>
        <v>9.1971158383517521E-2</v>
      </c>
      <c r="H179" s="217">
        <f>WWP!H$38</f>
        <v>9.8114718607735504E-2</v>
      </c>
      <c r="I179" s="217">
        <f>WWP!I$38</f>
        <v>9.7573595627041237E-2</v>
      </c>
      <c r="J179" s="217">
        <f>WWP!J$38</f>
        <v>9.5777351867789753E-2</v>
      </c>
      <c r="K179" s="217">
        <f>WWP!K$38</f>
        <v>9.8832730990014175E-2</v>
      </c>
      <c r="L179" s="217">
        <f>WWP!L$38</f>
        <v>0.10836516449390932</v>
      </c>
      <c r="M179" s="217">
        <f>WWP!M$38</f>
        <v>0.11282405291915484</v>
      </c>
      <c r="N179" s="217">
        <f>WWP!N$38</f>
        <v>8.8249791233145525E-2</v>
      </c>
      <c r="O179" s="217">
        <f>WWP!O$38</f>
        <v>6.2575851975242222E-2</v>
      </c>
      <c r="P179" s="217">
        <f>WWP!P$38</f>
        <v>4.4271615427564442E-2</v>
      </c>
      <c r="Q179" s="217">
        <f>WWP!Q$38</f>
        <v>5.0114956312122733E-2</v>
      </c>
      <c r="R179" s="217">
        <f>WWP!R$38</f>
        <v>0.12244475008683608</v>
      </c>
      <c r="S179" s="217">
        <f>WWP!S$38</f>
        <v>0.11879034396233</v>
      </c>
      <c r="T179" s="217">
        <f>WWP!T$38</f>
        <v>0.14181998844230384</v>
      </c>
      <c r="U179" s="217">
        <f>WWP!U$38</f>
        <v>0.13184524022095964</v>
      </c>
      <c r="V179" s="217">
        <f>WWP!V$38</f>
        <v>0.10124190113678502</v>
      </c>
      <c r="W179" s="217">
        <f>WWP!W$38</f>
        <v>0.10484483719863379</v>
      </c>
      <c r="X179" s="217">
        <f>WWP!X$38</f>
        <v>9.2882156199936186E-2</v>
      </c>
      <c r="Y179" s="217">
        <f>WWP!Y$38</f>
        <v>9.3902269008645997E-2</v>
      </c>
    </row>
    <row r="180" spans="1:25" ht="12" customHeight="1" x14ac:dyDescent="0.25">
      <c r="A180" s="16" t="s">
        <v>68</v>
      </c>
      <c r="B180" s="222">
        <f>OIS!B$38</f>
        <v>0.74824961218945707</v>
      </c>
      <c r="C180" s="222">
        <f>OIS!C$38</f>
        <v>0.4026444198072045</v>
      </c>
      <c r="D180" s="222">
        <f>OIS!D$38</f>
        <v>0.4294578206252222</v>
      </c>
      <c r="E180" s="222">
        <f>OIS!E$38</f>
        <v>0.67180218770125355</v>
      </c>
      <c r="F180" s="222">
        <f>OIS!F$38</f>
        <v>0.64297107391885566</v>
      </c>
      <c r="G180" s="222">
        <f>OIS!G$38</f>
        <v>0.87891765536681954</v>
      </c>
      <c r="H180" s="222">
        <f>OIS!H$38</f>
        <v>0.91077593014318126</v>
      </c>
      <c r="I180" s="222">
        <f>OIS!I$38</f>
        <v>0.92638658945230345</v>
      </c>
      <c r="J180" s="222">
        <f>OIS!J$38</f>
        <v>0.95035711853178806</v>
      </c>
      <c r="K180" s="222">
        <f>OIS!K$38</f>
        <v>0.82401244833871912</v>
      </c>
      <c r="L180" s="222">
        <f>OIS!L$38</f>
        <v>0.94645948525760681</v>
      </c>
      <c r="M180" s="222">
        <f>OIS!M$38</f>
        <v>1.0702168353037447</v>
      </c>
      <c r="N180" s="222">
        <f>OIS!N$38</f>
        <v>0.98942149670363999</v>
      </c>
      <c r="O180" s="222">
        <f>OIS!O$38</f>
        <v>0.94035009940162917</v>
      </c>
      <c r="P180" s="222">
        <f>OIS!P$38</f>
        <v>0.98043882692734841</v>
      </c>
      <c r="Q180" s="222">
        <f>OIS!Q$38</f>
        <v>0.8911722476134063</v>
      </c>
      <c r="R180" s="222">
        <f>OIS!R$38</f>
        <v>0.89363831654309889</v>
      </c>
      <c r="S180" s="222">
        <f>OIS!S$38</f>
        <v>0.80778516062819949</v>
      </c>
      <c r="T180" s="222">
        <f>OIS!T$38</f>
        <v>0.79480454659544786</v>
      </c>
      <c r="U180" s="222">
        <f>OIS!U$38</f>
        <v>0.81905530869871368</v>
      </c>
      <c r="V180" s="222">
        <f>OIS!V$38</f>
        <v>1.3654731986396766</v>
      </c>
      <c r="W180" s="222">
        <f>OIS!W$38</f>
        <v>1.2656327036563535</v>
      </c>
      <c r="X180" s="222">
        <f>OIS!X$38</f>
        <v>1.3295865823788433</v>
      </c>
      <c r="Y180" s="222">
        <f>OIS!Y$38</f>
        <v>1.3063740997175557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SE: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12264.834823731193</v>
      </c>
      <c r="C5" s="223">
        <f t="shared" si="0"/>
        <v>11372.252794496071</v>
      </c>
      <c r="D5" s="223">
        <f t="shared" si="0"/>
        <v>11388.165864143932</v>
      </c>
      <c r="E5" s="223">
        <f t="shared" si="0"/>
        <v>11499.881599311837</v>
      </c>
      <c r="F5" s="223">
        <f t="shared" si="0"/>
        <v>11590.946259672546</v>
      </c>
      <c r="G5" s="223">
        <f t="shared" si="0"/>
        <v>11537.596646602517</v>
      </c>
      <c r="H5" s="223">
        <f t="shared" si="0"/>
        <v>11905.75563198575</v>
      </c>
      <c r="I5" s="223">
        <f t="shared" si="0"/>
        <v>12012.111263971849</v>
      </c>
      <c r="J5" s="223">
        <f t="shared" si="0"/>
        <v>11678.110232157371</v>
      </c>
      <c r="K5" s="223">
        <f t="shared" si="0"/>
        <v>10894.581169388512</v>
      </c>
      <c r="L5" s="223">
        <f t="shared" si="0"/>
        <v>11649.777214100828</v>
      </c>
      <c r="M5" s="223">
        <f t="shared" si="0"/>
        <v>11290.403955287173</v>
      </c>
      <c r="N5" s="223">
        <f t="shared" si="0"/>
        <v>11244.098366293438</v>
      </c>
      <c r="O5" s="223">
        <f t="shared" si="0"/>
        <v>11029.727858984779</v>
      </c>
      <c r="P5" s="223">
        <f t="shared" si="0"/>
        <v>10799.075322441324</v>
      </c>
      <c r="Q5" s="223">
        <f t="shared" si="0"/>
        <v>11019.170335338884</v>
      </c>
      <c r="R5" s="223">
        <f t="shared" si="0"/>
        <v>10971.244282027064</v>
      </c>
      <c r="S5" s="223">
        <f t="shared" si="0"/>
        <v>10917.19449698845</v>
      </c>
      <c r="T5" s="223">
        <f t="shared" si="0"/>
        <v>11013.377558037511</v>
      </c>
      <c r="U5" s="223">
        <f t="shared" si="0"/>
        <v>10891.751504727297</v>
      </c>
      <c r="V5" s="223">
        <f t="shared" si="0"/>
        <v>11154.427515045911</v>
      </c>
      <c r="W5" s="223">
        <f t="shared" si="0"/>
        <v>11120.714875320617</v>
      </c>
      <c r="X5" s="223">
        <f t="shared" si="0"/>
        <v>11045.13886500399</v>
      </c>
      <c r="Y5" s="223">
        <f t="shared" si="0"/>
        <v>11349.8051590697</v>
      </c>
    </row>
    <row r="6" spans="1:25" ht="12" customHeight="1" x14ac:dyDescent="0.25">
      <c r="A6" s="173" t="s">
        <v>91</v>
      </c>
      <c r="B6" s="224">
        <v>126.44740511049801</v>
      </c>
      <c r="C6" s="224">
        <v>128.56486045295932</v>
      </c>
      <c r="D6" s="224">
        <v>128.77489738909918</v>
      </c>
      <c r="E6" s="224">
        <v>125.61427600493286</v>
      </c>
      <c r="F6" s="224">
        <v>127.68072395296426</v>
      </c>
      <c r="G6" s="224">
        <v>124.93941487037867</v>
      </c>
      <c r="H6" s="224">
        <v>124.94534931918358</v>
      </c>
      <c r="I6" s="224">
        <v>125.78481466951141</v>
      </c>
      <c r="J6" s="224">
        <v>127.6293077049026</v>
      </c>
      <c r="K6" s="224">
        <v>119.93494811037388</v>
      </c>
      <c r="L6" s="224">
        <v>129.60246118995099</v>
      </c>
      <c r="M6" s="224">
        <v>126.19511674381133</v>
      </c>
      <c r="N6" s="224">
        <v>126.57071135870447</v>
      </c>
      <c r="O6" s="224">
        <v>126.16698521886052</v>
      </c>
      <c r="P6" s="224">
        <v>123.86608234422215</v>
      </c>
      <c r="Q6" s="224">
        <v>125.93362252422445</v>
      </c>
      <c r="R6" s="224">
        <v>126.91055642971787</v>
      </c>
      <c r="S6" s="224">
        <v>127.42685517537549</v>
      </c>
      <c r="T6" s="224">
        <v>128.62946849283773</v>
      </c>
      <c r="U6" s="224">
        <v>126.87588435281913</v>
      </c>
      <c r="V6" s="224">
        <v>127.05879525251572</v>
      </c>
      <c r="W6" s="224">
        <v>129.22217516945477</v>
      </c>
      <c r="X6" s="224">
        <v>125.49959069425881</v>
      </c>
      <c r="Y6" s="224">
        <v>127.37679140043852</v>
      </c>
    </row>
    <row r="7" spans="1:25" ht="12" customHeight="1" x14ac:dyDescent="0.25">
      <c r="A7" s="173" t="s">
        <v>92</v>
      </c>
      <c r="B7" s="224">
        <v>177.99343172189873</v>
      </c>
      <c r="C7" s="224">
        <v>178.38799585671416</v>
      </c>
      <c r="D7" s="224">
        <v>177.64290054514541</v>
      </c>
      <c r="E7" s="224">
        <v>192.38329942106157</v>
      </c>
      <c r="F7" s="224">
        <v>200.11001721394024</v>
      </c>
      <c r="G7" s="224">
        <v>193.5237211672366</v>
      </c>
      <c r="H7" s="224">
        <v>192.11919055611824</v>
      </c>
      <c r="I7" s="224">
        <v>190.31355244299067</v>
      </c>
      <c r="J7" s="224">
        <v>182.7711644237728</v>
      </c>
      <c r="K7" s="224">
        <v>163.55749718109971</v>
      </c>
      <c r="L7" s="224">
        <v>177.06091434368724</v>
      </c>
      <c r="M7" s="224">
        <v>171.11646171838575</v>
      </c>
      <c r="N7" s="224">
        <v>172.388231522875</v>
      </c>
      <c r="O7" s="224">
        <v>169.63573103938842</v>
      </c>
      <c r="P7" s="224">
        <v>170.74762382260684</v>
      </c>
      <c r="Q7" s="224">
        <v>170.83651837156083</v>
      </c>
      <c r="R7" s="224">
        <v>170.16980951339335</v>
      </c>
      <c r="S7" s="224">
        <v>166.88689447362501</v>
      </c>
      <c r="T7" s="224">
        <v>165.28593982413176</v>
      </c>
      <c r="U7" s="224">
        <v>163.29668429575489</v>
      </c>
      <c r="V7" s="224">
        <v>163.61601776423123</v>
      </c>
      <c r="W7" s="224">
        <v>160.26148934544406</v>
      </c>
      <c r="X7" s="224">
        <v>160.20967760506306</v>
      </c>
      <c r="Y7" s="224">
        <v>159.58904819615722</v>
      </c>
    </row>
    <row r="8" spans="1:25" ht="12" customHeight="1" x14ac:dyDescent="0.25">
      <c r="A8" s="173" t="s">
        <v>93</v>
      </c>
      <c r="B8" s="224">
        <v>464.28733101510898</v>
      </c>
      <c r="C8" s="224">
        <v>455.69717756904862</v>
      </c>
      <c r="D8" s="224">
        <v>451.20945557084514</v>
      </c>
      <c r="E8" s="224">
        <v>464.27732122213962</v>
      </c>
      <c r="F8" s="224">
        <v>473.62185059661618</v>
      </c>
      <c r="G8" s="224">
        <v>468.23057258250333</v>
      </c>
      <c r="H8" s="224">
        <v>475.94068374164124</v>
      </c>
      <c r="I8" s="224">
        <v>479.8307068385551</v>
      </c>
      <c r="J8" s="224">
        <v>465.47022919504127</v>
      </c>
      <c r="K8" s="224">
        <v>423.47155941279465</v>
      </c>
      <c r="L8" s="224">
        <v>454.39900833549626</v>
      </c>
      <c r="M8" s="224">
        <v>442.02914120017238</v>
      </c>
      <c r="N8" s="224">
        <v>439.0199492615759</v>
      </c>
      <c r="O8" s="224">
        <v>432.76293242748875</v>
      </c>
      <c r="P8" s="224">
        <v>432.33862583124818</v>
      </c>
      <c r="Q8" s="224">
        <v>435.6793084482303</v>
      </c>
      <c r="R8" s="224">
        <v>432.27049483665076</v>
      </c>
      <c r="S8" s="224">
        <v>428.0111809467445</v>
      </c>
      <c r="T8" s="224">
        <v>427.66765205573819</v>
      </c>
      <c r="U8" s="224">
        <v>425.95493815620227</v>
      </c>
      <c r="V8" s="224">
        <v>431.77466170101326</v>
      </c>
      <c r="W8" s="224">
        <v>424.97450530711728</v>
      </c>
      <c r="X8" s="224">
        <v>422.54876971828401</v>
      </c>
      <c r="Y8" s="224">
        <v>431.25642078070069</v>
      </c>
    </row>
    <row r="9" spans="1:25" ht="12" customHeight="1" x14ac:dyDescent="0.25">
      <c r="A9" s="173" t="s">
        <v>94</v>
      </c>
      <c r="B9" s="224">
        <v>368.75093651031341</v>
      </c>
      <c r="C9" s="224">
        <v>361.64928058544598</v>
      </c>
      <c r="D9" s="224">
        <v>360.68699877149754</v>
      </c>
      <c r="E9" s="224">
        <v>389.48829066151563</v>
      </c>
      <c r="F9" s="224">
        <v>403.19446912991123</v>
      </c>
      <c r="G9" s="224">
        <v>391.61678609428759</v>
      </c>
      <c r="H9" s="224">
        <v>393.90681019920447</v>
      </c>
      <c r="I9" s="224">
        <v>392.8847258256186</v>
      </c>
      <c r="J9" s="224">
        <v>377.21336563576176</v>
      </c>
      <c r="K9" s="224">
        <v>339.89527647419493</v>
      </c>
      <c r="L9" s="224">
        <v>363.9899201529787</v>
      </c>
      <c r="M9" s="224">
        <v>349.44689967664027</v>
      </c>
      <c r="N9" s="224">
        <v>348.28068359286937</v>
      </c>
      <c r="O9" s="224">
        <v>342.61717004564531</v>
      </c>
      <c r="P9" s="224">
        <v>346.435660492225</v>
      </c>
      <c r="Q9" s="224">
        <v>346.86054926936009</v>
      </c>
      <c r="R9" s="224">
        <v>344.68113041479774</v>
      </c>
      <c r="S9" s="224">
        <v>336.3376595099661</v>
      </c>
      <c r="T9" s="224">
        <v>331.29806065159795</v>
      </c>
      <c r="U9" s="224">
        <v>329.79278556762034</v>
      </c>
      <c r="V9" s="224">
        <v>333.3543355007605</v>
      </c>
      <c r="W9" s="224">
        <v>322.55806378650539</v>
      </c>
      <c r="X9" s="224">
        <v>323.56412989064586</v>
      </c>
      <c r="Y9" s="224">
        <v>324.75181518075806</v>
      </c>
    </row>
    <row r="10" spans="1:25" ht="12" customHeight="1" x14ac:dyDescent="0.25">
      <c r="A10" s="36" t="s">
        <v>95</v>
      </c>
      <c r="B10" s="225">
        <f t="shared" ref="B10:Y10" si="1">SUM(B11:B15)</f>
        <v>201.59464511734598</v>
      </c>
      <c r="C10" s="225">
        <f t="shared" si="1"/>
        <v>206.60435683575815</v>
      </c>
      <c r="D10" s="225">
        <f t="shared" si="1"/>
        <v>204.81260784462231</v>
      </c>
      <c r="E10" s="225">
        <f t="shared" si="1"/>
        <v>205.04172801091676</v>
      </c>
      <c r="F10" s="225">
        <f t="shared" si="1"/>
        <v>209.52503204095194</v>
      </c>
      <c r="G10" s="225">
        <f t="shared" si="1"/>
        <v>199.42255888669376</v>
      </c>
      <c r="H10" s="225">
        <f t="shared" si="1"/>
        <v>198.72309631508011</v>
      </c>
      <c r="I10" s="225">
        <f t="shared" si="1"/>
        <v>198.75719185223059</v>
      </c>
      <c r="J10" s="225">
        <f t="shared" si="1"/>
        <v>200.67449917606652</v>
      </c>
      <c r="K10" s="225">
        <f t="shared" si="1"/>
        <v>178.22964826351628</v>
      </c>
      <c r="L10" s="225">
        <f t="shared" si="1"/>
        <v>190.81925782283409</v>
      </c>
      <c r="M10" s="225">
        <f t="shared" si="1"/>
        <v>187.00779931959198</v>
      </c>
      <c r="N10" s="225">
        <f t="shared" si="1"/>
        <v>188.54604468621645</v>
      </c>
      <c r="O10" s="225">
        <f t="shared" si="1"/>
        <v>183.36930256690783</v>
      </c>
      <c r="P10" s="225">
        <f t="shared" si="1"/>
        <v>181.90616783229595</v>
      </c>
      <c r="Q10" s="225">
        <f t="shared" si="1"/>
        <v>177.76465825591441</v>
      </c>
      <c r="R10" s="225">
        <f t="shared" si="1"/>
        <v>176.08113172417262</v>
      </c>
      <c r="S10" s="225">
        <f t="shared" si="1"/>
        <v>177.34663495583214</v>
      </c>
      <c r="T10" s="225">
        <f t="shared" si="1"/>
        <v>175.6062614690421</v>
      </c>
      <c r="U10" s="225">
        <f t="shared" si="1"/>
        <v>171.12276130684859</v>
      </c>
      <c r="V10" s="225">
        <f t="shared" si="1"/>
        <v>167.91983204345271</v>
      </c>
      <c r="W10" s="225">
        <f t="shared" si="1"/>
        <v>166.61463258662491</v>
      </c>
      <c r="X10" s="225">
        <f t="shared" si="1"/>
        <v>160.38608199953444</v>
      </c>
      <c r="Y10" s="225">
        <f t="shared" si="1"/>
        <v>159.41502169272769</v>
      </c>
    </row>
    <row r="11" spans="1:25" ht="12" customHeight="1" x14ac:dyDescent="0.25">
      <c r="A11" s="37" t="s">
        <v>82</v>
      </c>
      <c r="B11" s="226">
        <v>10.355369864567859</v>
      </c>
      <c r="C11" s="226">
        <v>6.9704649737015636</v>
      </c>
      <c r="D11" s="226">
        <v>7.3689902198470065</v>
      </c>
      <c r="E11" s="226">
        <v>12.322488328619158</v>
      </c>
      <c r="F11" s="226">
        <v>10.84154311367309</v>
      </c>
      <c r="G11" s="226">
        <v>5.1664732449696871</v>
      </c>
      <c r="H11" s="226">
        <v>5.1528392239739649</v>
      </c>
      <c r="I11" s="226">
        <v>4.7300637750315868</v>
      </c>
      <c r="J11" s="226">
        <v>4.7057365104122466</v>
      </c>
      <c r="K11" s="226">
        <v>3.9278208620044408</v>
      </c>
      <c r="L11" s="226">
        <v>4.1673278109010816</v>
      </c>
      <c r="M11" s="226">
        <v>3.8439882258233706</v>
      </c>
      <c r="N11" s="226">
        <v>3.2727422179273917</v>
      </c>
      <c r="O11" s="226">
        <v>3.1603889708103035</v>
      </c>
      <c r="P11" s="226">
        <v>3.1888003284745214</v>
      </c>
      <c r="Q11" s="226">
        <v>3.0170660368172308</v>
      </c>
      <c r="R11" s="226">
        <v>3.996447705299504</v>
      </c>
      <c r="S11" s="226">
        <v>3.5775181827838582</v>
      </c>
      <c r="T11" s="226">
        <v>4.1563483646140469</v>
      </c>
      <c r="U11" s="226">
        <v>4.1757519192242007</v>
      </c>
      <c r="V11" s="226">
        <v>8.9554074771828951</v>
      </c>
      <c r="W11" s="226">
        <v>11.375500112204282</v>
      </c>
      <c r="X11" s="226">
        <v>10.304909230258536</v>
      </c>
      <c r="Y11" s="226">
        <v>14.323844291821056</v>
      </c>
    </row>
    <row r="12" spans="1:25" ht="12" customHeight="1" x14ac:dyDescent="0.25">
      <c r="A12" s="37" t="s">
        <v>73</v>
      </c>
      <c r="B12" s="226">
        <v>4.3608515173674745</v>
      </c>
      <c r="C12" s="226">
        <v>4.9352610589224017</v>
      </c>
      <c r="D12" s="226">
        <v>4.4791961720534399</v>
      </c>
      <c r="E12" s="226">
        <v>6.1291811333421107</v>
      </c>
      <c r="F12" s="226">
        <v>5.9153511902022791</v>
      </c>
      <c r="G12" s="226">
        <v>4.3608948248829495</v>
      </c>
      <c r="H12" s="226">
        <v>4.3395694088938424</v>
      </c>
      <c r="I12" s="226">
        <v>4.2259697845046995</v>
      </c>
      <c r="J12" s="226">
        <v>3.0642773772754905</v>
      </c>
      <c r="K12" s="226">
        <v>3.8944858593565157</v>
      </c>
      <c r="L12" s="226">
        <v>3.789435618684494</v>
      </c>
      <c r="M12" s="226">
        <v>4.1998772821292354</v>
      </c>
      <c r="N12" s="226">
        <v>3.9254520538443192</v>
      </c>
      <c r="O12" s="226">
        <v>2.7446276917989203</v>
      </c>
      <c r="P12" s="226">
        <v>3.4146542852416504</v>
      </c>
      <c r="Q12" s="226">
        <v>4.5977072602013047</v>
      </c>
      <c r="R12" s="226">
        <v>2.5799452984463653</v>
      </c>
      <c r="S12" s="226">
        <v>2.6170881881637458</v>
      </c>
      <c r="T12" s="226">
        <v>4.1801684706626183</v>
      </c>
      <c r="U12" s="226">
        <v>4.8839345101000493</v>
      </c>
      <c r="V12" s="226">
        <v>6.9804697925086989</v>
      </c>
      <c r="W12" s="226">
        <v>6.8754353661563661</v>
      </c>
      <c r="X12" s="226">
        <v>5.598994608756227</v>
      </c>
      <c r="Y12" s="226">
        <v>4.748258855357939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186.87842373541065</v>
      </c>
      <c r="C15" s="227">
        <v>194.69863080313419</v>
      </c>
      <c r="D15" s="227">
        <v>192.96442145272187</v>
      </c>
      <c r="E15" s="227">
        <v>186.59005854895548</v>
      </c>
      <c r="F15" s="227">
        <v>192.76813773707659</v>
      </c>
      <c r="G15" s="227">
        <v>189.89519081684114</v>
      </c>
      <c r="H15" s="227">
        <v>189.23068768221231</v>
      </c>
      <c r="I15" s="227">
        <v>189.80115829269431</v>
      </c>
      <c r="J15" s="227">
        <v>192.90448528837879</v>
      </c>
      <c r="K15" s="227">
        <v>170.40734154215534</v>
      </c>
      <c r="L15" s="227">
        <v>182.86249439324851</v>
      </c>
      <c r="M15" s="227">
        <v>178.96393381163938</v>
      </c>
      <c r="N15" s="227">
        <v>181.34785041444474</v>
      </c>
      <c r="O15" s="227">
        <v>177.46428590429861</v>
      </c>
      <c r="P15" s="227">
        <v>175.30271321857978</v>
      </c>
      <c r="Q15" s="227">
        <v>170.14988495889588</v>
      </c>
      <c r="R15" s="227">
        <v>169.50473872042676</v>
      </c>
      <c r="S15" s="227">
        <v>171.15202858488453</v>
      </c>
      <c r="T15" s="227">
        <v>167.26974463376544</v>
      </c>
      <c r="U15" s="227">
        <v>162.06307487752434</v>
      </c>
      <c r="V15" s="227">
        <v>151.98395477376113</v>
      </c>
      <c r="W15" s="227">
        <v>148.36369710826426</v>
      </c>
      <c r="X15" s="227">
        <v>144.48217816051968</v>
      </c>
      <c r="Y15" s="227">
        <v>140.34291854554868</v>
      </c>
    </row>
    <row r="16" spans="1:25" ht="12" customHeight="1" x14ac:dyDescent="0.25">
      <c r="A16" s="39" t="s">
        <v>97</v>
      </c>
      <c r="B16" s="228">
        <f t="shared" ref="B16:Y16" si="2">SUM(B17:B26)</f>
        <v>5778.6900018131091</v>
      </c>
      <c r="C16" s="228">
        <f t="shared" si="2"/>
        <v>5014.2402365531798</v>
      </c>
      <c r="D16" s="228">
        <f t="shared" si="2"/>
        <v>5036.4083808466457</v>
      </c>
      <c r="E16" s="228">
        <f t="shared" si="2"/>
        <v>5124.4396666438925</v>
      </c>
      <c r="F16" s="228">
        <f t="shared" si="2"/>
        <v>5084.314325274464</v>
      </c>
      <c r="G16" s="228">
        <f t="shared" si="2"/>
        <v>5013.9843120576115</v>
      </c>
      <c r="H16" s="228">
        <f t="shared" si="2"/>
        <v>5397.8647608312604</v>
      </c>
      <c r="I16" s="228">
        <f t="shared" si="2"/>
        <v>5439.5281063546327</v>
      </c>
      <c r="J16" s="228">
        <f t="shared" si="2"/>
        <v>5162.2511819558213</v>
      </c>
      <c r="K16" s="228">
        <f t="shared" si="2"/>
        <v>5197.7644735035501</v>
      </c>
      <c r="L16" s="228">
        <f t="shared" si="2"/>
        <v>5523.0303125752216</v>
      </c>
      <c r="M16" s="228">
        <f t="shared" si="2"/>
        <v>5230.9050672460362</v>
      </c>
      <c r="N16" s="228">
        <f t="shared" si="2"/>
        <v>5186.3673846123547</v>
      </c>
      <c r="O16" s="228">
        <f t="shared" si="2"/>
        <v>5286.4850722039146</v>
      </c>
      <c r="P16" s="228">
        <f t="shared" si="2"/>
        <v>5170.0530097673891</v>
      </c>
      <c r="Q16" s="228">
        <f t="shared" si="2"/>
        <v>5368.1511971944519</v>
      </c>
      <c r="R16" s="228">
        <f t="shared" si="2"/>
        <v>5347.656451015634</v>
      </c>
      <c r="S16" s="228">
        <f t="shared" si="2"/>
        <v>5232.3454623566195</v>
      </c>
      <c r="T16" s="228">
        <f t="shared" si="2"/>
        <v>5270.6958147752639</v>
      </c>
      <c r="U16" s="228">
        <f t="shared" si="2"/>
        <v>5302.6549251335455</v>
      </c>
      <c r="V16" s="228">
        <f t="shared" si="2"/>
        <v>5725.195799914155</v>
      </c>
      <c r="W16" s="228">
        <f t="shared" si="2"/>
        <v>5707.845734527581</v>
      </c>
      <c r="X16" s="228">
        <f t="shared" si="2"/>
        <v>5740.6415033300536</v>
      </c>
      <c r="Y16" s="228">
        <f t="shared" si="2"/>
        <v>6130.7906221206995</v>
      </c>
    </row>
    <row r="17" spans="1:25" ht="12" customHeight="1" x14ac:dyDescent="0.25">
      <c r="A17" s="46" t="s">
        <v>28</v>
      </c>
      <c r="B17" s="229">
        <v>73.014320810492521</v>
      </c>
      <c r="C17" s="229">
        <v>50.383883154026009</v>
      </c>
      <c r="D17" s="229">
        <v>54.067160107625675</v>
      </c>
      <c r="E17" s="229">
        <v>53.469223339271572</v>
      </c>
      <c r="F17" s="229">
        <v>61.329052855855899</v>
      </c>
      <c r="G17" s="229">
        <v>65.180332344464077</v>
      </c>
      <c r="H17" s="229">
        <v>69.124305510910631</v>
      </c>
      <c r="I17" s="229">
        <v>66.042847722402442</v>
      </c>
      <c r="J17" s="229">
        <v>56.003955132520232</v>
      </c>
      <c r="K17" s="229">
        <v>47.813771000424296</v>
      </c>
      <c r="L17" s="229">
        <v>46.292101363429431</v>
      </c>
      <c r="M17" s="229">
        <v>48.340258650738662</v>
      </c>
      <c r="N17" s="229">
        <v>49.775914817741025</v>
      </c>
      <c r="O17" s="229">
        <v>50.869071561759839</v>
      </c>
      <c r="P17" s="229">
        <v>48.993263018934179</v>
      </c>
      <c r="Q17" s="229">
        <v>40.720681928217878</v>
      </c>
      <c r="R17" s="229">
        <v>38.338840184456132</v>
      </c>
      <c r="S17" s="229">
        <v>43.64789496871218</v>
      </c>
      <c r="T17" s="229">
        <v>41.78127836619533</v>
      </c>
      <c r="U17" s="229">
        <v>41.891494566448515</v>
      </c>
      <c r="V17" s="229">
        <v>30.224270546882241</v>
      </c>
      <c r="W17" s="229">
        <v>30.107364104737378</v>
      </c>
      <c r="X17" s="229">
        <v>31.118138886953151</v>
      </c>
      <c r="Y17" s="229">
        <v>24.760795969954202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117.98418801595579</v>
      </c>
      <c r="C19" s="229">
        <v>119.85558071738498</v>
      </c>
      <c r="D19" s="229">
        <v>145.6745084655301</v>
      </c>
      <c r="E19" s="229">
        <v>150.173205084496</v>
      </c>
      <c r="F19" s="229">
        <v>161.17031774302987</v>
      </c>
      <c r="G19" s="229">
        <v>159.34331064349371</v>
      </c>
      <c r="H19" s="229">
        <v>141.24694196297597</v>
      </c>
      <c r="I19" s="229">
        <v>143.97939300394989</v>
      </c>
      <c r="J19" s="229">
        <v>144.36839749242671</v>
      </c>
      <c r="K19" s="229">
        <v>136.29488772721839</v>
      </c>
      <c r="L19" s="229">
        <v>140.04535348316756</v>
      </c>
      <c r="M19" s="229">
        <v>149.82045574960816</v>
      </c>
      <c r="N19" s="229">
        <v>141.41386436569042</v>
      </c>
      <c r="O19" s="229">
        <v>142.92154165162418</v>
      </c>
      <c r="P19" s="229">
        <v>147.27105905637964</v>
      </c>
      <c r="Q19" s="229">
        <v>153.09884789509954</v>
      </c>
      <c r="R19" s="229">
        <v>137.69341554807494</v>
      </c>
      <c r="S19" s="229">
        <v>139.85383592532634</v>
      </c>
      <c r="T19" s="229">
        <v>143.61912792508051</v>
      </c>
      <c r="U19" s="229">
        <v>146.54385047000289</v>
      </c>
      <c r="V19" s="229">
        <v>105.22908930318732</v>
      </c>
      <c r="W19" s="229">
        <v>107.57856740318759</v>
      </c>
      <c r="X19" s="229">
        <v>120.82251068074568</v>
      </c>
      <c r="Y19" s="229">
        <v>118.57289116037897</v>
      </c>
    </row>
    <row r="20" spans="1:25" ht="12" customHeight="1" x14ac:dyDescent="0.25">
      <c r="A20" s="46" t="s">
        <v>82</v>
      </c>
      <c r="B20" s="229">
        <v>153.96464845368789</v>
      </c>
      <c r="C20" s="229">
        <v>125.4329503191166</v>
      </c>
      <c r="D20" s="229">
        <v>123.99157165764531</v>
      </c>
      <c r="E20" s="229">
        <v>175.28974183337354</v>
      </c>
      <c r="F20" s="229">
        <v>158.26540523994734</v>
      </c>
      <c r="G20" s="229">
        <v>114.08929689987856</v>
      </c>
      <c r="H20" s="229">
        <v>115.76850425335498</v>
      </c>
      <c r="I20" s="229">
        <v>103.96487935173809</v>
      </c>
      <c r="J20" s="229">
        <v>105.97890219366968</v>
      </c>
      <c r="K20" s="229">
        <v>102.39846686098734</v>
      </c>
      <c r="L20" s="229">
        <v>114.92723203819871</v>
      </c>
      <c r="M20" s="229">
        <v>99.84629173206217</v>
      </c>
      <c r="N20" s="229">
        <v>91.604369496712167</v>
      </c>
      <c r="O20" s="229">
        <v>90.079908897306865</v>
      </c>
      <c r="P20" s="229">
        <v>83.880911846784514</v>
      </c>
      <c r="Q20" s="229">
        <v>82.437836706825522</v>
      </c>
      <c r="R20" s="229">
        <v>97.626160169518016</v>
      </c>
      <c r="S20" s="229">
        <v>93.34526689485925</v>
      </c>
      <c r="T20" s="229">
        <v>100.2719539398195</v>
      </c>
      <c r="U20" s="229">
        <v>94.496369345089633</v>
      </c>
      <c r="V20" s="229">
        <v>125.23967916038825</v>
      </c>
      <c r="W20" s="229">
        <v>139.08450316992196</v>
      </c>
      <c r="X20" s="229">
        <v>113.03174239181851</v>
      </c>
      <c r="Y20" s="229">
        <v>128.20241966421781</v>
      </c>
    </row>
    <row r="21" spans="1:25" ht="12" customHeight="1" x14ac:dyDescent="0.25">
      <c r="A21" s="46" t="s">
        <v>32</v>
      </c>
      <c r="B21" s="229">
        <v>563.43384339293914</v>
      </c>
      <c r="C21" s="229">
        <v>569.46396220927272</v>
      </c>
      <c r="D21" s="229">
        <v>577.83467635217596</v>
      </c>
      <c r="E21" s="229">
        <v>664.02548915910154</v>
      </c>
      <c r="F21" s="229">
        <v>658.46059327395949</v>
      </c>
      <c r="G21" s="229">
        <v>509.59011763336827</v>
      </c>
      <c r="H21" s="229">
        <v>485.40019363522856</v>
      </c>
      <c r="I21" s="229">
        <v>399.78603239486927</v>
      </c>
      <c r="J21" s="229">
        <v>397.10866686942296</v>
      </c>
      <c r="K21" s="229">
        <v>316.06179867343451</v>
      </c>
      <c r="L21" s="229">
        <v>330.34360224605979</v>
      </c>
      <c r="M21" s="229">
        <v>271.80491068320782</v>
      </c>
      <c r="N21" s="229">
        <v>246.3450671477961</v>
      </c>
      <c r="O21" s="229">
        <v>186.41060829016646</v>
      </c>
      <c r="P21" s="229">
        <v>121.56714073129015</v>
      </c>
      <c r="Q21" s="229">
        <v>106.46624150819265</v>
      </c>
      <c r="R21" s="229">
        <v>106.19337547739578</v>
      </c>
      <c r="S21" s="229">
        <v>125.52019472570512</v>
      </c>
      <c r="T21" s="229">
        <v>124.53369633625422</v>
      </c>
      <c r="U21" s="229">
        <v>99.476286868333062</v>
      </c>
      <c r="V21" s="229">
        <v>98.103687243321033</v>
      </c>
      <c r="W21" s="229">
        <v>99.820227616987793</v>
      </c>
      <c r="X21" s="229">
        <v>72.203363254864385</v>
      </c>
      <c r="Y21" s="229">
        <v>89.816527807103611</v>
      </c>
    </row>
    <row r="22" spans="1:2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9.4922643969586353</v>
      </c>
      <c r="H22" s="229">
        <v>43.204123342158084</v>
      </c>
      <c r="I22" s="229">
        <v>41.062095306926246</v>
      </c>
      <c r="J22" s="229">
        <v>44.573383312113208</v>
      </c>
      <c r="K22" s="229">
        <v>14.096866407350724</v>
      </c>
      <c r="L22" s="229">
        <v>35.616474524677351</v>
      </c>
      <c r="M22" s="229">
        <v>22.639220928638778</v>
      </c>
      <c r="N22" s="229">
        <v>26.303394438887395</v>
      </c>
      <c r="O22" s="229">
        <v>8.1858880095182869</v>
      </c>
      <c r="P22" s="229">
        <v>9.4135335392203636</v>
      </c>
      <c r="Q22" s="229">
        <v>9.5748113299163471</v>
      </c>
      <c r="R22" s="229">
        <v>15.545117531383804</v>
      </c>
      <c r="S22" s="229">
        <v>14.149517457871516</v>
      </c>
      <c r="T22" s="229">
        <v>19.573379238068632</v>
      </c>
      <c r="U22" s="229">
        <v>14.933237580960428</v>
      </c>
      <c r="V22" s="229">
        <v>10.579028087470707</v>
      </c>
      <c r="W22" s="229">
        <v>9.8806059623382083</v>
      </c>
      <c r="X22" s="229">
        <v>15.791784612284818</v>
      </c>
      <c r="Y22" s="229">
        <v>16.914078908409156</v>
      </c>
    </row>
    <row r="23" spans="1:25" ht="12" customHeight="1" x14ac:dyDescent="0.25">
      <c r="A23" s="46" t="s">
        <v>73</v>
      </c>
      <c r="B23" s="229">
        <v>171.84770887113186</v>
      </c>
      <c r="C23" s="229">
        <v>184.10015339104496</v>
      </c>
      <c r="D23" s="229">
        <v>172.11652411816996</v>
      </c>
      <c r="E23" s="229">
        <v>187.12272759039689</v>
      </c>
      <c r="F23" s="229">
        <v>190.30966098791481</v>
      </c>
      <c r="G23" s="229">
        <v>202.36992205598588</v>
      </c>
      <c r="H23" s="229">
        <v>214.98519976144297</v>
      </c>
      <c r="I23" s="229">
        <v>204.27010023207265</v>
      </c>
      <c r="J23" s="229">
        <v>157.06302411336011</v>
      </c>
      <c r="K23" s="229">
        <v>161.1431247967796</v>
      </c>
      <c r="L23" s="229">
        <v>160.6754565274378</v>
      </c>
      <c r="M23" s="229">
        <v>164.95578714477872</v>
      </c>
      <c r="N23" s="229">
        <v>172.39160339370929</v>
      </c>
      <c r="O23" s="229">
        <v>156.09192571991423</v>
      </c>
      <c r="P23" s="229">
        <v>190.41486919152797</v>
      </c>
      <c r="Q23" s="229">
        <v>196.68430160946571</v>
      </c>
      <c r="R23" s="229">
        <v>163.56997664651027</v>
      </c>
      <c r="S23" s="229">
        <v>120.56567387785184</v>
      </c>
      <c r="T23" s="229">
        <v>161.8032566135538</v>
      </c>
      <c r="U23" s="229">
        <v>173.3761084841762</v>
      </c>
      <c r="V23" s="229">
        <v>148.75300829423506</v>
      </c>
      <c r="W23" s="229">
        <v>136.45000294826664</v>
      </c>
      <c r="X23" s="229">
        <v>101.72139215701496</v>
      </c>
      <c r="Y23" s="229">
        <v>83.84146593134632</v>
      </c>
    </row>
    <row r="24" spans="1:25" ht="12" customHeight="1" x14ac:dyDescent="0.25">
      <c r="A24" s="46" t="s">
        <v>36</v>
      </c>
      <c r="B24" s="229">
        <v>23.166103397055593</v>
      </c>
      <c r="C24" s="229">
        <v>26.76910178949413</v>
      </c>
      <c r="D24" s="229">
        <v>24.476251491059521</v>
      </c>
      <c r="E24" s="229">
        <v>23.957044039948201</v>
      </c>
      <c r="F24" s="229">
        <v>26.843869551079173</v>
      </c>
      <c r="G24" s="229">
        <v>23.303762839500664</v>
      </c>
      <c r="H24" s="229">
        <v>15.629559433606961</v>
      </c>
      <c r="I24" s="229">
        <v>16.96196439482258</v>
      </c>
      <c r="J24" s="229">
        <v>17.950725586055068</v>
      </c>
      <c r="K24" s="229">
        <v>11.911276009117287</v>
      </c>
      <c r="L24" s="229">
        <v>15.207478463391244</v>
      </c>
      <c r="M24" s="229">
        <v>15.105107104221739</v>
      </c>
      <c r="N24" s="229">
        <v>18.02964558701234</v>
      </c>
      <c r="O24" s="229">
        <v>20.775913112920527</v>
      </c>
      <c r="P24" s="229">
        <v>18.187382856804255</v>
      </c>
      <c r="Q24" s="229">
        <v>16.032018779826792</v>
      </c>
      <c r="R24" s="229">
        <v>19.438576638452634</v>
      </c>
      <c r="S24" s="229">
        <v>18.61260559350999</v>
      </c>
      <c r="T24" s="229">
        <v>16.793517887135955</v>
      </c>
      <c r="U24" s="229">
        <v>13.584697338872557</v>
      </c>
      <c r="V24" s="229">
        <v>13.458245926104855</v>
      </c>
      <c r="W24" s="229">
        <v>10.447593160597165</v>
      </c>
      <c r="X24" s="229">
        <v>13.628137042755961</v>
      </c>
      <c r="Y24" s="229">
        <v>14.937300806491718</v>
      </c>
    </row>
    <row r="25" spans="1:25" ht="12" customHeight="1" x14ac:dyDescent="0.25">
      <c r="A25" s="46" t="s">
        <v>38</v>
      </c>
      <c r="B25" s="229">
        <v>4331.1022327244882</v>
      </c>
      <c r="C25" s="229">
        <v>3553.3822403993831</v>
      </c>
      <c r="D25" s="229">
        <v>3546.7792449748226</v>
      </c>
      <c r="E25" s="229">
        <v>3489.2519346518757</v>
      </c>
      <c r="F25" s="229">
        <v>3422.5184006876316</v>
      </c>
      <c r="G25" s="229">
        <v>3550.9936371451627</v>
      </c>
      <c r="H25" s="229">
        <v>3924.6679277731905</v>
      </c>
      <c r="I25" s="229">
        <v>4080.9251963560523</v>
      </c>
      <c r="J25" s="229">
        <v>3863.2846087703792</v>
      </c>
      <c r="K25" s="229">
        <v>4025.8430782458017</v>
      </c>
      <c r="L25" s="229">
        <v>4230.9878761821719</v>
      </c>
      <c r="M25" s="229">
        <v>4078.6042132416028</v>
      </c>
      <c r="N25" s="229">
        <v>4033.4623387792972</v>
      </c>
      <c r="O25" s="229">
        <v>4172.9482373173287</v>
      </c>
      <c r="P25" s="229">
        <v>4104.9250214961176</v>
      </c>
      <c r="Q25" s="229">
        <v>4280.9304385210189</v>
      </c>
      <c r="R25" s="229">
        <v>4267.9612209787965</v>
      </c>
      <c r="S25" s="229">
        <v>4160.6478073933395</v>
      </c>
      <c r="T25" s="229">
        <v>4141.2533963873775</v>
      </c>
      <c r="U25" s="229">
        <v>4216.6331900246887</v>
      </c>
      <c r="V25" s="229">
        <v>4613.213090580085</v>
      </c>
      <c r="W25" s="229">
        <v>4545.76285468475</v>
      </c>
      <c r="X25" s="229">
        <v>4619.9168676659183</v>
      </c>
      <c r="Y25" s="229">
        <v>5007.4042132402474</v>
      </c>
    </row>
    <row r="26" spans="1:25" ht="12" customHeight="1" x14ac:dyDescent="0.25">
      <c r="A26" s="46" t="s">
        <v>39</v>
      </c>
      <c r="B26" s="229">
        <v>344.17695614735851</v>
      </c>
      <c r="C26" s="229">
        <v>384.8523645734565</v>
      </c>
      <c r="D26" s="229">
        <v>391.46844367961666</v>
      </c>
      <c r="E26" s="229">
        <v>381.15030094542868</v>
      </c>
      <c r="F26" s="229">
        <v>405.41702493504545</v>
      </c>
      <c r="G26" s="229">
        <v>379.62166809879875</v>
      </c>
      <c r="H26" s="229">
        <v>387.8380051583913</v>
      </c>
      <c r="I26" s="229">
        <v>382.53559759179893</v>
      </c>
      <c r="J26" s="229">
        <v>375.91951848587394</v>
      </c>
      <c r="K26" s="229">
        <v>382.20120378243581</v>
      </c>
      <c r="L26" s="229">
        <v>448.93473774668718</v>
      </c>
      <c r="M26" s="229">
        <v>379.78882201117705</v>
      </c>
      <c r="N26" s="229">
        <v>407.04118658550829</v>
      </c>
      <c r="O26" s="229">
        <v>458.20197764337524</v>
      </c>
      <c r="P26" s="229">
        <v>445.3998280303303</v>
      </c>
      <c r="Q26" s="229">
        <v>482.20601891588825</v>
      </c>
      <c r="R26" s="229">
        <v>501.28976784104509</v>
      </c>
      <c r="S26" s="229">
        <v>516.00266551944298</v>
      </c>
      <c r="T26" s="229">
        <v>521.06620808177797</v>
      </c>
      <c r="U26" s="229">
        <v>501.71969045497389</v>
      </c>
      <c r="V26" s="229">
        <v>580.39570077248015</v>
      </c>
      <c r="W26" s="229">
        <v>628.71401547679432</v>
      </c>
      <c r="X26" s="229">
        <v>652.4075666376973</v>
      </c>
      <c r="Y26" s="229">
        <v>646.34092863255012</v>
      </c>
    </row>
    <row r="27" spans="1:25" ht="12" customHeight="1" x14ac:dyDescent="0.25">
      <c r="A27" s="39" t="s">
        <v>98</v>
      </c>
      <c r="B27" s="228">
        <f t="shared" ref="B27:Y27" si="3">SUM(B28:B37)</f>
        <v>5147.0710724429191</v>
      </c>
      <c r="C27" s="228">
        <f t="shared" si="3"/>
        <v>5027.1088866429654</v>
      </c>
      <c r="D27" s="228">
        <f t="shared" si="3"/>
        <v>5028.6306231760773</v>
      </c>
      <c r="E27" s="228">
        <f t="shared" si="3"/>
        <v>4998.637017347377</v>
      </c>
      <c r="F27" s="228">
        <f t="shared" si="3"/>
        <v>5092.4998414636993</v>
      </c>
      <c r="G27" s="228">
        <f t="shared" si="3"/>
        <v>5145.8792809438055</v>
      </c>
      <c r="H27" s="228">
        <f t="shared" si="3"/>
        <v>5122.255741023263</v>
      </c>
      <c r="I27" s="228">
        <f t="shared" si="3"/>
        <v>5185.0121659883107</v>
      </c>
      <c r="J27" s="228">
        <f t="shared" si="3"/>
        <v>5162.1004840660044</v>
      </c>
      <c r="K27" s="228">
        <f t="shared" si="3"/>
        <v>4471.7277664429821</v>
      </c>
      <c r="L27" s="228">
        <f t="shared" si="3"/>
        <v>4810.8753396806587</v>
      </c>
      <c r="M27" s="228">
        <f t="shared" si="3"/>
        <v>4783.7034693825344</v>
      </c>
      <c r="N27" s="228">
        <f t="shared" si="3"/>
        <v>4782.9253612588427</v>
      </c>
      <c r="O27" s="228">
        <f t="shared" si="3"/>
        <v>4488.6906654825743</v>
      </c>
      <c r="P27" s="228">
        <f t="shared" si="3"/>
        <v>4373.7281523513366</v>
      </c>
      <c r="Q27" s="228">
        <f t="shared" si="3"/>
        <v>4393.9444812751426</v>
      </c>
      <c r="R27" s="228">
        <f t="shared" si="3"/>
        <v>4373.4747080926982</v>
      </c>
      <c r="S27" s="228">
        <f t="shared" si="3"/>
        <v>4448.8398095702869</v>
      </c>
      <c r="T27" s="228">
        <f t="shared" si="3"/>
        <v>4514.1943607689009</v>
      </c>
      <c r="U27" s="228">
        <f t="shared" si="3"/>
        <v>4372.0535259145063</v>
      </c>
      <c r="V27" s="228">
        <f t="shared" si="3"/>
        <v>4205.5080728697831</v>
      </c>
      <c r="W27" s="228">
        <f t="shared" si="3"/>
        <v>4209.2382745978884</v>
      </c>
      <c r="X27" s="228">
        <f t="shared" si="3"/>
        <v>4112.2891117661502</v>
      </c>
      <c r="Y27" s="228">
        <f t="shared" si="3"/>
        <v>4016.6254396982195</v>
      </c>
    </row>
    <row r="28" spans="1:25" ht="12" customHeight="1" x14ac:dyDescent="0.25">
      <c r="A28" s="18" t="s">
        <v>28</v>
      </c>
      <c r="B28" s="230">
        <v>294.9900644001695</v>
      </c>
      <c r="C28" s="230">
        <v>269.26487007039356</v>
      </c>
      <c r="D28" s="230">
        <v>285.99879002135117</v>
      </c>
      <c r="E28" s="230">
        <v>262.83516187139043</v>
      </c>
      <c r="F28" s="230">
        <v>294.10267543305207</v>
      </c>
      <c r="G28" s="230">
        <v>294.04451718262101</v>
      </c>
      <c r="H28" s="230">
        <v>301.01112011247716</v>
      </c>
      <c r="I28" s="230">
        <v>292.34305081586075</v>
      </c>
      <c r="J28" s="230">
        <v>301.71367169465083</v>
      </c>
      <c r="K28" s="230">
        <v>231.65217912855252</v>
      </c>
      <c r="L28" s="230">
        <v>262.35269657294197</v>
      </c>
      <c r="M28" s="230">
        <v>304.07057539913239</v>
      </c>
      <c r="N28" s="230">
        <v>293.64007830349721</v>
      </c>
      <c r="O28" s="230">
        <v>265.38922594468897</v>
      </c>
      <c r="P28" s="230">
        <v>256.33872322354216</v>
      </c>
      <c r="Q28" s="230">
        <v>276.19969640368248</v>
      </c>
      <c r="R28" s="230">
        <v>258.13957770032471</v>
      </c>
      <c r="S28" s="230">
        <v>262.24909557299037</v>
      </c>
      <c r="T28" s="230">
        <v>255.66351957017608</v>
      </c>
      <c r="U28" s="230">
        <v>230.71056906209839</v>
      </c>
      <c r="V28" s="230">
        <v>198.60057898020284</v>
      </c>
      <c r="W28" s="230">
        <v>213.26658258485853</v>
      </c>
      <c r="X28" s="230">
        <v>213.78100126781899</v>
      </c>
      <c r="Y28" s="230">
        <v>213.51899766719112</v>
      </c>
    </row>
    <row r="29" spans="1:25" ht="12" customHeight="1" x14ac:dyDescent="0.25">
      <c r="A29" s="18" t="s">
        <v>42</v>
      </c>
      <c r="B29" s="230">
        <v>137.48925193465169</v>
      </c>
      <c r="C29" s="230">
        <v>86.517626827171114</v>
      </c>
      <c r="D29" s="230">
        <v>85.846947549441097</v>
      </c>
      <c r="E29" s="230">
        <v>87.188306104901116</v>
      </c>
      <c r="F29" s="230">
        <v>86.517626827171114</v>
      </c>
      <c r="G29" s="230">
        <v>89.871023215821154</v>
      </c>
      <c r="H29" s="230">
        <v>67.067927773000861</v>
      </c>
      <c r="I29" s="230">
        <v>77.128116938950981</v>
      </c>
      <c r="J29" s="230">
        <v>71.092003439380903</v>
      </c>
      <c r="K29" s="230">
        <v>45.606190885640579</v>
      </c>
      <c r="L29" s="230">
        <v>69.079965606190882</v>
      </c>
      <c r="M29" s="230">
        <v>71.76268271711092</v>
      </c>
      <c r="N29" s="230">
        <v>64.385210662080823</v>
      </c>
      <c r="O29" s="230">
        <v>59.019776440240747</v>
      </c>
      <c r="P29" s="230">
        <v>69.079965606190882</v>
      </c>
      <c r="Q29" s="230">
        <v>77.128116938950981</v>
      </c>
      <c r="R29" s="230">
        <v>79.140154772141003</v>
      </c>
      <c r="S29" s="230">
        <v>71.76268271711092</v>
      </c>
      <c r="T29" s="230">
        <v>76.457437661220979</v>
      </c>
      <c r="U29" s="230">
        <v>77.128116938950981</v>
      </c>
      <c r="V29" s="230">
        <v>67.067927773000861</v>
      </c>
      <c r="W29" s="230">
        <v>78.469475494411</v>
      </c>
      <c r="X29" s="230">
        <v>89.871023215821154</v>
      </c>
      <c r="Y29" s="230">
        <v>66.397248495270844</v>
      </c>
    </row>
    <row r="30" spans="1:25" ht="12" customHeight="1" x14ac:dyDescent="0.25">
      <c r="A30" s="18" t="s">
        <v>31</v>
      </c>
      <c r="B30" s="230">
        <v>234.49500372952997</v>
      </c>
      <c r="C30" s="230">
        <v>224.71552848295894</v>
      </c>
      <c r="D30" s="230">
        <v>256.51328173223442</v>
      </c>
      <c r="E30" s="230">
        <v>258.79317496709473</v>
      </c>
      <c r="F30" s="230">
        <v>261.35289807812228</v>
      </c>
      <c r="G30" s="230">
        <v>258.76477190164803</v>
      </c>
      <c r="H30" s="230">
        <v>272.89243894845981</v>
      </c>
      <c r="I30" s="230">
        <v>273.50624758074491</v>
      </c>
      <c r="J30" s="230">
        <v>249.01431961849335</v>
      </c>
      <c r="K30" s="230">
        <v>178.66461356254933</v>
      </c>
      <c r="L30" s="230">
        <v>223.91431977564577</v>
      </c>
      <c r="M30" s="230">
        <v>217.06062765537891</v>
      </c>
      <c r="N30" s="230">
        <v>198.57375386302834</v>
      </c>
      <c r="O30" s="230">
        <v>189.23366041200438</v>
      </c>
      <c r="P30" s="230">
        <v>193.32679133055055</v>
      </c>
      <c r="Q30" s="230">
        <v>194.41516758211458</v>
      </c>
      <c r="R30" s="230">
        <v>195.64132219913063</v>
      </c>
      <c r="S30" s="230">
        <v>205.25734206263581</v>
      </c>
      <c r="T30" s="230">
        <v>217.15671042401667</v>
      </c>
      <c r="U30" s="230">
        <v>200.31805838640298</v>
      </c>
      <c r="V30" s="230">
        <v>191.39232084298646</v>
      </c>
      <c r="W30" s="230">
        <v>218.20561144461965</v>
      </c>
      <c r="X30" s="230">
        <v>240.74283755657154</v>
      </c>
      <c r="Y30" s="230">
        <v>259.76795148794429</v>
      </c>
    </row>
    <row r="31" spans="1:25" ht="12" customHeight="1" x14ac:dyDescent="0.25">
      <c r="A31" s="18" t="s">
        <v>82</v>
      </c>
      <c r="B31" s="230">
        <v>289.63054058114233</v>
      </c>
      <c r="C31" s="230">
        <v>147.97775409669171</v>
      </c>
      <c r="D31" s="230">
        <v>145.93961009155328</v>
      </c>
      <c r="E31" s="230">
        <v>269.4194121423925</v>
      </c>
      <c r="F31" s="230">
        <v>255.05934571344741</v>
      </c>
      <c r="G31" s="230">
        <v>281.04956089556441</v>
      </c>
      <c r="H31" s="230">
        <v>284.09843296291172</v>
      </c>
      <c r="I31" s="230">
        <v>293.90359513634291</v>
      </c>
      <c r="J31" s="230">
        <v>322.74562784793875</v>
      </c>
      <c r="K31" s="230">
        <v>299.59409060890829</v>
      </c>
      <c r="L31" s="230">
        <v>309.2830841749759</v>
      </c>
      <c r="M31" s="230">
        <v>291.10516286240681</v>
      </c>
      <c r="N31" s="230">
        <v>288.89442740831828</v>
      </c>
      <c r="O31" s="230">
        <v>285.22264280256218</v>
      </c>
      <c r="P31" s="230">
        <v>280.29348644898857</v>
      </c>
      <c r="Q31" s="230">
        <v>293.34071204569506</v>
      </c>
      <c r="R31" s="230">
        <v>352.39845833326501</v>
      </c>
      <c r="S31" s="230">
        <v>341.20653564462685</v>
      </c>
      <c r="T31" s="230">
        <v>359.95338299221316</v>
      </c>
      <c r="U31" s="230">
        <v>344.52934047257355</v>
      </c>
      <c r="V31" s="230">
        <v>350.78943614832735</v>
      </c>
      <c r="W31" s="230">
        <v>380.23449370841547</v>
      </c>
      <c r="X31" s="230">
        <v>371.58561836932449</v>
      </c>
      <c r="Y31" s="230">
        <v>417.9555073251305</v>
      </c>
    </row>
    <row r="32" spans="1:25" ht="12" customHeight="1" x14ac:dyDescent="0.25">
      <c r="A32" s="18" t="s">
        <v>32</v>
      </c>
      <c r="B32" s="230">
        <v>313.694187561489</v>
      </c>
      <c r="C32" s="230">
        <v>288.3655304820428</v>
      </c>
      <c r="D32" s="230">
        <v>312.80264093071298</v>
      </c>
      <c r="E32" s="230">
        <v>326.00039218225686</v>
      </c>
      <c r="F32" s="230">
        <v>323.84585556524951</v>
      </c>
      <c r="G32" s="230">
        <v>273.22028649388864</v>
      </c>
      <c r="H32" s="230">
        <v>277.07211934843428</v>
      </c>
      <c r="I32" s="230">
        <v>263.09118170659212</v>
      </c>
      <c r="J32" s="230">
        <v>254.25788515121332</v>
      </c>
      <c r="K32" s="230">
        <v>224.81154612450177</v>
      </c>
      <c r="L32" s="230">
        <v>235.85261443493749</v>
      </c>
      <c r="M32" s="230">
        <v>191.68055793244133</v>
      </c>
      <c r="N32" s="230">
        <v>182.46146767593558</v>
      </c>
      <c r="O32" s="230">
        <v>156.87064708386617</v>
      </c>
      <c r="P32" s="230">
        <v>129.20285067025756</v>
      </c>
      <c r="Q32" s="230">
        <v>91.66445496644188</v>
      </c>
      <c r="R32" s="230">
        <v>88.810923748743519</v>
      </c>
      <c r="S32" s="230">
        <v>88.302505188310334</v>
      </c>
      <c r="T32" s="230">
        <v>98.798719828836084</v>
      </c>
      <c r="U32" s="230">
        <v>92.313910896069331</v>
      </c>
      <c r="V32" s="230">
        <v>87.270345430797633</v>
      </c>
      <c r="W32" s="230">
        <v>76.800494653003554</v>
      </c>
      <c r="X32" s="230">
        <v>63.806524965255946</v>
      </c>
      <c r="Y32" s="230">
        <v>67.60969747234607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37.321751080255453</v>
      </c>
      <c r="H33" s="230">
        <v>41.729496606251189</v>
      </c>
      <c r="I33" s="230">
        <v>39.917268407605128</v>
      </c>
      <c r="J33" s="230">
        <v>41.501853145324446</v>
      </c>
      <c r="K33" s="230">
        <v>55.849651219476435</v>
      </c>
      <c r="L33" s="230">
        <v>39.481719800344145</v>
      </c>
      <c r="M33" s="230">
        <v>38.13876703352804</v>
      </c>
      <c r="N33" s="230">
        <v>37.985943480287148</v>
      </c>
      <c r="O33" s="230">
        <v>30.295625318082749</v>
      </c>
      <c r="P33" s="230">
        <v>31.124729573419348</v>
      </c>
      <c r="Q33" s="230">
        <v>27.069814637409532</v>
      </c>
      <c r="R33" s="230">
        <v>31.462277137575789</v>
      </c>
      <c r="S33" s="230">
        <v>34.334833358981442</v>
      </c>
      <c r="T33" s="230">
        <v>35.089819386179002</v>
      </c>
      <c r="U33" s="230">
        <v>33.33735571224679</v>
      </c>
      <c r="V33" s="230">
        <v>24.485202351050358</v>
      </c>
      <c r="W33" s="230">
        <v>23.564105989510459</v>
      </c>
      <c r="X33" s="230">
        <v>35.357828457362643</v>
      </c>
      <c r="Y33" s="230">
        <v>16.934588331487664</v>
      </c>
    </row>
    <row r="34" spans="1:25" ht="12" customHeight="1" x14ac:dyDescent="0.25">
      <c r="A34" s="18" t="s">
        <v>73</v>
      </c>
      <c r="B34" s="230">
        <v>126.34947916438105</v>
      </c>
      <c r="C34" s="230">
        <v>151.26983060592261</v>
      </c>
      <c r="D34" s="230">
        <v>139.46188934004309</v>
      </c>
      <c r="E34" s="230">
        <v>138.82031827540112</v>
      </c>
      <c r="F34" s="230">
        <v>156.61247707381744</v>
      </c>
      <c r="G34" s="230">
        <v>131.68276867373137</v>
      </c>
      <c r="H34" s="230">
        <v>136.2212325493536</v>
      </c>
      <c r="I34" s="230">
        <v>151.60711141076558</v>
      </c>
      <c r="J34" s="230">
        <v>129.68353255923532</v>
      </c>
      <c r="K34" s="230">
        <v>124.32180464910886</v>
      </c>
      <c r="L34" s="230">
        <v>158.25651800005136</v>
      </c>
      <c r="M34" s="230">
        <v>179.54261588263628</v>
      </c>
      <c r="N34" s="230">
        <v>176.38191273817293</v>
      </c>
      <c r="O34" s="230">
        <v>122.42363575423695</v>
      </c>
      <c r="P34" s="230">
        <v>146.76471556020371</v>
      </c>
      <c r="Q34" s="230">
        <v>202.15737204176884</v>
      </c>
      <c r="R34" s="230">
        <v>124.49926120207692</v>
      </c>
      <c r="S34" s="230">
        <v>138.29754747826644</v>
      </c>
      <c r="T34" s="230">
        <v>181.39980793384035</v>
      </c>
      <c r="U34" s="230">
        <v>181.63325021294645</v>
      </c>
      <c r="V34" s="230">
        <v>226.95353825031552</v>
      </c>
      <c r="W34" s="230">
        <v>216.37370184034913</v>
      </c>
      <c r="X34" s="230">
        <v>204.96344814394496</v>
      </c>
      <c r="Y34" s="230">
        <v>162.87682723393203</v>
      </c>
    </row>
    <row r="35" spans="1:25" ht="12" customHeight="1" x14ac:dyDescent="0.25">
      <c r="A35" s="18" t="s">
        <v>36</v>
      </c>
      <c r="B35" s="230">
        <v>176.06958017990058</v>
      </c>
      <c r="C35" s="230">
        <v>193.84568754842505</v>
      </c>
      <c r="D35" s="230">
        <v>185.82993939458098</v>
      </c>
      <c r="E35" s="230">
        <v>189.59987771413591</v>
      </c>
      <c r="F35" s="230">
        <v>194.58536518666807</v>
      </c>
      <c r="G35" s="230">
        <v>199.03312452077449</v>
      </c>
      <c r="H35" s="230">
        <v>187.78118863174123</v>
      </c>
      <c r="I35" s="230">
        <v>185.51490576854795</v>
      </c>
      <c r="J35" s="230">
        <v>179.8686209315718</v>
      </c>
      <c r="K35" s="230">
        <v>106.22432158331604</v>
      </c>
      <c r="L35" s="230">
        <v>144.21496349705583</v>
      </c>
      <c r="M35" s="230">
        <v>131.95473812363724</v>
      </c>
      <c r="N35" s="230">
        <v>158.42495458495665</v>
      </c>
      <c r="O35" s="230">
        <v>156.48358817684726</v>
      </c>
      <c r="P35" s="230">
        <v>154.29275471843218</v>
      </c>
      <c r="Q35" s="230">
        <v>158.04124003358683</v>
      </c>
      <c r="R35" s="230">
        <v>162.8437965343762</v>
      </c>
      <c r="S35" s="230">
        <v>157.2782800470747</v>
      </c>
      <c r="T35" s="230">
        <v>148.77681745250291</v>
      </c>
      <c r="U35" s="230">
        <v>165.72407308245155</v>
      </c>
      <c r="V35" s="230">
        <v>157.2640240652967</v>
      </c>
      <c r="W35" s="230">
        <v>153.82583762186198</v>
      </c>
      <c r="X35" s="230">
        <v>156.97951557977197</v>
      </c>
      <c r="Y35" s="230">
        <v>157.82228646779893</v>
      </c>
    </row>
    <row r="36" spans="1:25" ht="12" customHeight="1" x14ac:dyDescent="0.25">
      <c r="A36" s="18" t="s">
        <v>38</v>
      </c>
      <c r="B36" s="230">
        <v>2.9237346013942442</v>
      </c>
      <c r="C36" s="230">
        <v>4.872273788063012</v>
      </c>
      <c r="D36" s="230">
        <v>2.9246243287025209</v>
      </c>
      <c r="E36" s="230">
        <v>0</v>
      </c>
      <c r="F36" s="230">
        <v>0</v>
      </c>
      <c r="G36" s="230">
        <v>0</v>
      </c>
      <c r="H36" s="230">
        <v>0</v>
      </c>
      <c r="I36" s="230">
        <v>0.97506159751583255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27.013306668411133</v>
      </c>
      <c r="W36" s="230">
        <v>0</v>
      </c>
      <c r="X36" s="230">
        <v>30.508239814734225</v>
      </c>
      <c r="Y36" s="230">
        <v>0</v>
      </c>
    </row>
    <row r="37" spans="1:25" ht="12" customHeight="1" x14ac:dyDescent="0.25">
      <c r="A37" s="47" t="s">
        <v>40</v>
      </c>
      <c r="B37" s="231">
        <v>3571.4292302902609</v>
      </c>
      <c r="C37" s="231">
        <v>3660.2797847412971</v>
      </c>
      <c r="D37" s="231">
        <v>3613.3128997874578</v>
      </c>
      <c r="E37" s="231">
        <v>3465.9803740898042</v>
      </c>
      <c r="F37" s="231">
        <v>3520.4235975861711</v>
      </c>
      <c r="G37" s="231">
        <v>3580.8914769795015</v>
      </c>
      <c r="H37" s="231">
        <v>3554.3817840906331</v>
      </c>
      <c r="I37" s="231">
        <v>3607.0256266253846</v>
      </c>
      <c r="J37" s="231">
        <v>3612.2229696781956</v>
      </c>
      <c r="K37" s="231">
        <v>3205.0033686809288</v>
      </c>
      <c r="L37" s="231">
        <v>3368.4394578185152</v>
      </c>
      <c r="M37" s="231">
        <v>3358.3877417762628</v>
      </c>
      <c r="N37" s="231">
        <v>3382.1776125425654</v>
      </c>
      <c r="O37" s="231">
        <v>3223.7518635500446</v>
      </c>
      <c r="P37" s="231">
        <v>3113.3041352197515</v>
      </c>
      <c r="Q37" s="231">
        <v>3073.9279066254921</v>
      </c>
      <c r="R37" s="231">
        <v>3080.5389364650646</v>
      </c>
      <c r="S37" s="231">
        <v>3150.1509875002898</v>
      </c>
      <c r="T37" s="231">
        <v>3140.8981455199159</v>
      </c>
      <c r="U37" s="231">
        <v>3046.3588511507664</v>
      </c>
      <c r="V37" s="231">
        <v>2874.6713923593943</v>
      </c>
      <c r="W37" s="231">
        <v>2848.4979712608583</v>
      </c>
      <c r="X37" s="231">
        <v>2704.693074395544</v>
      </c>
      <c r="Y37" s="231">
        <v>2653.7423352171181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0.99999999999999989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1.0000000000000002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1.0000000000000002</v>
      </c>
    </row>
    <row r="42" spans="1:25" ht="12" customHeight="1" x14ac:dyDescent="0.25">
      <c r="A42" s="173" t="s">
        <v>91</v>
      </c>
      <c r="B42" s="233">
        <f t="shared" ref="B42:Y42" si="5">IF(B6=0,0,B6/B$5)</f>
        <v>1.0309751980176309E-2</v>
      </c>
      <c r="C42" s="233">
        <f t="shared" si="5"/>
        <v>1.1305135646930219E-2</v>
      </c>
      <c r="D42" s="233">
        <f t="shared" si="5"/>
        <v>1.1307782036662443E-2</v>
      </c>
      <c r="E42" s="233">
        <f t="shared" si="5"/>
        <v>1.0923092983187733E-2</v>
      </c>
      <c r="F42" s="233">
        <f t="shared" si="5"/>
        <v>1.1015556546681059E-2</v>
      </c>
      <c r="G42" s="233">
        <f t="shared" si="5"/>
        <v>1.0828894326720085E-2</v>
      </c>
      <c r="H42" s="233">
        <f t="shared" si="5"/>
        <v>1.0494533331719664E-2</v>
      </c>
      <c r="I42" s="233">
        <f t="shared" si="5"/>
        <v>1.0471499298110913E-2</v>
      </c>
      <c r="J42" s="233">
        <f t="shared" si="5"/>
        <v>1.0928935004694234E-2</v>
      </c>
      <c r="K42" s="233">
        <f t="shared" si="5"/>
        <v>1.1008679108047396E-2</v>
      </c>
      <c r="L42" s="233">
        <f t="shared" si="5"/>
        <v>1.1124887524293671E-2</v>
      </c>
      <c r="M42" s="233">
        <f t="shared" si="5"/>
        <v>1.117720120941426E-2</v>
      </c>
      <c r="N42" s="233">
        <f t="shared" si="5"/>
        <v>1.125663501291726E-2</v>
      </c>
      <c r="O42" s="233">
        <f t="shared" si="5"/>
        <v>1.143881216580383E-2</v>
      </c>
      <c r="P42" s="233">
        <f t="shared" si="5"/>
        <v>1.1470063745811526E-2</v>
      </c>
      <c r="Q42" s="233">
        <f t="shared" si="5"/>
        <v>1.1428593867938559E-2</v>
      </c>
      <c r="R42" s="233">
        <f t="shared" si="5"/>
        <v>1.1567562727376414E-2</v>
      </c>
      <c r="S42" s="233">
        <f t="shared" si="5"/>
        <v>1.167212466632583E-2</v>
      </c>
      <c r="T42" s="233">
        <f t="shared" si="5"/>
        <v>1.1679384259278803E-2</v>
      </c>
      <c r="U42" s="233">
        <f t="shared" si="5"/>
        <v>1.1648804537796494E-2</v>
      </c>
      <c r="V42" s="233">
        <f t="shared" si="5"/>
        <v>1.1390884478932647E-2</v>
      </c>
      <c r="W42" s="233">
        <f t="shared" si="5"/>
        <v>1.1619952189964696E-2</v>
      </c>
      <c r="X42" s="233">
        <f t="shared" si="5"/>
        <v>1.1362427600788112E-2</v>
      </c>
      <c r="Y42" s="233">
        <f t="shared" si="5"/>
        <v>1.1222817450628298E-2</v>
      </c>
    </row>
    <row r="43" spans="1:25" ht="12" customHeight="1" x14ac:dyDescent="0.25">
      <c r="A43" s="173" t="s">
        <v>92</v>
      </c>
      <c r="B43" s="233">
        <f t="shared" ref="B43:Y43" si="6">IF(B7=0,0,B7/B$5)</f>
        <v>1.4512501332467989E-2</v>
      </c>
      <c r="C43" s="233">
        <f t="shared" si="6"/>
        <v>1.5686249600699181E-2</v>
      </c>
      <c r="D43" s="233">
        <f t="shared" si="6"/>
        <v>1.5598903516540865E-2</v>
      </c>
      <c r="E43" s="233">
        <f t="shared" si="6"/>
        <v>1.6729154796913209E-2</v>
      </c>
      <c r="F43" s="233">
        <f t="shared" si="6"/>
        <v>1.7264338280142583E-2</v>
      </c>
      <c r="G43" s="233">
        <f t="shared" si="6"/>
        <v>1.6773313116664003E-2</v>
      </c>
      <c r="H43" s="233">
        <f t="shared" si="6"/>
        <v>1.6136665029473217E-2</v>
      </c>
      <c r="I43" s="233">
        <f t="shared" si="6"/>
        <v>1.5843472330613662E-2</v>
      </c>
      <c r="J43" s="233">
        <f t="shared" si="6"/>
        <v>1.5650748348006331E-2</v>
      </c>
      <c r="K43" s="233">
        <f t="shared" si="6"/>
        <v>1.5012738409867648E-2</v>
      </c>
      <c r="L43" s="233">
        <f t="shared" si="6"/>
        <v>1.5198652393916483E-2</v>
      </c>
      <c r="M43" s="233">
        <f t="shared" si="6"/>
        <v>1.515592023067109E-2</v>
      </c>
      <c r="N43" s="233">
        <f t="shared" si="6"/>
        <v>1.5331441073091746E-2</v>
      </c>
      <c r="O43" s="233">
        <f t="shared" si="6"/>
        <v>1.5379865506038187E-2</v>
      </c>
      <c r="P43" s="233">
        <f t="shared" si="6"/>
        <v>1.5811318906886401E-2</v>
      </c>
      <c r="Q43" s="233">
        <f t="shared" si="6"/>
        <v>1.5503573606052885E-2</v>
      </c>
      <c r="R43" s="233">
        <f t="shared" si="6"/>
        <v>1.5510529629912907E-2</v>
      </c>
      <c r="S43" s="233">
        <f t="shared" si="6"/>
        <v>1.5286609991208034E-2</v>
      </c>
      <c r="T43" s="233">
        <f t="shared" si="6"/>
        <v>1.5007742988299429E-2</v>
      </c>
      <c r="U43" s="233">
        <f t="shared" si="6"/>
        <v>1.4992692793705398E-2</v>
      </c>
      <c r="V43" s="233">
        <f t="shared" si="6"/>
        <v>1.4668257742814137E-2</v>
      </c>
      <c r="W43" s="233">
        <f t="shared" si="6"/>
        <v>1.4411077987540225E-2</v>
      </c>
      <c r="X43" s="233">
        <f t="shared" si="6"/>
        <v>1.4504994420004984E-2</v>
      </c>
      <c r="Y43" s="233">
        <f t="shared" si="6"/>
        <v>1.4060950470909946E-2</v>
      </c>
    </row>
    <row r="44" spans="1:25" ht="12" customHeight="1" x14ac:dyDescent="0.25">
      <c r="A44" s="173" t="s">
        <v>93</v>
      </c>
      <c r="B44" s="233">
        <f t="shared" ref="B44:Y44" si="7">IF(B8=0,0,B8/B$5)</f>
        <v>3.7855163782292506E-2</v>
      </c>
      <c r="C44" s="233">
        <f t="shared" si="7"/>
        <v>4.0070967978270443E-2</v>
      </c>
      <c r="D44" s="233">
        <f t="shared" si="7"/>
        <v>3.9620906558052081E-2</v>
      </c>
      <c r="E44" s="233">
        <f t="shared" si="7"/>
        <v>4.0372356637995509E-2</v>
      </c>
      <c r="F44" s="233">
        <f t="shared" si="7"/>
        <v>4.086136196183144E-2</v>
      </c>
      <c r="G44" s="233">
        <f t="shared" si="7"/>
        <v>4.0583024950901145E-2</v>
      </c>
      <c r="H44" s="233">
        <f t="shared" si="7"/>
        <v>3.9975680540846069E-2</v>
      </c>
      <c r="I44" s="233">
        <f t="shared" si="7"/>
        <v>3.9945576284971682E-2</v>
      </c>
      <c r="J44" s="233">
        <f t="shared" si="7"/>
        <v>3.9858352074233848E-2</v>
      </c>
      <c r="K44" s="233">
        <f t="shared" si="7"/>
        <v>3.8869925592244052E-2</v>
      </c>
      <c r="L44" s="233">
        <f t="shared" si="7"/>
        <v>3.9004952625660012E-2</v>
      </c>
      <c r="M44" s="233">
        <f t="shared" si="7"/>
        <v>3.9150870327644471E-2</v>
      </c>
      <c r="N44" s="233">
        <f t="shared" si="7"/>
        <v>3.9044477819371537E-2</v>
      </c>
      <c r="O44" s="233">
        <f t="shared" si="7"/>
        <v>3.9236048065769955E-2</v>
      </c>
      <c r="P44" s="233">
        <f t="shared" si="7"/>
        <v>4.0034781953304344E-2</v>
      </c>
      <c r="Q44" s="233">
        <f t="shared" si="7"/>
        <v>3.9538304172591902E-2</v>
      </c>
      <c r="R44" s="233">
        <f t="shared" si="7"/>
        <v>3.9400316292728083E-2</v>
      </c>
      <c r="S44" s="233">
        <f t="shared" si="7"/>
        <v>3.9205235471879984E-2</v>
      </c>
      <c r="T44" s="233">
        <f t="shared" si="7"/>
        <v>3.8831652669859516E-2</v>
      </c>
      <c r="U44" s="233">
        <f t="shared" si="7"/>
        <v>3.9108029408431416E-2</v>
      </c>
      <c r="V44" s="233">
        <f t="shared" si="7"/>
        <v>3.8708814156405959E-2</v>
      </c>
      <c r="W44" s="233">
        <f t="shared" si="7"/>
        <v>3.8214675052071691E-2</v>
      </c>
      <c r="X44" s="233">
        <f t="shared" si="7"/>
        <v>3.8256537548578058E-2</v>
      </c>
      <c r="Y44" s="233">
        <f t="shared" si="7"/>
        <v>3.7996812697359918E-2</v>
      </c>
    </row>
    <row r="45" spans="1:25" ht="12" customHeight="1" x14ac:dyDescent="0.25">
      <c r="A45" s="173" t="s">
        <v>94</v>
      </c>
      <c r="B45" s="233">
        <f t="shared" ref="B45:Y45" si="8">IF(B9=0,0,B9/B$5)</f>
        <v>3.0065707513387649E-2</v>
      </c>
      <c r="C45" s="233">
        <f t="shared" si="8"/>
        <v>3.1801023695188745E-2</v>
      </c>
      <c r="D45" s="233">
        <f t="shared" si="8"/>
        <v>3.1672088646612896E-2</v>
      </c>
      <c r="E45" s="233">
        <f t="shared" si="8"/>
        <v>3.3868895718441393E-2</v>
      </c>
      <c r="F45" s="233">
        <f t="shared" si="8"/>
        <v>3.4785293633248351E-2</v>
      </c>
      <c r="G45" s="233">
        <f t="shared" si="8"/>
        <v>3.3942665711893062E-2</v>
      </c>
      <c r="H45" s="233">
        <f t="shared" si="8"/>
        <v>3.3085410315406003E-2</v>
      </c>
      <c r="I45" s="233">
        <f t="shared" si="8"/>
        <v>3.2707383172848652E-2</v>
      </c>
      <c r="J45" s="233">
        <f t="shared" si="8"/>
        <v>3.230089099493598E-2</v>
      </c>
      <c r="K45" s="233">
        <f t="shared" si="8"/>
        <v>3.1198562954327182E-2</v>
      </c>
      <c r="L45" s="233">
        <f t="shared" si="8"/>
        <v>3.1244367464161225E-2</v>
      </c>
      <c r="M45" s="233">
        <f t="shared" si="8"/>
        <v>3.0950788037393304E-2</v>
      </c>
      <c r="N45" s="233">
        <f t="shared" si="8"/>
        <v>3.0974531905280583E-2</v>
      </c>
      <c r="O45" s="233">
        <f t="shared" si="8"/>
        <v>3.1063066507715377E-2</v>
      </c>
      <c r="P45" s="233">
        <f t="shared" si="8"/>
        <v>3.2080122616822998E-2</v>
      </c>
      <c r="Q45" s="233">
        <f t="shared" si="8"/>
        <v>3.1477918819075294E-2</v>
      </c>
      <c r="R45" s="233">
        <f t="shared" si="8"/>
        <v>3.1416776580159594E-2</v>
      </c>
      <c r="S45" s="233">
        <f t="shared" si="8"/>
        <v>3.0808066999515868E-2</v>
      </c>
      <c r="T45" s="233">
        <f t="shared" si="8"/>
        <v>3.0081422243607565E-2</v>
      </c>
      <c r="U45" s="233">
        <f t="shared" si="8"/>
        <v>3.0279132371362115E-2</v>
      </c>
      <c r="V45" s="233">
        <f t="shared" si="8"/>
        <v>2.9885382737133547E-2</v>
      </c>
      <c r="W45" s="233">
        <f t="shared" si="8"/>
        <v>2.9005155460134557E-2</v>
      </c>
      <c r="X45" s="233">
        <f t="shared" si="8"/>
        <v>2.9294709088343272E-2</v>
      </c>
      <c r="Y45" s="233">
        <f t="shared" si="8"/>
        <v>2.8612985917317434E-2</v>
      </c>
    </row>
    <row r="46" spans="1:25" ht="12" customHeight="1" x14ac:dyDescent="0.25">
      <c r="A46" s="173" t="s">
        <v>95</v>
      </c>
      <c r="B46" s="233">
        <f t="shared" ref="B46:Y46" si="9">IF(B10=0,0,B10/B$5)</f>
        <v>1.6436800659335508E-2</v>
      </c>
      <c r="C46" s="233">
        <f t="shared" si="9"/>
        <v>1.8167408038603422E-2</v>
      </c>
      <c r="D46" s="233">
        <f t="shared" si="9"/>
        <v>1.7984687814346163E-2</v>
      </c>
      <c r="E46" s="233">
        <f t="shared" si="9"/>
        <v>1.7829899050716021E-2</v>
      </c>
      <c r="F46" s="233">
        <f t="shared" si="9"/>
        <v>1.8076611464409566E-2</v>
      </c>
      <c r="G46" s="233">
        <f t="shared" si="9"/>
        <v>1.7284584042502289E-2</v>
      </c>
      <c r="H46" s="233">
        <f t="shared" si="9"/>
        <v>1.6691346812225415E-2</v>
      </c>
      <c r="I46" s="233">
        <f t="shared" si="9"/>
        <v>1.6546399503338499E-2</v>
      </c>
      <c r="J46" s="233">
        <f t="shared" si="9"/>
        <v>1.7183816147194789E-2</v>
      </c>
      <c r="K46" s="233">
        <f t="shared" si="9"/>
        <v>1.635947683462162E-2</v>
      </c>
      <c r="L46" s="233">
        <f t="shared" si="9"/>
        <v>1.6379648667604343E-2</v>
      </c>
      <c r="M46" s="233">
        <f t="shared" si="9"/>
        <v>1.6563428559349135E-2</v>
      </c>
      <c r="N46" s="233">
        <f t="shared" si="9"/>
        <v>1.6768444969444869E-2</v>
      </c>
      <c r="O46" s="233">
        <f t="shared" si="9"/>
        <v>1.6625006973090075E-2</v>
      </c>
      <c r="P46" s="233">
        <f t="shared" si="9"/>
        <v>1.6844605894569573E-2</v>
      </c>
      <c r="Q46" s="233">
        <f t="shared" si="9"/>
        <v>1.6132308771543046E-2</v>
      </c>
      <c r="R46" s="233">
        <f t="shared" si="9"/>
        <v>1.6049331069277733E-2</v>
      </c>
      <c r="S46" s="233">
        <f t="shared" si="9"/>
        <v>1.62447078326537E-2</v>
      </c>
      <c r="T46" s="233">
        <f t="shared" si="9"/>
        <v>1.5944814435321475E-2</v>
      </c>
      <c r="U46" s="233">
        <f t="shared" si="9"/>
        <v>1.5711225254503552E-2</v>
      </c>
      <c r="V46" s="233">
        <f t="shared" si="9"/>
        <v>1.5054096843334194E-2</v>
      </c>
      <c r="W46" s="233">
        <f t="shared" si="9"/>
        <v>1.4982367091919647E-2</v>
      </c>
      <c r="X46" s="233">
        <f t="shared" si="9"/>
        <v>1.4520965644688298E-2</v>
      </c>
      <c r="Y46" s="233">
        <f t="shared" si="9"/>
        <v>1.4045617476114835E-2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0.47115921941581623</v>
      </c>
      <c r="C47" s="234">
        <f t="shared" si="10"/>
        <v>0.4409188159253693</v>
      </c>
      <c r="D47" s="234">
        <f t="shared" si="10"/>
        <v>0.44224929992493056</v>
      </c>
      <c r="E47" s="234">
        <f t="shared" si="10"/>
        <v>0.44560803712540342</v>
      </c>
      <c r="F47" s="234">
        <f t="shared" si="10"/>
        <v>0.43864531949077468</v>
      </c>
      <c r="G47" s="234">
        <f t="shared" si="10"/>
        <v>0.43457788182724194</v>
      </c>
      <c r="H47" s="234">
        <f t="shared" si="10"/>
        <v>0.45338279464845316</v>
      </c>
      <c r="I47" s="234">
        <f t="shared" si="10"/>
        <v>0.45283697318634664</v>
      </c>
      <c r="J47" s="234">
        <f t="shared" si="10"/>
        <v>0.44204508086769156</v>
      </c>
      <c r="K47" s="234">
        <f t="shared" si="10"/>
        <v>0.47709630987083546</v>
      </c>
      <c r="L47" s="234">
        <f t="shared" si="10"/>
        <v>0.47408892127912755</v>
      </c>
      <c r="M47" s="234">
        <f t="shared" si="10"/>
        <v>0.46330539526855996</v>
      </c>
      <c r="N47" s="234">
        <f t="shared" si="10"/>
        <v>0.46125240243002386</v>
      </c>
      <c r="O47" s="234">
        <f t="shared" si="10"/>
        <v>0.47929424368322576</v>
      </c>
      <c r="P47" s="234">
        <f t="shared" si="10"/>
        <v>0.47874960173892056</v>
      </c>
      <c r="Q47" s="234">
        <f t="shared" si="10"/>
        <v>0.48716473507797531</v>
      </c>
      <c r="R47" s="234">
        <f t="shared" si="10"/>
        <v>0.48742479098529312</v>
      </c>
      <c r="S47" s="234">
        <f t="shared" si="10"/>
        <v>0.47927564758509911</v>
      </c>
      <c r="T47" s="234">
        <f t="shared" si="10"/>
        <v>0.47857215345611526</v>
      </c>
      <c r="U47" s="234">
        <f t="shared" si="10"/>
        <v>0.48685052379610921</v>
      </c>
      <c r="V47" s="234">
        <f t="shared" si="10"/>
        <v>0.51326666403915311</v>
      </c>
      <c r="W47" s="234">
        <f t="shared" si="10"/>
        <v>0.51326248343931402</v>
      </c>
      <c r="X47" s="234">
        <f t="shared" si="10"/>
        <v>0.51974371472313585</v>
      </c>
      <c r="Y47" s="234">
        <f t="shared" si="10"/>
        <v>0.54016703689591949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0.41966085531652381</v>
      </c>
      <c r="C48" s="235">
        <f t="shared" si="11"/>
        <v>0.44205039911493871</v>
      </c>
      <c r="D48" s="235">
        <f t="shared" si="11"/>
        <v>0.44156633150285507</v>
      </c>
      <c r="E48" s="235">
        <f t="shared" si="11"/>
        <v>0.43466856368734264</v>
      </c>
      <c r="F48" s="235">
        <f t="shared" si="11"/>
        <v>0.43935151862291238</v>
      </c>
      <c r="G48" s="235">
        <f t="shared" si="11"/>
        <v>0.4460096360240775</v>
      </c>
      <c r="H48" s="235">
        <f t="shared" si="11"/>
        <v>0.43023356932187651</v>
      </c>
      <c r="I48" s="235">
        <f t="shared" si="11"/>
        <v>0.43164869622377006</v>
      </c>
      <c r="J48" s="235">
        <f t="shared" si="11"/>
        <v>0.44203217656324323</v>
      </c>
      <c r="K48" s="235">
        <f t="shared" si="11"/>
        <v>0.41045430723005666</v>
      </c>
      <c r="L48" s="235">
        <f t="shared" si="11"/>
        <v>0.41295857004523667</v>
      </c>
      <c r="M48" s="235">
        <f t="shared" si="11"/>
        <v>0.42369639636696776</v>
      </c>
      <c r="N48" s="235">
        <f t="shared" si="11"/>
        <v>0.42537206678987022</v>
      </c>
      <c r="O48" s="235">
        <f t="shared" si="11"/>
        <v>0.40696295709835689</v>
      </c>
      <c r="P48" s="235">
        <f t="shared" si="11"/>
        <v>0.40500950514368456</v>
      </c>
      <c r="Q48" s="235">
        <f t="shared" si="11"/>
        <v>0.39875456568482304</v>
      </c>
      <c r="R48" s="235">
        <f t="shared" si="11"/>
        <v>0.3986306927152522</v>
      </c>
      <c r="S48" s="235">
        <f t="shared" si="11"/>
        <v>0.40750760745331749</v>
      </c>
      <c r="T48" s="235">
        <f t="shared" si="11"/>
        <v>0.40988282994751807</v>
      </c>
      <c r="U48" s="235">
        <f t="shared" si="11"/>
        <v>0.40140959183809177</v>
      </c>
      <c r="V48" s="235">
        <f t="shared" si="11"/>
        <v>0.37702590000222647</v>
      </c>
      <c r="W48" s="235">
        <f t="shared" si="11"/>
        <v>0.37850428877905512</v>
      </c>
      <c r="X48" s="235">
        <f t="shared" si="11"/>
        <v>0.37231665097446148</v>
      </c>
      <c r="Y48" s="235">
        <f t="shared" si="11"/>
        <v>0.35389377909175024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SE: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7005.9527549237591</v>
      </c>
      <c r="C5" s="223">
        <f t="shared" si="0"/>
        <v>6598.0576801716525</v>
      </c>
      <c r="D5" s="223">
        <f t="shared" si="0"/>
        <v>6582.4800296070443</v>
      </c>
      <c r="E5" s="223">
        <f t="shared" si="0"/>
        <v>6620.9021387121466</v>
      </c>
      <c r="F5" s="223">
        <f t="shared" si="0"/>
        <v>6684.1950534092812</v>
      </c>
      <c r="G5" s="223">
        <f t="shared" si="0"/>
        <v>6664.6413344296197</v>
      </c>
      <c r="H5" s="223">
        <f t="shared" si="0"/>
        <v>6947.322120403529</v>
      </c>
      <c r="I5" s="223">
        <f t="shared" si="0"/>
        <v>7026.7171269854734</v>
      </c>
      <c r="J5" s="223">
        <f t="shared" si="0"/>
        <v>6827.6594555931042</v>
      </c>
      <c r="K5" s="223">
        <f t="shared" si="0"/>
        <v>6404.9693400748765</v>
      </c>
      <c r="L5" s="223">
        <f t="shared" si="0"/>
        <v>6829.2248712332803</v>
      </c>
      <c r="M5" s="223">
        <f t="shared" si="0"/>
        <v>6631.959647653739</v>
      </c>
      <c r="N5" s="223">
        <f t="shared" si="0"/>
        <v>6639.0297196832944</v>
      </c>
      <c r="O5" s="223">
        <f t="shared" si="0"/>
        <v>6501.1892506384247</v>
      </c>
      <c r="P5" s="223">
        <f t="shared" si="0"/>
        <v>6419.0380191816676</v>
      </c>
      <c r="Q5" s="223">
        <f t="shared" si="0"/>
        <v>6556.7460131526605</v>
      </c>
      <c r="R5" s="223">
        <f t="shared" si="0"/>
        <v>6486.612924871105</v>
      </c>
      <c r="S5" s="223">
        <f t="shared" si="0"/>
        <v>6488.5983072496156</v>
      </c>
      <c r="T5" s="223">
        <f t="shared" si="0"/>
        <v>6584.2318316966121</v>
      </c>
      <c r="U5" s="223">
        <f t="shared" si="0"/>
        <v>6547.5190380371787</v>
      </c>
      <c r="V5" s="223">
        <f t="shared" si="0"/>
        <v>6804.1725686784557</v>
      </c>
      <c r="W5" s="223">
        <f t="shared" si="0"/>
        <v>6795.2877826363674</v>
      </c>
      <c r="X5" s="223">
        <f t="shared" si="0"/>
        <v>6789.573296646452</v>
      </c>
      <c r="Y5" s="223">
        <f t="shared" si="0"/>
        <v>6989.3335819608528</v>
      </c>
    </row>
    <row r="6" spans="1:25" ht="12" customHeight="1" x14ac:dyDescent="0.25">
      <c r="A6" s="173" t="s">
        <v>91</v>
      </c>
      <c r="B6" s="224">
        <v>59.565465499617787</v>
      </c>
      <c r="C6" s="224">
        <v>60.521762727221514</v>
      </c>
      <c r="D6" s="224">
        <v>60.632916902842481</v>
      </c>
      <c r="E6" s="224">
        <v>59.34405081910316</v>
      </c>
      <c r="F6" s="224">
        <v>60.398749036188221</v>
      </c>
      <c r="G6" s="224">
        <v>59.122972139036683</v>
      </c>
      <c r="H6" s="224">
        <v>59.250061683460672</v>
      </c>
      <c r="I6" s="224">
        <v>59.707992417635992</v>
      </c>
      <c r="J6" s="224">
        <v>60.495382697083073</v>
      </c>
      <c r="K6" s="224">
        <v>56.805239005545118</v>
      </c>
      <c r="L6" s="224">
        <v>61.255590184240013</v>
      </c>
      <c r="M6" s="224">
        <v>59.616760205705596</v>
      </c>
      <c r="N6" s="224">
        <v>59.896108312229934</v>
      </c>
      <c r="O6" s="224">
        <v>59.637962025068887</v>
      </c>
      <c r="P6" s="224">
        <v>58.712757733973334</v>
      </c>
      <c r="Q6" s="224">
        <v>59.767008830768177</v>
      </c>
      <c r="R6" s="224">
        <v>60.169565014434319</v>
      </c>
      <c r="S6" s="224">
        <v>60.430014366478808</v>
      </c>
      <c r="T6" s="224">
        <v>61.110240596715713</v>
      </c>
      <c r="U6" s="224">
        <v>60.429159207884197</v>
      </c>
      <c r="V6" s="224">
        <v>60.596122228104491</v>
      </c>
      <c r="W6" s="224">
        <v>61.566665252549768</v>
      </c>
      <c r="X6" s="224">
        <v>59.93224165146178</v>
      </c>
      <c r="Y6" s="224">
        <v>60.909867203896525</v>
      </c>
    </row>
    <row r="7" spans="1:25" ht="12" customHeight="1" x14ac:dyDescent="0.25">
      <c r="A7" s="173" t="s">
        <v>92</v>
      </c>
      <c r="B7" s="224">
        <v>22.755793115369247</v>
      </c>
      <c r="C7" s="224">
        <v>22.785506872449854</v>
      </c>
      <c r="D7" s="224">
        <v>22.697099401096271</v>
      </c>
      <c r="E7" s="224">
        <v>24.846722130760483</v>
      </c>
      <c r="F7" s="224">
        <v>25.937409322938635</v>
      </c>
      <c r="G7" s="224">
        <v>25.047568634079035</v>
      </c>
      <c r="H7" s="224">
        <v>24.906350562798018</v>
      </c>
      <c r="I7" s="224">
        <v>24.761073843077487</v>
      </c>
      <c r="J7" s="224">
        <v>23.77201861030829</v>
      </c>
      <c r="K7" s="224">
        <v>21.121887864013029</v>
      </c>
      <c r="L7" s="224">
        <v>22.824209883107756</v>
      </c>
      <c r="M7" s="224">
        <v>22.070161059878316</v>
      </c>
      <c r="N7" s="224">
        <v>22.416364759533817</v>
      </c>
      <c r="O7" s="224">
        <v>22.09497843715392</v>
      </c>
      <c r="P7" s="224">
        <v>22.520741238810452</v>
      </c>
      <c r="Q7" s="224">
        <v>22.533336785490285</v>
      </c>
      <c r="R7" s="224">
        <v>22.410514894319107</v>
      </c>
      <c r="S7" s="224">
        <v>22.091687898535227</v>
      </c>
      <c r="T7" s="224">
        <v>21.941747324342806</v>
      </c>
      <c r="U7" s="224">
        <v>21.797778457671409</v>
      </c>
      <c r="V7" s="224">
        <v>21.88535586086503</v>
      </c>
      <c r="W7" s="224">
        <v>21.567276613587119</v>
      </c>
      <c r="X7" s="224">
        <v>21.745680739025289</v>
      </c>
      <c r="Y7" s="224">
        <v>21.616818398913683</v>
      </c>
    </row>
    <row r="8" spans="1:25" ht="12" customHeight="1" x14ac:dyDescent="0.25">
      <c r="A8" s="173" t="s">
        <v>93</v>
      </c>
      <c r="B8" s="224">
        <v>318.74313393829522</v>
      </c>
      <c r="C8" s="224">
        <v>312.67112138171859</v>
      </c>
      <c r="D8" s="224">
        <v>309.92450918761807</v>
      </c>
      <c r="E8" s="224">
        <v>320.66719856742083</v>
      </c>
      <c r="F8" s="224">
        <v>327.87627314462861</v>
      </c>
      <c r="G8" s="224">
        <v>324.07238054301206</v>
      </c>
      <c r="H8" s="224">
        <v>330.55868586402795</v>
      </c>
      <c r="I8" s="224">
        <v>334.04282734674979</v>
      </c>
      <c r="J8" s="224">
        <v>324.23211255075773</v>
      </c>
      <c r="K8" s="224">
        <v>294.38923591425248</v>
      </c>
      <c r="L8" s="224">
        <v>315.60193532651101</v>
      </c>
      <c r="M8" s="224">
        <v>307.07166684420525</v>
      </c>
      <c r="N8" s="224">
        <v>305.57868128269848</v>
      </c>
      <c r="O8" s="224">
        <v>301.74698679652147</v>
      </c>
      <c r="P8" s="224">
        <v>303.02483252170452</v>
      </c>
      <c r="Q8" s="224">
        <v>306.07350371903038</v>
      </c>
      <c r="R8" s="224">
        <v>304.31756282484315</v>
      </c>
      <c r="S8" s="224">
        <v>301.79568569768918</v>
      </c>
      <c r="T8" s="224">
        <v>302.45205393018767</v>
      </c>
      <c r="U8" s="224">
        <v>302.47890683053629</v>
      </c>
      <c r="V8" s="224">
        <v>307.8351770044016</v>
      </c>
      <c r="W8" s="224">
        <v>303.53340762007355</v>
      </c>
      <c r="X8" s="224">
        <v>302.87763733032426</v>
      </c>
      <c r="Y8" s="224">
        <v>309.61759920322396</v>
      </c>
    </row>
    <row r="9" spans="1:25" ht="12" customHeight="1" x14ac:dyDescent="0.25">
      <c r="A9" s="173" t="s">
        <v>94</v>
      </c>
      <c r="B9" s="224">
        <v>183.67123470112875</v>
      </c>
      <c r="C9" s="224">
        <v>180.06216619339622</v>
      </c>
      <c r="D9" s="224">
        <v>179.7826780409795</v>
      </c>
      <c r="E9" s="224">
        <v>195.7568382921236</v>
      </c>
      <c r="F9" s="224">
        <v>203.30375338645416</v>
      </c>
      <c r="G9" s="224">
        <v>197.20786850212647</v>
      </c>
      <c r="H9" s="224">
        <v>198.77720303759753</v>
      </c>
      <c r="I9" s="224">
        <v>198.92055520853484</v>
      </c>
      <c r="J9" s="224">
        <v>191.12921919044095</v>
      </c>
      <c r="K9" s="224">
        <v>171.26436293591698</v>
      </c>
      <c r="L9" s="224">
        <v>183.2231851333438</v>
      </c>
      <c r="M9" s="224">
        <v>175.91246899421606</v>
      </c>
      <c r="N9" s="224">
        <v>176.88335301526857</v>
      </c>
      <c r="O9" s="224">
        <v>174.31765129735464</v>
      </c>
      <c r="P9" s="224">
        <v>178.42037349981661</v>
      </c>
      <c r="Q9" s="224">
        <v>178.54875779574778</v>
      </c>
      <c r="R9" s="224">
        <v>177.33741118197085</v>
      </c>
      <c r="S9" s="224">
        <v>174.26600947137169</v>
      </c>
      <c r="T9" s="224">
        <v>172.39694358959278</v>
      </c>
      <c r="U9" s="224">
        <v>172.38889690556755</v>
      </c>
      <c r="V9" s="224">
        <v>174.61031410051899</v>
      </c>
      <c r="W9" s="224">
        <v>170.50790534881264</v>
      </c>
      <c r="X9" s="224">
        <v>172.2357222594016</v>
      </c>
      <c r="Y9" s="224">
        <v>172.70848898643891</v>
      </c>
    </row>
    <row r="10" spans="1:25" ht="12" customHeight="1" x14ac:dyDescent="0.25">
      <c r="A10" s="36" t="s">
        <v>95</v>
      </c>
      <c r="B10" s="225">
        <f t="shared" ref="B10:Y10" si="1">SUM(B11:B15)</f>
        <v>165.11821066473539</v>
      </c>
      <c r="C10" s="225">
        <f t="shared" si="1"/>
        <v>169.95972332769952</v>
      </c>
      <c r="D10" s="225">
        <f t="shared" si="1"/>
        <v>168.39360147528276</v>
      </c>
      <c r="E10" s="225">
        <f t="shared" si="1"/>
        <v>168.1310071782043</v>
      </c>
      <c r="F10" s="225">
        <f t="shared" si="1"/>
        <v>172.66712362122237</v>
      </c>
      <c r="G10" s="225">
        <f t="shared" si="1"/>
        <v>166.00921148335877</v>
      </c>
      <c r="H10" s="225">
        <f t="shared" si="1"/>
        <v>166.07008003859491</v>
      </c>
      <c r="I10" s="225">
        <f t="shared" si="1"/>
        <v>166.57744439385277</v>
      </c>
      <c r="J10" s="225">
        <f t="shared" si="1"/>
        <v>168.51632148662111</v>
      </c>
      <c r="K10" s="225">
        <f t="shared" si="1"/>
        <v>149.11083707596822</v>
      </c>
      <c r="L10" s="225">
        <f t="shared" si="1"/>
        <v>159.39780343958179</v>
      </c>
      <c r="M10" s="225">
        <f t="shared" si="1"/>
        <v>156.24346474155644</v>
      </c>
      <c r="N10" s="225">
        <f t="shared" si="1"/>
        <v>158.78538735259107</v>
      </c>
      <c r="O10" s="225">
        <f t="shared" si="1"/>
        <v>154.18635304927864</v>
      </c>
      <c r="P10" s="225">
        <f t="shared" si="1"/>
        <v>154.01879318954963</v>
      </c>
      <c r="Q10" s="225">
        <f t="shared" si="1"/>
        <v>150.1187036095196</v>
      </c>
      <c r="R10" s="225">
        <f t="shared" si="1"/>
        <v>148.93638607207629</v>
      </c>
      <c r="S10" s="225">
        <f t="shared" si="1"/>
        <v>151.22313231258477</v>
      </c>
      <c r="T10" s="225">
        <f t="shared" si="1"/>
        <v>150.0295410872815</v>
      </c>
      <c r="U10" s="225">
        <f t="shared" si="1"/>
        <v>146.13410562981542</v>
      </c>
      <c r="V10" s="225">
        <f t="shared" si="1"/>
        <v>141.83427808875098</v>
      </c>
      <c r="W10" s="225">
        <f t="shared" si="1"/>
        <v>141.03611735832666</v>
      </c>
      <c r="X10" s="225">
        <f t="shared" si="1"/>
        <v>137.02626453996936</v>
      </c>
      <c r="Y10" s="225">
        <f t="shared" si="1"/>
        <v>135.12846605170742</v>
      </c>
    </row>
    <row r="11" spans="1:25" ht="12" customHeight="1" x14ac:dyDescent="0.25">
      <c r="A11" s="37" t="s">
        <v>82</v>
      </c>
      <c r="B11" s="226">
        <v>6.230499480598084</v>
      </c>
      <c r="C11" s="226">
        <v>4.1664004196485678</v>
      </c>
      <c r="D11" s="226">
        <v>4.4271184694116084</v>
      </c>
      <c r="E11" s="226">
        <v>7.3881278384009335</v>
      </c>
      <c r="F11" s="226">
        <v>6.5215446428951518</v>
      </c>
      <c r="G11" s="226">
        <v>3.0885258696276532</v>
      </c>
      <c r="H11" s="226">
        <v>3.0861912417794022</v>
      </c>
      <c r="I11" s="226">
        <v>2.8244465548271966</v>
      </c>
      <c r="J11" s="226">
        <v>2.7961961081410371</v>
      </c>
      <c r="K11" s="226">
        <v>2.3660297081048185</v>
      </c>
      <c r="L11" s="226">
        <v>2.5133242685765085</v>
      </c>
      <c r="M11" s="226">
        <v>2.3099212267571967</v>
      </c>
      <c r="N11" s="226">
        <v>1.9656997370316205</v>
      </c>
      <c r="O11" s="226">
        <v>1.8811202173962431</v>
      </c>
      <c r="P11" s="226">
        <v>1.9041735913092133</v>
      </c>
      <c r="Q11" s="226">
        <v>1.8249263590103357</v>
      </c>
      <c r="R11" s="226">
        <v>2.4317043573718</v>
      </c>
      <c r="S11" s="226">
        <v>2.192654323476368</v>
      </c>
      <c r="T11" s="226">
        <v>2.5644283710516</v>
      </c>
      <c r="U11" s="226">
        <v>2.5962732764413481</v>
      </c>
      <c r="V11" s="226">
        <v>5.6786637297130573</v>
      </c>
      <c r="W11" s="226">
        <v>7.362038980021695</v>
      </c>
      <c r="X11" s="226">
        <v>6.6345547471954252</v>
      </c>
      <c r="Y11" s="226">
        <v>9.3038804641193487</v>
      </c>
    </row>
    <row r="12" spans="1:25" ht="12" customHeight="1" x14ac:dyDescent="0.25">
      <c r="A12" s="37" t="s">
        <v>73</v>
      </c>
      <c r="B12" s="226">
        <v>2.9528032349679765</v>
      </c>
      <c r="C12" s="226">
        <v>3.3398713483432911</v>
      </c>
      <c r="D12" s="226">
        <v>3.0399136090416903</v>
      </c>
      <c r="E12" s="226">
        <v>4.1318335555528298</v>
      </c>
      <c r="F12" s="226">
        <v>4.0413157190604467</v>
      </c>
      <c r="G12" s="226">
        <v>2.993486416376022</v>
      </c>
      <c r="H12" s="226">
        <v>3.0009875459339841</v>
      </c>
      <c r="I12" s="226">
        <v>2.9396140148276317</v>
      </c>
      <c r="J12" s="226">
        <v>2.1000553069045913</v>
      </c>
      <c r="K12" s="226">
        <v>2.7237793007954116</v>
      </c>
      <c r="L12" s="226">
        <v>2.6478641335782971</v>
      </c>
      <c r="M12" s="226">
        <v>2.9782383329948052</v>
      </c>
      <c r="N12" s="226">
        <v>2.7955212900795448</v>
      </c>
      <c r="O12" s="226">
        <v>1.9038306280590394</v>
      </c>
      <c r="P12" s="226">
        <v>2.4805230249136447</v>
      </c>
      <c r="Q12" s="226">
        <v>3.3632051644115553</v>
      </c>
      <c r="R12" s="226">
        <v>1.8394952447944652</v>
      </c>
      <c r="S12" s="226">
        <v>1.8653671028433059</v>
      </c>
      <c r="T12" s="226">
        <v>3.0177964114871565</v>
      </c>
      <c r="U12" s="226">
        <v>3.548933265114036</v>
      </c>
      <c r="V12" s="226">
        <v>5.1273858997671207</v>
      </c>
      <c r="W12" s="226">
        <v>5.1758807023170315</v>
      </c>
      <c r="X12" s="226">
        <v>4.1827812240420519</v>
      </c>
      <c r="Y12" s="226">
        <v>3.5051054711216807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155.93490794916931</v>
      </c>
      <c r="C15" s="227">
        <v>162.45345155970767</v>
      </c>
      <c r="D15" s="227">
        <v>160.92656939682948</v>
      </c>
      <c r="E15" s="227">
        <v>156.61104578425054</v>
      </c>
      <c r="F15" s="227">
        <v>162.10426325926679</v>
      </c>
      <c r="G15" s="227">
        <v>159.92719919735509</v>
      </c>
      <c r="H15" s="227">
        <v>159.98290125088153</v>
      </c>
      <c r="I15" s="227">
        <v>160.81338382419796</v>
      </c>
      <c r="J15" s="227">
        <v>163.62007007157547</v>
      </c>
      <c r="K15" s="227">
        <v>144.02102806706799</v>
      </c>
      <c r="L15" s="227">
        <v>154.23661503742699</v>
      </c>
      <c r="M15" s="227">
        <v>150.95530518180445</v>
      </c>
      <c r="N15" s="227">
        <v>154.02416632547991</v>
      </c>
      <c r="O15" s="227">
        <v>150.40140220382335</v>
      </c>
      <c r="P15" s="227">
        <v>149.63409657332676</v>
      </c>
      <c r="Q15" s="227">
        <v>144.9305720860977</v>
      </c>
      <c r="R15" s="227">
        <v>144.66518646991003</v>
      </c>
      <c r="S15" s="227">
        <v>147.1651108862651</v>
      </c>
      <c r="T15" s="227">
        <v>144.44731630474274</v>
      </c>
      <c r="U15" s="227">
        <v>139.98889908826004</v>
      </c>
      <c r="V15" s="227">
        <v>131.02822845927079</v>
      </c>
      <c r="W15" s="227">
        <v>128.49819767598794</v>
      </c>
      <c r="X15" s="227">
        <v>126.20892856873188</v>
      </c>
      <c r="Y15" s="227">
        <v>122.31948011646639</v>
      </c>
    </row>
    <row r="16" spans="1:25" ht="12" customHeight="1" x14ac:dyDescent="0.25">
      <c r="A16" s="39" t="s">
        <v>97</v>
      </c>
      <c r="B16" s="228">
        <f t="shared" ref="B16:Y16" si="2">SUM(B17:B26)</f>
        <v>3385.0984770484661</v>
      </c>
      <c r="C16" s="228">
        <f t="shared" si="2"/>
        <v>3008.6858530458244</v>
      </c>
      <c r="D16" s="228">
        <f t="shared" si="2"/>
        <v>3010.2197542597955</v>
      </c>
      <c r="E16" s="228">
        <f t="shared" si="2"/>
        <v>3063.3026229848683</v>
      </c>
      <c r="F16" s="228">
        <f t="shared" si="2"/>
        <v>3048.10983130665</v>
      </c>
      <c r="G16" s="228">
        <f t="shared" si="2"/>
        <v>3029.9778681108032</v>
      </c>
      <c r="H16" s="228">
        <f t="shared" si="2"/>
        <v>3300.4310367901171</v>
      </c>
      <c r="I16" s="228">
        <f t="shared" si="2"/>
        <v>3335.6555737217404</v>
      </c>
      <c r="J16" s="228">
        <f t="shared" si="2"/>
        <v>3172.4206272552037</v>
      </c>
      <c r="K16" s="228">
        <f t="shared" si="2"/>
        <v>3210.9299159803945</v>
      </c>
      <c r="L16" s="228">
        <f t="shared" si="2"/>
        <v>3392.1707969612899</v>
      </c>
      <c r="M16" s="228">
        <f t="shared" si="2"/>
        <v>3225.5968762453476</v>
      </c>
      <c r="N16" s="228">
        <f t="shared" si="2"/>
        <v>3227.3393218257352</v>
      </c>
      <c r="O16" s="228">
        <f t="shared" si="2"/>
        <v>3277.1608060050294</v>
      </c>
      <c r="P16" s="228">
        <f t="shared" si="2"/>
        <v>3235.3357732830436</v>
      </c>
      <c r="Q16" s="228">
        <f t="shared" si="2"/>
        <v>3361.6013459913829</v>
      </c>
      <c r="R16" s="228">
        <f t="shared" si="2"/>
        <v>3322.6489629356638</v>
      </c>
      <c r="S16" s="228">
        <f t="shared" si="2"/>
        <v>3262.6355155088922</v>
      </c>
      <c r="T16" s="228">
        <f t="shared" si="2"/>
        <v>3317.2310719756256</v>
      </c>
      <c r="U16" s="228">
        <f t="shared" si="2"/>
        <v>3348.5775253170386</v>
      </c>
      <c r="V16" s="228">
        <f t="shared" si="2"/>
        <v>3709.5083649702278</v>
      </c>
      <c r="W16" s="228">
        <f t="shared" si="2"/>
        <v>3720.947661331305</v>
      </c>
      <c r="X16" s="228">
        <f t="shared" si="2"/>
        <v>3758.9375467153473</v>
      </c>
      <c r="Y16" s="228">
        <f t="shared" si="2"/>
        <v>4019.4269907579269</v>
      </c>
    </row>
    <row r="17" spans="1:25" ht="12" customHeight="1" x14ac:dyDescent="0.25">
      <c r="A17" s="46" t="s">
        <v>28</v>
      </c>
      <c r="B17" s="229">
        <v>35.68934836468496</v>
      </c>
      <c r="C17" s="229">
        <v>25.615790182426416</v>
      </c>
      <c r="D17" s="229">
        <v>26.353080354090174</v>
      </c>
      <c r="E17" s="229">
        <v>25.584729134952397</v>
      </c>
      <c r="F17" s="229">
        <v>30.887671354107496</v>
      </c>
      <c r="G17" s="229">
        <v>33.64366943381188</v>
      </c>
      <c r="H17" s="229">
        <v>35.822491508086536</v>
      </c>
      <c r="I17" s="229">
        <v>34.51099755575666</v>
      </c>
      <c r="J17" s="229">
        <v>28.290816011680008</v>
      </c>
      <c r="K17" s="229">
        <v>24.203024830755584</v>
      </c>
      <c r="L17" s="229">
        <v>22.46894417682141</v>
      </c>
      <c r="M17" s="229">
        <v>22.460424840142629</v>
      </c>
      <c r="N17" s="229">
        <v>23.819187147515748</v>
      </c>
      <c r="O17" s="229">
        <v>24.625967283454209</v>
      </c>
      <c r="P17" s="229">
        <v>23.71480309843507</v>
      </c>
      <c r="Q17" s="229">
        <v>18.952351437567025</v>
      </c>
      <c r="R17" s="229">
        <v>17.612114938086489</v>
      </c>
      <c r="S17" s="229">
        <v>19.903436265418108</v>
      </c>
      <c r="T17" s="229">
        <v>20.122558285837275</v>
      </c>
      <c r="U17" s="229">
        <v>19.476168761034316</v>
      </c>
      <c r="V17" s="229">
        <v>13.658641440789232</v>
      </c>
      <c r="W17" s="229">
        <v>13.271338828033642</v>
      </c>
      <c r="X17" s="229">
        <v>13.429631284707217</v>
      </c>
      <c r="Y17" s="229">
        <v>10.825628715816491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72.532172323015402</v>
      </c>
      <c r="C19" s="229">
        <v>72.396160628570129</v>
      </c>
      <c r="D19" s="229">
        <v>88.43782339422404</v>
      </c>
      <c r="E19" s="229">
        <v>91.754096988668394</v>
      </c>
      <c r="F19" s="229">
        <v>97.799768097103282</v>
      </c>
      <c r="G19" s="229">
        <v>103.285855310518</v>
      </c>
      <c r="H19" s="229">
        <v>92.2924195586981</v>
      </c>
      <c r="I19" s="229">
        <v>94.132535441573722</v>
      </c>
      <c r="J19" s="229">
        <v>95.740048053988687</v>
      </c>
      <c r="K19" s="229">
        <v>89.758064707748332</v>
      </c>
      <c r="L19" s="229">
        <v>91.090378813864305</v>
      </c>
      <c r="M19" s="229">
        <v>96.548403865514544</v>
      </c>
      <c r="N19" s="229">
        <v>92.178623789717335</v>
      </c>
      <c r="O19" s="229">
        <v>92.972926632908312</v>
      </c>
      <c r="P19" s="229">
        <v>95.276025546174921</v>
      </c>
      <c r="Q19" s="229">
        <v>101.06397803899182</v>
      </c>
      <c r="R19" s="229">
        <v>88.824487341463254</v>
      </c>
      <c r="S19" s="229">
        <v>90.738428624191471</v>
      </c>
      <c r="T19" s="229">
        <v>94.172462828234131</v>
      </c>
      <c r="U19" s="229">
        <v>97.848151894148813</v>
      </c>
      <c r="V19" s="229">
        <v>71.012248706874701</v>
      </c>
      <c r="W19" s="229">
        <v>72.479857183502759</v>
      </c>
      <c r="X19" s="229">
        <v>82.881549283828875</v>
      </c>
      <c r="Y19" s="229">
        <v>80.096653840575598</v>
      </c>
    </row>
    <row r="20" spans="1:25" ht="12" customHeight="1" x14ac:dyDescent="0.25">
      <c r="A20" s="46" t="s">
        <v>82</v>
      </c>
      <c r="B20" s="229">
        <v>83.134130965120832</v>
      </c>
      <c r="C20" s="229">
        <v>67.172671328324327</v>
      </c>
      <c r="D20" s="229">
        <v>67.688829060324082</v>
      </c>
      <c r="E20" s="229">
        <v>99.271196685695287</v>
      </c>
      <c r="F20" s="229">
        <v>90.53763686942149</v>
      </c>
      <c r="G20" s="229">
        <v>61.535342914964566</v>
      </c>
      <c r="H20" s="229">
        <v>63.00249062626451</v>
      </c>
      <c r="I20" s="229">
        <v>55.609101074327221</v>
      </c>
      <c r="J20" s="229">
        <v>55.640200349005013</v>
      </c>
      <c r="K20" s="229">
        <v>54.949453187894285</v>
      </c>
      <c r="L20" s="229">
        <v>63.341520722073604</v>
      </c>
      <c r="M20" s="229">
        <v>53.794712491010344</v>
      </c>
      <c r="N20" s="229">
        <v>49.583745614150288</v>
      </c>
      <c r="O20" s="229">
        <v>49.015317952233048</v>
      </c>
      <c r="P20" s="229">
        <v>45.539632716325336</v>
      </c>
      <c r="Q20" s="229">
        <v>45.173455271156421</v>
      </c>
      <c r="R20" s="229">
        <v>53.3192366372663</v>
      </c>
      <c r="S20" s="229">
        <v>51.220030014820516</v>
      </c>
      <c r="T20" s="229">
        <v>54.967523465929474</v>
      </c>
      <c r="U20" s="229">
        <v>53.211866131097324</v>
      </c>
      <c r="V20" s="229">
        <v>76.246855085543885</v>
      </c>
      <c r="W20" s="229">
        <v>88.775829349418473</v>
      </c>
      <c r="X20" s="229">
        <v>69.725392766954442</v>
      </c>
      <c r="Y20" s="229">
        <v>82.068338999716346</v>
      </c>
    </row>
    <row r="21" spans="1:25" ht="12" customHeight="1" x14ac:dyDescent="0.25">
      <c r="A21" s="46" t="s">
        <v>32</v>
      </c>
      <c r="B21" s="229">
        <v>345.07059513399537</v>
      </c>
      <c r="C21" s="229">
        <v>348.74231574030466</v>
      </c>
      <c r="D21" s="229">
        <v>352.42977871321523</v>
      </c>
      <c r="E21" s="229">
        <v>405.47721047048776</v>
      </c>
      <c r="F21" s="229">
        <v>405.95502218915243</v>
      </c>
      <c r="G21" s="229">
        <v>319.56842849765127</v>
      </c>
      <c r="H21" s="229">
        <v>309.55632708710596</v>
      </c>
      <c r="I21" s="229">
        <v>254.06344054807727</v>
      </c>
      <c r="J21" s="229">
        <v>253.76087881177077</v>
      </c>
      <c r="K21" s="229">
        <v>200.11522808166305</v>
      </c>
      <c r="L21" s="229">
        <v>209.26495927104287</v>
      </c>
      <c r="M21" s="229">
        <v>172.07077857867532</v>
      </c>
      <c r="N21" s="229">
        <v>157.47117297437984</v>
      </c>
      <c r="O21" s="229">
        <v>118.1534874259348</v>
      </c>
      <c r="P21" s="229">
        <v>75.657128973710883</v>
      </c>
      <c r="Q21" s="229">
        <v>67.148373058639308</v>
      </c>
      <c r="R21" s="229">
        <v>67.729755032632482</v>
      </c>
      <c r="S21" s="229">
        <v>82.201544773329644</v>
      </c>
      <c r="T21" s="229">
        <v>82.587816046356494</v>
      </c>
      <c r="U21" s="229">
        <v>64.711888724953042</v>
      </c>
      <c r="V21" s="229">
        <v>65.157068454882406</v>
      </c>
      <c r="W21" s="229">
        <v>67.677878219217519</v>
      </c>
      <c r="X21" s="229">
        <v>48.423656584487908</v>
      </c>
      <c r="Y21" s="229">
        <v>60.857247980665662</v>
      </c>
    </row>
    <row r="22" spans="1:2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4.4582514840381329</v>
      </c>
      <c r="H22" s="229">
        <v>19.54463816496429</v>
      </c>
      <c r="I22" s="229">
        <v>18.51384808350959</v>
      </c>
      <c r="J22" s="229">
        <v>20.12108097919468</v>
      </c>
      <c r="K22" s="229">
        <v>6.2478107119544966</v>
      </c>
      <c r="L22" s="229">
        <v>15.990219725471224</v>
      </c>
      <c r="M22" s="229">
        <v>10.103258053923573</v>
      </c>
      <c r="N22" s="229">
        <v>11.748104301849397</v>
      </c>
      <c r="O22" s="229">
        <v>3.430993493781783</v>
      </c>
      <c r="P22" s="229">
        <v>4.0207032491430041</v>
      </c>
      <c r="Q22" s="229">
        <v>4.090849311501449</v>
      </c>
      <c r="R22" s="229">
        <v>8.3827174890372689</v>
      </c>
      <c r="S22" s="229">
        <v>8.1750079282032324</v>
      </c>
      <c r="T22" s="229">
        <v>11.197462855278467</v>
      </c>
      <c r="U22" s="229">
        <v>7.27718357342542</v>
      </c>
      <c r="V22" s="229">
        <v>4.7877745968357361</v>
      </c>
      <c r="W22" s="229">
        <v>4.4982789276462745</v>
      </c>
      <c r="X22" s="229">
        <v>6.4111113812962088</v>
      </c>
      <c r="Y22" s="229">
        <v>6.8258763615119573</v>
      </c>
    </row>
    <row r="23" spans="1:25" ht="12" customHeight="1" x14ac:dyDescent="0.25">
      <c r="A23" s="46" t="s">
        <v>73</v>
      </c>
      <c r="B23" s="229">
        <v>102.79643975613511</v>
      </c>
      <c r="C23" s="229">
        <v>113.1544654543099</v>
      </c>
      <c r="D23" s="229">
        <v>104.18078243933246</v>
      </c>
      <c r="E23" s="229">
        <v>116.50098565328776</v>
      </c>
      <c r="F23" s="229">
        <v>121.74928937062543</v>
      </c>
      <c r="G23" s="229">
        <v>129.24820804785151</v>
      </c>
      <c r="H23" s="229">
        <v>137.76945678185925</v>
      </c>
      <c r="I23" s="229">
        <v>133.30948820105814</v>
      </c>
      <c r="J23" s="229">
        <v>96.89381081951278</v>
      </c>
      <c r="K23" s="229">
        <v>99.110595882442482</v>
      </c>
      <c r="L23" s="229">
        <v>97.483363170830941</v>
      </c>
      <c r="M23" s="229">
        <v>99.59021414445283</v>
      </c>
      <c r="N23" s="229">
        <v>105.16524056823842</v>
      </c>
      <c r="O23" s="229">
        <v>97.222660504890825</v>
      </c>
      <c r="P23" s="229">
        <v>126.39318909140486</v>
      </c>
      <c r="Q23" s="229">
        <v>132.98562914237593</v>
      </c>
      <c r="R23" s="229">
        <v>105.17389080877084</v>
      </c>
      <c r="S23" s="229">
        <v>79.366678668567886</v>
      </c>
      <c r="T23" s="229">
        <v>107.07913713685411</v>
      </c>
      <c r="U23" s="229">
        <v>117.35068825582093</v>
      </c>
      <c r="V23" s="229">
        <v>97.190517607163088</v>
      </c>
      <c r="W23" s="229">
        <v>89.789891556773</v>
      </c>
      <c r="X23" s="229">
        <v>64.486811209312791</v>
      </c>
      <c r="Y23" s="229">
        <v>52.149503843704181</v>
      </c>
    </row>
    <row r="24" spans="1:25" ht="12" customHeight="1" x14ac:dyDescent="0.25">
      <c r="A24" s="46" t="s">
        <v>36</v>
      </c>
      <c r="B24" s="229">
        <v>10.981309821556763</v>
      </c>
      <c r="C24" s="229">
        <v>12.289780983811845</v>
      </c>
      <c r="D24" s="229">
        <v>11.157396722259335</v>
      </c>
      <c r="E24" s="229">
        <v>10.954205953209577</v>
      </c>
      <c r="F24" s="229">
        <v>12.348981878529308</v>
      </c>
      <c r="G24" s="229">
        <v>11.388249944029045</v>
      </c>
      <c r="H24" s="229">
        <v>7.652542787162858</v>
      </c>
      <c r="I24" s="229">
        <v>7.5479759982421619</v>
      </c>
      <c r="J24" s="229">
        <v>7.9053536311357711</v>
      </c>
      <c r="K24" s="229">
        <v>5.2972443735680779</v>
      </c>
      <c r="L24" s="229">
        <v>6.5970563286465067</v>
      </c>
      <c r="M24" s="229">
        <v>6.6104104011993225</v>
      </c>
      <c r="N24" s="229">
        <v>7.931350874476383</v>
      </c>
      <c r="O24" s="229">
        <v>9.2748979903693023</v>
      </c>
      <c r="P24" s="229">
        <v>8.3648153051280314</v>
      </c>
      <c r="Q24" s="229">
        <v>7.6836022565027102</v>
      </c>
      <c r="R24" s="229">
        <v>8.915030429032651</v>
      </c>
      <c r="S24" s="229">
        <v>8.5701154169370994</v>
      </c>
      <c r="T24" s="229">
        <v>7.7591764678578539</v>
      </c>
      <c r="U24" s="229">
        <v>6.8225449958060862</v>
      </c>
      <c r="V24" s="229">
        <v>6.3359306429351374</v>
      </c>
      <c r="W24" s="229">
        <v>5.121396701217706</v>
      </c>
      <c r="X24" s="229">
        <v>6.3716317198121786</v>
      </c>
      <c r="Y24" s="229">
        <v>9.4273617921665487</v>
      </c>
    </row>
    <row r="25" spans="1:25" ht="12" customHeight="1" x14ac:dyDescent="0.25">
      <c r="A25" s="46" t="s">
        <v>38</v>
      </c>
      <c r="B25" s="229">
        <v>2592.2817201271191</v>
      </c>
      <c r="C25" s="229">
        <v>2209.8476935621147</v>
      </c>
      <c r="D25" s="229">
        <v>2197.763657618641</v>
      </c>
      <c r="E25" s="229">
        <v>2155.8272056828155</v>
      </c>
      <c r="F25" s="229">
        <v>2120.843337793217</v>
      </c>
      <c r="G25" s="229">
        <v>2209.55027257866</v>
      </c>
      <c r="H25" s="229">
        <v>2474.0865685730878</v>
      </c>
      <c r="I25" s="229">
        <v>2579.4611845070799</v>
      </c>
      <c r="J25" s="229">
        <v>2458.3028670784493</v>
      </c>
      <c r="K25" s="229">
        <v>2572.8800509195626</v>
      </c>
      <c r="L25" s="229">
        <v>2699.9142824717446</v>
      </c>
      <c r="M25" s="229">
        <v>2607.0498222717351</v>
      </c>
      <c r="N25" s="229">
        <v>2610.7807870811384</v>
      </c>
      <c r="O25" s="229">
        <v>2692.6045197679637</v>
      </c>
      <c r="P25" s="229">
        <v>2671.814124073017</v>
      </c>
      <c r="Q25" s="229">
        <v>2784.6967860855002</v>
      </c>
      <c r="R25" s="229">
        <v>2764.9778890105149</v>
      </c>
      <c r="S25" s="229">
        <v>2708.6500135136871</v>
      </c>
      <c r="T25" s="229">
        <v>2723.4365510182483</v>
      </c>
      <c r="U25" s="229">
        <v>2773.9870495009768</v>
      </c>
      <c r="V25" s="229">
        <v>3016.6818745381302</v>
      </c>
      <c r="W25" s="229">
        <v>2991.9916423563213</v>
      </c>
      <c r="X25" s="229">
        <v>3067.7856431421574</v>
      </c>
      <c r="Y25" s="229">
        <v>3319.4593578708777</v>
      </c>
    </row>
    <row r="26" spans="1:25" ht="12" customHeight="1" x14ac:dyDescent="0.25">
      <c r="A26" s="46" t="s">
        <v>39</v>
      </c>
      <c r="B26" s="229">
        <v>142.61276055683845</v>
      </c>
      <c r="C26" s="229">
        <v>159.46697516596271</v>
      </c>
      <c r="D26" s="229">
        <v>162.20840595770906</v>
      </c>
      <c r="E26" s="229">
        <v>157.93299241575184</v>
      </c>
      <c r="F26" s="229">
        <v>167.98812375449373</v>
      </c>
      <c r="G26" s="229">
        <v>157.29958989927886</v>
      </c>
      <c r="H26" s="229">
        <v>160.70410170288798</v>
      </c>
      <c r="I26" s="229">
        <v>158.50700231211584</v>
      </c>
      <c r="J26" s="229">
        <v>155.76557152046678</v>
      </c>
      <c r="K26" s="229">
        <v>158.36844328480547</v>
      </c>
      <c r="L26" s="229">
        <v>186.02007228079424</v>
      </c>
      <c r="M26" s="229">
        <v>157.36885159869354</v>
      </c>
      <c r="N26" s="229">
        <v>168.66110947426955</v>
      </c>
      <c r="O26" s="229">
        <v>189.8600349534936</v>
      </c>
      <c r="P26" s="229">
        <v>184.55535122970491</v>
      </c>
      <c r="Q26" s="229">
        <v>199.80632138914811</v>
      </c>
      <c r="R26" s="229">
        <v>207.71384124885941</v>
      </c>
      <c r="S26" s="229">
        <v>213.81026030373738</v>
      </c>
      <c r="T26" s="229">
        <v>215.90838387102937</v>
      </c>
      <c r="U26" s="229">
        <v>207.89198347977612</v>
      </c>
      <c r="V26" s="229">
        <v>358.43745389707368</v>
      </c>
      <c r="W26" s="229">
        <v>387.34154820917405</v>
      </c>
      <c r="X26" s="229">
        <v>399.42211934279027</v>
      </c>
      <c r="Y26" s="229">
        <v>397.7170213528924</v>
      </c>
    </row>
    <row r="27" spans="1:25" ht="12" customHeight="1" x14ac:dyDescent="0.25">
      <c r="A27" s="39" t="s">
        <v>98</v>
      </c>
      <c r="B27" s="228">
        <f t="shared" ref="B27:Y27" si="3">SUM(B28:B37)</f>
        <v>2871.0004399561471</v>
      </c>
      <c r="C27" s="228">
        <f t="shared" si="3"/>
        <v>2843.3715466233425</v>
      </c>
      <c r="D27" s="228">
        <f t="shared" si="3"/>
        <v>2830.8294703394295</v>
      </c>
      <c r="E27" s="228">
        <f t="shared" si="3"/>
        <v>2788.8536987396656</v>
      </c>
      <c r="F27" s="228">
        <f t="shared" si="3"/>
        <v>2845.9019135911994</v>
      </c>
      <c r="G27" s="228">
        <f t="shared" si="3"/>
        <v>2863.2034650172031</v>
      </c>
      <c r="H27" s="228">
        <f t="shared" si="3"/>
        <v>2867.3287024269334</v>
      </c>
      <c r="I27" s="228">
        <f t="shared" si="3"/>
        <v>2907.0516600538822</v>
      </c>
      <c r="J27" s="228">
        <f t="shared" si="3"/>
        <v>2887.0937738026896</v>
      </c>
      <c r="K27" s="228">
        <f t="shared" si="3"/>
        <v>2501.3478612987865</v>
      </c>
      <c r="L27" s="228">
        <f t="shared" si="3"/>
        <v>2694.7513503052055</v>
      </c>
      <c r="M27" s="228">
        <f t="shared" si="3"/>
        <v>2685.4482495628299</v>
      </c>
      <c r="N27" s="228">
        <f t="shared" si="3"/>
        <v>2688.1305031352367</v>
      </c>
      <c r="O27" s="228">
        <f t="shared" si="3"/>
        <v>2512.0445130280182</v>
      </c>
      <c r="P27" s="228">
        <f t="shared" si="3"/>
        <v>2467.0047477147696</v>
      </c>
      <c r="Q27" s="228">
        <f t="shared" si="3"/>
        <v>2478.103356420721</v>
      </c>
      <c r="R27" s="228">
        <f t="shared" si="3"/>
        <v>2450.7925219477975</v>
      </c>
      <c r="S27" s="228">
        <f t="shared" si="3"/>
        <v>2516.1562619940637</v>
      </c>
      <c r="T27" s="228">
        <f t="shared" si="3"/>
        <v>2559.0702331928665</v>
      </c>
      <c r="U27" s="228">
        <f t="shared" si="3"/>
        <v>2495.7126656886649</v>
      </c>
      <c r="V27" s="228">
        <f t="shared" si="3"/>
        <v>2387.9029564255866</v>
      </c>
      <c r="W27" s="228">
        <f t="shared" si="3"/>
        <v>2376.1287491117128</v>
      </c>
      <c r="X27" s="228">
        <f t="shared" si="3"/>
        <v>2336.8182034109223</v>
      </c>
      <c r="Y27" s="228">
        <f t="shared" si="3"/>
        <v>2269.9253513587455</v>
      </c>
    </row>
    <row r="28" spans="1:25" ht="12" customHeight="1" x14ac:dyDescent="0.25">
      <c r="A28" s="18" t="s">
        <v>28</v>
      </c>
      <c r="B28" s="230">
        <v>132.29270777179428</v>
      </c>
      <c r="C28" s="230">
        <v>123.98674305553612</v>
      </c>
      <c r="D28" s="230">
        <v>124.13730770917496</v>
      </c>
      <c r="E28" s="230">
        <v>109.90774105933833</v>
      </c>
      <c r="F28" s="230">
        <v>127.75778458924347</v>
      </c>
      <c r="G28" s="230">
        <v>125.31640763323269</v>
      </c>
      <c r="H28" s="230">
        <v>129.99216491821807</v>
      </c>
      <c r="I28" s="230">
        <v>126.70835432068719</v>
      </c>
      <c r="J28" s="230">
        <v>134.86129173714897</v>
      </c>
      <c r="K28" s="230">
        <v>104.670273354442</v>
      </c>
      <c r="L28" s="230">
        <v>115.071047277425</v>
      </c>
      <c r="M28" s="230">
        <v>133.97693139157917</v>
      </c>
      <c r="N28" s="230">
        <v>129.60266324799574</v>
      </c>
      <c r="O28" s="230">
        <v>105.60884342413529</v>
      </c>
      <c r="P28" s="230">
        <v>102.10146461301694</v>
      </c>
      <c r="Q28" s="230">
        <v>116.41402727817641</v>
      </c>
      <c r="R28" s="230">
        <v>101.91571835330095</v>
      </c>
      <c r="S28" s="230">
        <v>104.53486741629526</v>
      </c>
      <c r="T28" s="230">
        <v>107.7319746547093</v>
      </c>
      <c r="U28" s="230">
        <v>92.497063115022002</v>
      </c>
      <c r="V28" s="230">
        <v>79.137908513221959</v>
      </c>
      <c r="W28" s="230">
        <v>82.86136166866271</v>
      </c>
      <c r="X28" s="230">
        <v>88.104075623418765</v>
      </c>
      <c r="Y28" s="230">
        <v>90.065234303642171</v>
      </c>
    </row>
    <row r="29" spans="1:25" ht="12" customHeight="1" x14ac:dyDescent="0.25">
      <c r="A29" s="18" t="s">
        <v>42</v>
      </c>
      <c r="B29" s="230">
        <v>75.978024745526895</v>
      </c>
      <c r="C29" s="230">
        <v>47.878381132723497</v>
      </c>
      <c r="D29" s="230">
        <v>47.743874937898383</v>
      </c>
      <c r="E29" s="230">
        <v>48.489872983807139</v>
      </c>
      <c r="F29" s="230">
        <v>48.116873960866137</v>
      </c>
      <c r="G29" s="230">
        <v>49.981869075655993</v>
      </c>
      <c r="H29" s="230">
        <v>37.299902295329773</v>
      </c>
      <c r="I29" s="230">
        <v>42.894887639630902</v>
      </c>
      <c r="J29" s="230">
        <v>39.537896432947832</v>
      </c>
      <c r="K29" s="230">
        <v>25.36393356085868</v>
      </c>
      <c r="L29" s="230">
        <v>38.418899364170812</v>
      </c>
      <c r="M29" s="230">
        <v>39.910895455993078</v>
      </c>
      <c r="N29" s="230">
        <v>35.807906203483689</v>
      </c>
      <c r="O29" s="230">
        <v>32.823914019812442</v>
      </c>
      <c r="P29" s="230">
        <v>39.317756826389648</v>
      </c>
      <c r="Q29" s="230">
        <v>43.898466359508987</v>
      </c>
      <c r="R29" s="230">
        <v>45.043643742866728</v>
      </c>
      <c r="S29" s="230">
        <v>40.84466000411436</v>
      </c>
      <c r="T29" s="230">
        <v>43.516740565085968</v>
      </c>
      <c r="U29" s="230">
        <v>45.223594927058997</v>
      </c>
      <c r="V29" s="230">
        <v>39.324865153918459</v>
      </c>
      <c r="W29" s="230">
        <v>46.010092230149041</v>
      </c>
      <c r="X29" s="230">
        <v>52.69531930628203</v>
      </c>
      <c r="Y29" s="230">
        <v>38.931616502505172</v>
      </c>
    </row>
    <row r="30" spans="1:25" ht="12" customHeight="1" x14ac:dyDescent="0.25">
      <c r="A30" s="18" t="s">
        <v>31</v>
      </c>
      <c r="B30" s="230">
        <v>112.54719716131933</v>
      </c>
      <c r="C30" s="230">
        <v>107.24995309160951</v>
      </c>
      <c r="D30" s="230">
        <v>122.48774464541428</v>
      </c>
      <c r="E30" s="230">
        <v>123.67887095357905</v>
      </c>
      <c r="F30" s="230">
        <v>124.40945250349166</v>
      </c>
      <c r="G30" s="230">
        <v>119.21670197870367</v>
      </c>
      <c r="H30" s="230">
        <v>125.69904233005738</v>
      </c>
      <c r="I30" s="230">
        <v>126.53920412662939</v>
      </c>
      <c r="J30" s="230">
        <v>114.95442295293675</v>
      </c>
      <c r="K30" s="230">
        <v>81.811032880881655</v>
      </c>
      <c r="L30" s="230">
        <v>102.71124400044108</v>
      </c>
      <c r="M30" s="230">
        <v>100.32219987244353</v>
      </c>
      <c r="N30" s="230">
        <v>91.82569678735436</v>
      </c>
      <c r="O30" s="230">
        <v>86.84093404594276</v>
      </c>
      <c r="P30" s="230">
        <v>89.766864386091513</v>
      </c>
      <c r="Q30" s="230">
        <v>91.537900878852099</v>
      </c>
      <c r="R30" s="230">
        <v>91.621212608830731</v>
      </c>
      <c r="S30" s="230">
        <v>96.977968474225037</v>
      </c>
      <c r="T30" s="230">
        <v>103.41667158800851</v>
      </c>
      <c r="U30" s="230">
        <v>96.883754397201102</v>
      </c>
      <c r="V30" s="230">
        <v>91.262923853032277</v>
      </c>
      <c r="W30" s="230">
        <v>104.554440490063</v>
      </c>
      <c r="X30" s="230">
        <v>117.23061177712478</v>
      </c>
      <c r="Y30" s="230">
        <v>126.89570889162545</v>
      </c>
    </row>
    <row r="31" spans="1:25" ht="12" customHeight="1" x14ac:dyDescent="0.25">
      <c r="A31" s="18" t="s">
        <v>82</v>
      </c>
      <c r="B31" s="230">
        <v>97.05325893921065</v>
      </c>
      <c r="C31" s="230">
        <v>59.256403481416129</v>
      </c>
      <c r="D31" s="230">
        <v>59.843128766883375</v>
      </c>
      <c r="E31" s="230">
        <v>97.15733206426286</v>
      </c>
      <c r="F31" s="230">
        <v>91.099722027497393</v>
      </c>
      <c r="G31" s="230">
        <v>89.89621365309732</v>
      </c>
      <c r="H31" s="230">
        <v>90.319954113354541</v>
      </c>
      <c r="I31" s="230">
        <v>93.199977870319373</v>
      </c>
      <c r="J31" s="230">
        <v>99.764654722097532</v>
      </c>
      <c r="K31" s="230">
        <v>91.607792965305833</v>
      </c>
      <c r="L31" s="230">
        <v>96.361646597224166</v>
      </c>
      <c r="M31" s="230">
        <v>88.510193567891818</v>
      </c>
      <c r="N31" s="230">
        <v>87.059783747953006</v>
      </c>
      <c r="O31" s="230">
        <v>84.6082628105314</v>
      </c>
      <c r="P31" s="230">
        <v>82.308202163553716</v>
      </c>
      <c r="Q31" s="230">
        <v>86.087961372698715</v>
      </c>
      <c r="R31" s="230">
        <v>105.80375904746975</v>
      </c>
      <c r="S31" s="230">
        <v>102.80162066805624</v>
      </c>
      <c r="T31" s="230">
        <v>108.79010399508626</v>
      </c>
      <c r="U31" s="230">
        <v>103.67847366028221</v>
      </c>
      <c r="V31" s="230">
        <v>105.58955551790417</v>
      </c>
      <c r="W31" s="230">
        <v>113.1382516107235</v>
      </c>
      <c r="X31" s="230">
        <v>111.05119455517143</v>
      </c>
      <c r="Y31" s="230">
        <v>129.3389564975551</v>
      </c>
    </row>
    <row r="32" spans="1:25" ht="12" customHeight="1" x14ac:dyDescent="0.25">
      <c r="A32" s="18" t="s">
        <v>32</v>
      </c>
      <c r="B32" s="230">
        <v>135.1321501237021</v>
      </c>
      <c r="C32" s="230">
        <v>121.77987401567444</v>
      </c>
      <c r="D32" s="230">
        <v>135.46729588307312</v>
      </c>
      <c r="E32" s="230">
        <v>139.9366021737394</v>
      </c>
      <c r="F32" s="230">
        <v>140.9346417798703</v>
      </c>
      <c r="G32" s="230">
        <v>121.41649265222678</v>
      </c>
      <c r="H32" s="230">
        <v>121.84550971389694</v>
      </c>
      <c r="I32" s="230">
        <v>113.76735784996347</v>
      </c>
      <c r="J32" s="230">
        <v>103.24728327010854</v>
      </c>
      <c r="K32" s="230">
        <v>95.529377429590042</v>
      </c>
      <c r="L32" s="230">
        <v>99.478527355066589</v>
      </c>
      <c r="M32" s="230">
        <v>78.126825758445676</v>
      </c>
      <c r="N32" s="230">
        <v>73.288440038847355</v>
      </c>
      <c r="O32" s="230">
        <v>62.399040545725349</v>
      </c>
      <c r="P32" s="230">
        <v>50.052059437328793</v>
      </c>
      <c r="Q32" s="230">
        <v>34.049018029894206</v>
      </c>
      <c r="R32" s="230">
        <v>31.83083716690015</v>
      </c>
      <c r="S32" s="230">
        <v>33.392475379018187</v>
      </c>
      <c r="T32" s="230">
        <v>36.384594138080857</v>
      </c>
      <c r="U32" s="230">
        <v>34.409049529610094</v>
      </c>
      <c r="V32" s="230">
        <v>32.739712518726883</v>
      </c>
      <c r="W32" s="230">
        <v>29.473403093071628</v>
      </c>
      <c r="X32" s="230">
        <v>24.243107820365093</v>
      </c>
      <c r="Y32" s="230">
        <v>24.278253387049485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21.190680046192067</v>
      </c>
      <c r="H33" s="230">
        <v>23.465443312851846</v>
      </c>
      <c r="I33" s="230">
        <v>22.566614017017379</v>
      </c>
      <c r="J33" s="230">
        <v>23.681796203867776</v>
      </c>
      <c r="K33" s="230">
        <v>33.011360173637939</v>
      </c>
      <c r="L33" s="230">
        <v>23.211577051067593</v>
      </c>
      <c r="M33" s="230">
        <v>22.89882402519158</v>
      </c>
      <c r="N33" s="230">
        <v>22.557988707966629</v>
      </c>
      <c r="O33" s="230">
        <v>16.373953922514115</v>
      </c>
      <c r="P33" s="230">
        <v>16.952844824319165</v>
      </c>
      <c r="Q33" s="230">
        <v>15.139120645518204</v>
      </c>
      <c r="R33" s="230">
        <v>16.697681380490835</v>
      </c>
      <c r="S33" s="230">
        <v>18.018134664854738</v>
      </c>
      <c r="T33" s="230">
        <v>19.423165144696075</v>
      </c>
      <c r="U33" s="230">
        <v>18.418328226947118</v>
      </c>
      <c r="V33" s="230">
        <v>13.617252691745346</v>
      </c>
      <c r="W33" s="230">
        <v>12.994937251080044</v>
      </c>
      <c r="X33" s="230">
        <v>20.469557514595877</v>
      </c>
      <c r="Y33" s="230">
        <v>9.7354945369459323</v>
      </c>
    </row>
    <row r="34" spans="1:25" ht="12" customHeight="1" x14ac:dyDescent="0.25">
      <c r="A34" s="18" t="s">
        <v>73</v>
      </c>
      <c r="B34" s="230">
        <v>61.890095362154625</v>
      </c>
      <c r="C34" s="230">
        <v>75.548114490138772</v>
      </c>
      <c r="D34" s="230">
        <v>68.610952800945171</v>
      </c>
      <c r="E34" s="230">
        <v>68.393574661876428</v>
      </c>
      <c r="F34" s="230">
        <v>75.829358735655418</v>
      </c>
      <c r="G34" s="230">
        <v>62.412262650171499</v>
      </c>
      <c r="H34" s="230">
        <v>65.247136874781461</v>
      </c>
      <c r="I34" s="230">
        <v>72.778509330296231</v>
      </c>
      <c r="J34" s="230">
        <v>62.05894209524233</v>
      </c>
      <c r="K34" s="230">
        <v>63.680750045247244</v>
      </c>
      <c r="L34" s="230">
        <v>77.981593631582712</v>
      </c>
      <c r="M34" s="230">
        <v>90.479789230721352</v>
      </c>
      <c r="N34" s="230">
        <v>88.799392182771967</v>
      </c>
      <c r="O34" s="230">
        <v>61.804515229561275</v>
      </c>
      <c r="P34" s="230">
        <v>76.014129513847621</v>
      </c>
      <c r="Q34" s="230">
        <v>106.0499745739688</v>
      </c>
      <c r="R34" s="230">
        <v>63.301182751052544</v>
      </c>
      <c r="S34" s="230">
        <v>70.793591863717026</v>
      </c>
      <c r="T34" s="230">
        <v>93.788028642095256</v>
      </c>
      <c r="U34" s="230">
        <v>96.044700756303811</v>
      </c>
      <c r="V34" s="230">
        <v>119.67017411225332</v>
      </c>
      <c r="W34" s="230">
        <v>114.56618325309088</v>
      </c>
      <c r="X34" s="230">
        <v>107.78280924710009</v>
      </c>
      <c r="Y34" s="230">
        <v>83.142145254458327</v>
      </c>
    </row>
    <row r="35" spans="1:25" ht="12" customHeight="1" x14ac:dyDescent="0.25">
      <c r="A35" s="18" t="s">
        <v>36</v>
      </c>
      <c r="B35" s="230">
        <v>89.919479395336396</v>
      </c>
      <c r="C35" s="230">
        <v>100.11581878524551</v>
      </c>
      <c r="D35" s="230">
        <v>96.455071688591275</v>
      </c>
      <c r="E35" s="230">
        <v>98.502265562008375</v>
      </c>
      <c r="F35" s="230">
        <v>101.2261533084001</v>
      </c>
      <c r="G35" s="230">
        <v>103.78090016683814</v>
      </c>
      <c r="H35" s="230">
        <v>98.153219718264921</v>
      </c>
      <c r="I35" s="230">
        <v>96.788851744440223</v>
      </c>
      <c r="J35" s="230">
        <v>94.068607729405613</v>
      </c>
      <c r="K35" s="230">
        <v>55.638448054716044</v>
      </c>
      <c r="L35" s="230">
        <v>75.43751512582152</v>
      </c>
      <c r="M35" s="230">
        <v>69.199121286945342</v>
      </c>
      <c r="N35" s="230">
        <v>82.806796830296491</v>
      </c>
      <c r="O35" s="230">
        <v>81.857166945100062</v>
      </c>
      <c r="P35" s="230">
        <v>82.37268754457898</v>
      </c>
      <c r="Q35" s="230">
        <v>84.056451024594111</v>
      </c>
      <c r="R35" s="230">
        <v>87.078969204968644</v>
      </c>
      <c r="S35" s="230">
        <v>84.227169571543371</v>
      </c>
      <c r="T35" s="230">
        <v>79.513885916770477</v>
      </c>
      <c r="U35" s="230">
        <v>91.196692479964867</v>
      </c>
      <c r="V35" s="230">
        <v>86.601102168801845</v>
      </c>
      <c r="W35" s="230">
        <v>84.876256740038386</v>
      </c>
      <c r="X35" s="230">
        <v>86.226883191553696</v>
      </c>
      <c r="Y35" s="230">
        <v>87.385982224062701</v>
      </c>
    </row>
    <row r="36" spans="1:25" ht="12" customHeight="1" x14ac:dyDescent="0.25">
      <c r="A36" s="18" t="s">
        <v>38</v>
      </c>
      <c r="B36" s="230">
        <v>1.7017160947994812</v>
      </c>
      <c r="C36" s="230">
        <v>2.8475986003973794</v>
      </c>
      <c r="D36" s="230">
        <v>1.6883281182741561</v>
      </c>
      <c r="E36" s="230">
        <v>0</v>
      </c>
      <c r="F36" s="230">
        <v>0</v>
      </c>
      <c r="G36" s="230">
        <v>0</v>
      </c>
      <c r="H36" s="230">
        <v>0</v>
      </c>
      <c r="I36" s="230">
        <v>0.56565558421567341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14.841232706283716</v>
      </c>
      <c r="W36" s="230">
        <v>0</v>
      </c>
      <c r="X36" s="230">
        <v>17.47839629651498</v>
      </c>
      <c r="Y36" s="230">
        <v>0</v>
      </c>
    </row>
    <row r="37" spans="1:25" ht="12" customHeight="1" x14ac:dyDescent="0.25">
      <c r="A37" s="47" t="s">
        <v>40</v>
      </c>
      <c r="B37" s="231">
        <v>2164.4858103623033</v>
      </c>
      <c r="C37" s="231">
        <v>2204.7086599706008</v>
      </c>
      <c r="D37" s="231">
        <v>2174.3957657891747</v>
      </c>
      <c r="E37" s="231">
        <v>2102.787439281054</v>
      </c>
      <c r="F37" s="231">
        <v>2136.5279266861749</v>
      </c>
      <c r="G37" s="231">
        <v>2169.9919371610849</v>
      </c>
      <c r="H37" s="231">
        <v>2175.3063291501785</v>
      </c>
      <c r="I37" s="231">
        <v>2211.2422475706826</v>
      </c>
      <c r="J37" s="231">
        <v>2214.9188786589343</v>
      </c>
      <c r="K37" s="231">
        <v>1950.034892834107</v>
      </c>
      <c r="L37" s="231">
        <v>2066.0792999024061</v>
      </c>
      <c r="M37" s="231">
        <v>2062.0234689736185</v>
      </c>
      <c r="N37" s="231">
        <v>2076.3818353885677</v>
      </c>
      <c r="O37" s="231">
        <v>1979.7278820846955</v>
      </c>
      <c r="P37" s="231">
        <v>1928.1187384056432</v>
      </c>
      <c r="Q37" s="231">
        <v>1900.8704362575093</v>
      </c>
      <c r="R37" s="231">
        <v>1907.4995176919172</v>
      </c>
      <c r="S37" s="231">
        <v>1964.5657739522394</v>
      </c>
      <c r="T37" s="231">
        <v>1966.5050685483336</v>
      </c>
      <c r="U37" s="231">
        <v>1917.3610085962746</v>
      </c>
      <c r="V37" s="231">
        <v>1805.1182291896985</v>
      </c>
      <c r="W37" s="231">
        <v>1787.6538227748335</v>
      </c>
      <c r="X37" s="231">
        <v>1711.5362480787953</v>
      </c>
      <c r="Y37" s="231">
        <v>1680.151959760901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0.99999999999999989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0.99999999999999989</v>
      </c>
      <c r="O41" s="232">
        <f t="shared" si="4"/>
        <v>1.0000000000000002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0.99999999999999989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8.5021220643766663E-3</v>
      </c>
      <c r="C42" s="233">
        <f t="shared" si="5"/>
        <v>9.1726634808150086E-3</v>
      </c>
      <c r="D42" s="233">
        <f t="shared" si="5"/>
        <v>9.211257251085363E-3</v>
      </c>
      <c r="E42" s="233">
        <f t="shared" si="5"/>
        <v>8.9631366807433836E-3</v>
      </c>
      <c r="F42" s="233">
        <f t="shared" si="5"/>
        <v>9.0360542374330888E-3</v>
      </c>
      <c r="G42" s="233">
        <f t="shared" si="5"/>
        <v>8.8711408719936175E-3</v>
      </c>
      <c r="H42" s="233">
        <f t="shared" si="5"/>
        <v>8.528474807501683E-3</v>
      </c>
      <c r="I42" s="233">
        <f t="shared" si="5"/>
        <v>8.4972813532414489E-3</v>
      </c>
      <c r="J42" s="233">
        <f t="shared" si="5"/>
        <v>8.8603397826946782E-3</v>
      </c>
      <c r="K42" s="233">
        <f t="shared" si="5"/>
        <v>8.8689322289372645E-3</v>
      </c>
      <c r="L42" s="233">
        <f t="shared" si="5"/>
        <v>8.9696255928350989E-3</v>
      </c>
      <c r="M42" s="233">
        <f t="shared" si="5"/>
        <v>8.989312868753185E-3</v>
      </c>
      <c r="N42" s="233">
        <f t="shared" si="5"/>
        <v>9.0218165667568656E-3</v>
      </c>
      <c r="O42" s="233">
        <f t="shared" si="5"/>
        <v>9.1733927018371863E-3</v>
      </c>
      <c r="P42" s="233">
        <f t="shared" si="5"/>
        <v>9.1466599136077933E-3</v>
      </c>
      <c r="Q42" s="233">
        <f t="shared" si="5"/>
        <v>9.1153460437352809E-3</v>
      </c>
      <c r="R42" s="233">
        <f t="shared" si="5"/>
        <v>9.2759604606174259E-3</v>
      </c>
      <c r="S42" s="233">
        <f t="shared" si="5"/>
        <v>9.3132617408233209E-3</v>
      </c>
      <c r="T42" s="233">
        <f t="shared" si="5"/>
        <v>9.2813014727898702E-3</v>
      </c>
      <c r="U42" s="233">
        <f t="shared" si="5"/>
        <v>9.2293216494410846E-3</v>
      </c>
      <c r="V42" s="233">
        <f t="shared" si="5"/>
        <v>8.9057297733813653E-3</v>
      </c>
      <c r="W42" s="233">
        <f t="shared" si="5"/>
        <v>9.0601998358138345E-3</v>
      </c>
      <c r="X42" s="233">
        <f t="shared" si="5"/>
        <v>8.8270998828547716E-3</v>
      </c>
      <c r="Y42" s="233">
        <f t="shared" si="5"/>
        <v>8.7146888168425779E-3</v>
      </c>
    </row>
    <row r="43" spans="1:25" ht="12" customHeight="1" x14ac:dyDescent="0.25">
      <c r="A43" s="173" t="s">
        <v>92</v>
      </c>
      <c r="B43" s="233">
        <f t="shared" ref="B43:Y43" si="6">IF(B7=0,0,B7/B$5)</f>
        <v>3.2480654539636389E-3</v>
      </c>
      <c r="C43" s="233">
        <f t="shared" si="6"/>
        <v>3.4533658202056026E-3</v>
      </c>
      <c r="D43" s="233">
        <f t="shared" si="6"/>
        <v>3.4481075975936115E-3</v>
      </c>
      <c r="E43" s="233">
        <f t="shared" si="6"/>
        <v>3.7527698809324949E-3</v>
      </c>
      <c r="F43" s="233">
        <f t="shared" si="6"/>
        <v>3.8804088025093208E-3</v>
      </c>
      <c r="G43" s="233">
        <f t="shared" si="6"/>
        <v>3.7582770590643766E-3</v>
      </c>
      <c r="H43" s="233">
        <f t="shared" si="6"/>
        <v>3.5850288976310421E-3</v>
      </c>
      <c r="I43" s="233">
        <f t="shared" si="6"/>
        <v>3.5238466833942719E-3</v>
      </c>
      <c r="J43" s="233">
        <f t="shared" si="6"/>
        <v>3.4817229483867494E-3</v>
      </c>
      <c r="K43" s="233">
        <f t="shared" si="6"/>
        <v>3.2977344219053055E-3</v>
      </c>
      <c r="L43" s="233">
        <f t="shared" si="6"/>
        <v>3.3421376969515375E-3</v>
      </c>
      <c r="M43" s="233">
        <f t="shared" si="6"/>
        <v>3.327849117370055E-3</v>
      </c>
      <c r="N43" s="233">
        <f t="shared" si="6"/>
        <v>3.3764519374079797E-3</v>
      </c>
      <c r="O43" s="233">
        <f t="shared" si="6"/>
        <v>3.3986056374199791E-3</v>
      </c>
      <c r="P43" s="233">
        <f t="shared" si="6"/>
        <v>3.5084293271846851E-3</v>
      </c>
      <c r="Q43" s="233">
        <f t="shared" si="6"/>
        <v>3.4366645803099588E-3</v>
      </c>
      <c r="R43" s="233">
        <f t="shared" si="6"/>
        <v>3.4548870348641045E-3</v>
      </c>
      <c r="S43" s="233">
        <f t="shared" si="6"/>
        <v>3.4046934102628158E-3</v>
      </c>
      <c r="T43" s="233">
        <f t="shared" si="6"/>
        <v>3.3324688263124081E-3</v>
      </c>
      <c r="U43" s="233">
        <f t="shared" si="6"/>
        <v>3.3291661056713733E-3</v>
      </c>
      <c r="V43" s="233">
        <f t="shared" si="6"/>
        <v>3.2164610229919147E-3</v>
      </c>
      <c r="W43" s="233">
        <f t="shared" si="6"/>
        <v>3.1738577236856426E-3</v>
      </c>
      <c r="X43" s="233">
        <f t="shared" si="6"/>
        <v>3.2028052115979145E-3</v>
      </c>
      <c r="Y43" s="233">
        <f t="shared" si="6"/>
        <v>3.0928296876122341E-3</v>
      </c>
    </row>
    <row r="44" spans="1:25" ht="12" customHeight="1" x14ac:dyDescent="0.25">
      <c r="A44" s="173" t="s">
        <v>93</v>
      </c>
      <c r="B44" s="233">
        <f t="shared" ref="B44:Y44" si="7">IF(B8=0,0,B8/B$5)</f>
        <v>4.5496043877013538E-2</v>
      </c>
      <c r="C44" s="233">
        <f t="shared" si="7"/>
        <v>4.7388358292373138E-2</v>
      </c>
      <c r="D44" s="233">
        <f t="shared" si="7"/>
        <v>4.7083243366272648E-2</v>
      </c>
      <c r="E44" s="233">
        <f t="shared" si="7"/>
        <v>4.8432553728968854E-2</v>
      </c>
      <c r="F44" s="233">
        <f t="shared" si="7"/>
        <v>4.9052469373615147E-2</v>
      </c>
      <c r="G44" s="233">
        <f t="shared" si="7"/>
        <v>4.8625629539709829E-2</v>
      </c>
      <c r="H44" s="233">
        <f t="shared" si="7"/>
        <v>4.7580734005871567E-2</v>
      </c>
      <c r="I44" s="233">
        <f t="shared" si="7"/>
        <v>4.753896041494092E-2</v>
      </c>
      <c r="J44" s="233">
        <f t="shared" si="7"/>
        <v>4.7488032269265013E-2</v>
      </c>
      <c r="K44" s="233">
        <f t="shared" si="7"/>
        <v>4.5962629996104079E-2</v>
      </c>
      <c r="L44" s="233">
        <f t="shared" si="7"/>
        <v>4.6213434361477818E-2</v>
      </c>
      <c r="M44" s="233">
        <f t="shared" si="7"/>
        <v>4.6301799642710639E-2</v>
      </c>
      <c r="N44" s="233">
        <f t="shared" si="7"/>
        <v>4.6027611591604033E-2</v>
      </c>
      <c r="O44" s="233">
        <f t="shared" si="7"/>
        <v>4.6414121349703755E-2</v>
      </c>
      <c r="P44" s="233">
        <f t="shared" si="7"/>
        <v>4.7207203262574805E-2</v>
      </c>
      <c r="Q44" s="233">
        <f t="shared" si="7"/>
        <v>4.6680701540833668E-2</v>
      </c>
      <c r="R44" s="233">
        <f t="shared" si="7"/>
        <v>4.6914709779894911E-2</v>
      </c>
      <c r="S44" s="233">
        <f t="shared" si="7"/>
        <v>4.6511691956720037E-2</v>
      </c>
      <c r="T44" s="233">
        <f t="shared" si="7"/>
        <v>4.5935814786195406E-2</v>
      </c>
      <c r="U44" s="233">
        <f t="shared" si="7"/>
        <v>4.6197484126936375E-2</v>
      </c>
      <c r="V44" s="233">
        <f t="shared" si="7"/>
        <v>4.5242117817742393E-2</v>
      </c>
      <c r="W44" s="233">
        <f t="shared" si="7"/>
        <v>4.4668219703023627E-2</v>
      </c>
      <c r="X44" s="233">
        <f t="shared" si="7"/>
        <v>4.4609230079292829E-2</v>
      </c>
      <c r="Y44" s="233">
        <f t="shared" si="7"/>
        <v>4.429858663525986E-2</v>
      </c>
    </row>
    <row r="45" spans="1:25" ht="12" customHeight="1" x14ac:dyDescent="0.25">
      <c r="A45" s="173" t="s">
        <v>94</v>
      </c>
      <c r="B45" s="233">
        <f t="shared" ref="B45:Y45" si="8">IF(B9=0,0,B9/B$5)</f>
        <v>2.6216453511200923E-2</v>
      </c>
      <c r="C45" s="233">
        <f t="shared" si="8"/>
        <v>2.7290177643416992E-2</v>
      </c>
      <c r="D45" s="233">
        <f t="shared" si="8"/>
        <v>2.7312301325996127E-2</v>
      </c>
      <c r="E45" s="233">
        <f t="shared" si="8"/>
        <v>2.9566490214005928E-2</v>
      </c>
      <c r="F45" s="233">
        <f t="shared" si="8"/>
        <v>3.0415592567538684E-2</v>
      </c>
      <c r="G45" s="233">
        <f t="shared" si="8"/>
        <v>2.9590169764027386E-2</v>
      </c>
      <c r="H45" s="233">
        <f t="shared" si="8"/>
        <v>2.8612060818917626E-2</v>
      </c>
      <c r="I45" s="233">
        <f t="shared" si="8"/>
        <v>2.8309173631680489E-2</v>
      </c>
      <c r="J45" s="233">
        <f t="shared" si="8"/>
        <v>2.7993373195242054E-2</v>
      </c>
      <c r="K45" s="233">
        <f t="shared" si="8"/>
        <v>2.6739294732348373E-2</v>
      </c>
      <c r="L45" s="233">
        <f t="shared" si="8"/>
        <v>2.6829279836008062E-2</v>
      </c>
      <c r="M45" s="233">
        <f t="shared" si="8"/>
        <v>2.6524960696413545E-2</v>
      </c>
      <c r="N45" s="233">
        <f t="shared" si="8"/>
        <v>2.6642952431866283E-2</v>
      </c>
      <c r="O45" s="233">
        <f t="shared" si="8"/>
        <v>2.681319441365846E-2</v>
      </c>
      <c r="P45" s="233">
        <f t="shared" si="8"/>
        <v>2.7795500348596246E-2</v>
      </c>
      <c r="Q45" s="233">
        <f t="shared" si="8"/>
        <v>2.7231306113975385E-2</v>
      </c>
      <c r="R45" s="233">
        <f t="shared" si="8"/>
        <v>2.7338984649757671E-2</v>
      </c>
      <c r="S45" s="233">
        <f t="shared" si="8"/>
        <v>2.6857265809884831E-2</v>
      </c>
      <c r="T45" s="233">
        <f t="shared" si="8"/>
        <v>2.6183303989946217E-2</v>
      </c>
      <c r="U45" s="233">
        <f t="shared" si="8"/>
        <v>2.6328888225309606E-2</v>
      </c>
      <c r="V45" s="233">
        <f t="shared" si="8"/>
        <v>2.5662240682180815E-2</v>
      </c>
      <c r="W45" s="233">
        <f t="shared" si="8"/>
        <v>2.5092080100640079E-2</v>
      </c>
      <c r="X45" s="233">
        <f t="shared" si="8"/>
        <v>2.5367679931296027E-2</v>
      </c>
      <c r="Y45" s="233">
        <f t="shared" si="8"/>
        <v>2.4710294187730793E-2</v>
      </c>
    </row>
    <row r="46" spans="1:25" ht="12" customHeight="1" x14ac:dyDescent="0.25">
      <c r="A46" s="173" t="s">
        <v>95</v>
      </c>
      <c r="B46" s="233">
        <f t="shared" ref="B46:Y46" si="9">IF(B10=0,0,B10/B$5)</f>
        <v>2.3568273501229493E-2</v>
      </c>
      <c r="C46" s="233">
        <f t="shared" si="9"/>
        <v>2.5759053886185171E-2</v>
      </c>
      <c r="D46" s="233">
        <f t="shared" si="9"/>
        <v>2.5582090749667705E-2</v>
      </c>
      <c r="E46" s="233">
        <f t="shared" si="9"/>
        <v>2.5393972551738701E-2</v>
      </c>
      <c r="F46" s="233">
        <f t="shared" si="9"/>
        <v>2.5832149158058055E-2</v>
      </c>
      <c r="G46" s="233">
        <f t="shared" si="9"/>
        <v>2.4908949057131272E-2</v>
      </c>
      <c r="H46" s="233">
        <f t="shared" si="9"/>
        <v>2.3904185981367579E-2</v>
      </c>
      <c r="I46" s="233">
        <f t="shared" si="9"/>
        <v>2.3706297177401255E-2</v>
      </c>
      <c r="J46" s="233">
        <f t="shared" si="9"/>
        <v>2.468141865929991E-2</v>
      </c>
      <c r="K46" s="233">
        <f t="shared" si="9"/>
        <v>2.3280491936628858E-2</v>
      </c>
      <c r="L46" s="233">
        <f t="shared" si="9"/>
        <v>2.3340541048957487E-2</v>
      </c>
      <c r="M46" s="233">
        <f t="shared" si="9"/>
        <v>2.3559169995377219E-2</v>
      </c>
      <c r="N46" s="233">
        <f t="shared" si="9"/>
        <v>2.391695685317187E-2</v>
      </c>
      <c r="O46" s="233">
        <f t="shared" si="9"/>
        <v>2.3716638157262895E-2</v>
      </c>
      <c r="P46" s="233">
        <f t="shared" si="9"/>
        <v>2.3994061529048982E-2</v>
      </c>
      <c r="Q46" s="233">
        <f t="shared" si="9"/>
        <v>2.2895305584261678E-2</v>
      </c>
      <c r="R46" s="233">
        <f t="shared" si="9"/>
        <v>2.2960578625097441E-2</v>
      </c>
      <c r="S46" s="233">
        <f t="shared" si="9"/>
        <v>2.3305978448939484E-2</v>
      </c>
      <c r="T46" s="233">
        <f t="shared" si="9"/>
        <v>2.2786187504066389E-2</v>
      </c>
      <c r="U46" s="233">
        <f t="shared" si="9"/>
        <v>2.231900431000864E-2</v>
      </c>
      <c r="V46" s="233">
        <f t="shared" si="9"/>
        <v>2.0845191190719436E-2</v>
      </c>
      <c r="W46" s="233">
        <f t="shared" si="9"/>
        <v>2.0754988143211337E-2</v>
      </c>
      <c r="X46" s="233">
        <f t="shared" si="9"/>
        <v>2.01818668939991E-2</v>
      </c>
      <c r="Y46" s="233">
        <f t="shared" si="9"/>
        <v>1.9333526503938481E-2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0.48317460814582724</v>
      </c>
      <c r="C47" s="234">
        <f t="shared" si="10"/>
        <v>0.45599568825951087</v>
      </c>
      <c r="D47" s="234">
        <f t="shared" si="10"/>
        <v>0.45730784456925988</v>
      </c>
      <c r="E47" s="234">
        <f t="shared" si="10"/>
        <v>0.46267148476245584</v>
      </c>
      <c r="F47" s="234">
        <f t="shared" si="10"/>
        <v>0.45601748706479744</v>
      </c>
      <c r="G47" s="234">
        <f t="shared" si="10"/>
        <v>0.45463479819355018</v>
      </c>
      <c r="H47" s="234">
        <f t="shared" si="10"/>
        <v>0.47506520924042234</v>
      </c>
      <c r="I47" s="234">
        <f t="shared" si="10"/>
        <v>0.47471038230804197</v>
      </c>
      <c r="J47" s="234">
        <f t="shared" si="10"/>
        <v>0.46464248076350817</v>
      </c>
      <c r="K47" s="234">
        <f t="shared" si="10"/>
        <v>0.50131854588126057</v>
      </c>
      <c r="L47" s="234">
        <f t="shared" si="10"/>
        <v>0.49671388201757988</v>
      </c>
      <c r="M47" s="234">
        <f t="shared" si="10"/>
        <v>0.48637160773233934</v>
      </c>
      <c r="N47" s="234">
        <f t="shared" si="10"/>
        <v>0.48611611306052277</v>
      </c>
      <c r="O47" s="234">
        <f t="shared" si="10"/>
        <v>0.50408635707431659</v>
      </c>
      <c r="P47" s="234">
        <f t="shared" si="10"/>
        <v>0.50402190540312475</v>
      </c>
      <c r="Q47" s="234">
        <f t="shared" si="10"/>
        <v>0.51269354329847439</v>
      </c>
      <c r="R47" s="234">
        <f t="shared" si="10"/>
        <v>0.51223173039906467</v>
      </c>
      <c r="S47" s="234">
        <f t="shared" si="10"/>
        <v>0.50282593574387202</v>
      </c>
      <c r="T47" s="234">
        <f t="shared" si="10"/>
        <v>0.50381443982674101</v>
      </c>
      <c r="U47" s="234">
        <f t="shared" si="10"/>
        <v>0.51142692458987926</v>
      </c>
      <c r="V47" s="234">
        <f t="shared" si="10"/>
        <v>0.54518140560487127</v>
      </c>
      <c r="W47" s="234">
        <f t="shared" si="10"/>
        <v>0.54757764208886661</v>
      </c>
      <c r="X47" s="234">
        <f t="shared" si="10"/>
        <v>0.55363384155113027</v>
      </c>
      <c r="Y47" s="234">
        <f t="shared" si="10"/>
        <v>0.5750801480032206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0.40979443344638861</v>
      </c>
      <c r="C48" s="235">
        <f t="shared" si="11"/>
        <v>0.43094069261749324</v>
      </c>
      <c r="D48" s="235">
        <f t="shared" si="11"/>
        <v>0.4300551551401246</v>
      </c>
      <c r="E48" s="235">
        <f t="shared" si="11"/>
        <v>0.42121959218115473</v>
      </c>
      <c r="F48" s="235">
        <f t="shared" si="11"/>
        <v>0.42576583879604829</v>
      </c>
      <c r="G48" s="235">
        <f t="shared" si="11"/>
        <v>0.42961103551452329</v>
      </c>
      <c r="H48" s="235">
        <f t="shared" si="11"/>
        <v>0.41272430624828826</v>
      </c>
      <c r="I48" s="235">
        <f t="shared" si="11"/>
        <v>0.41371405843129966</v>
      </c>
      <c r="J48" s="235">
        <f t="shared" si="11"/>
        <v>0.42285263238160342</v>
      </c>
      <c r="K48" s="235">
        <f t="shared" si="11"/>
        <v>0.39053237080281555</v>
      </c>
      <c r="L48" s="235">
        <f t="shared" si="11"/>
        <v>0.39459109944619003</v>
      </c>
      <c r="M48" s="235">
        <f t="shared" si="11"/>
        <v>0.40492529994703608</v>
      </c>
      <c r="N48" s="235">
        <f t="shared" si="11"/>
        <v>0.40489809755867012</v>
      </c>
      <c r="O48" s="235">
        <f t="shared" si="11"/>
        <v>0.38639769066580126</v>
      </c>
      <c r="P48" s="235">
        <f t="shared" si="11"/>
        <v>0.38432624021586276</v>
      </c>
      <c r="Q48" s="235">
        <f t="shared" si="11"/>
        <v>0.37794713283840958</v>
      </c>
      <c r="R48" s="235">
        <f t="shared" si="11"/>
        <v>0.37782314905070385</v>
      </c>
      <c r="S48" s="235">
        <f t="shared" si="11"/>
        <v>0.38778117288949743</v>
      </c>
      <c r="T48" s="235">
        <f t="shared" si="11"/>
        <v>0.38866648359394873</v>
      </c>
      <c r="U48" s="235">
        <f t="shared" si="11"/>
        <v>0.38116921099275364</v>
      </c>
      <c r="V48" s="235">
        <f t="shared" si="11"/>
        <v>0.35094685390811281</v>
      </c>
      <c r="W48" s="235">
        <f t="shared" si="11"/>
        <v>0.34967301240475884</v>
      </c>
      <c r="X48" s="235">
        <f t="shared" si="11"/>
        <v>0.34417747644982905</v>
      </c>
      <c r="Y48" s="235">
        <f t="shared" si="11"/>
        <v>0.32476992616539552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SE: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14318.03437634432</v>
      </c>
      <c r="C5" s="223">
        <f t="shared" si="0"/>
        <v>13927.110183544319</v>
      </c>
      <c r="D5" s="223">
        <f t="shared" si="0"/>
        <v>14219.662788317281</v>
      </c>
      <c r="E5" s="223">
        <f t="shared" si="0"/>
        <v>15076.056424713253</v>
      </c>
      <c r="F5" s="223">
        <f t="shared" si="0"/>
        <v>15489.201687212106</v>
      </c>
      <c r="G5" s="223">
        <f t="shared" si="0"/>
        <v>15260.266266534876</v>
      </c>
      <c r="H5" s="223">
        <f t="shared" si="0"/>
        <v>14932.410103202712</v>
      </c>
      <c r="I5" s="223">
        <f t="shared" si="0"/>
        <v>14626.2519955302</v>
      </c>
      <c r="J5" s="223">
        <f t="shared" si="0"/>
        <v>14249.635445603102</v>
      </c>
      <c r="K5" s="223">
        <f t="shared" si="0"/>
        <v>11009.186209475727</v>
      </c>
      <c r="L5" s="223">
        <f t="shared" si="0"/>
        <v>13316.554710486533</v>
      </c>
      <c r="M5" s="223">
        <f t="shared" si="0"/>
        <v>12980.716411411164</v>
      </c>
      <c r="N5" s="223">
        <f t="shared" si="0"/>
        <v>12815.024347817856</v>
      </c>
      <c r="O5" s="223">
        <f t="shared" si="0"/>
        <v>12183.474539222345</v>
      </c>
      <c r="P5" s="223">
        <f t="shared" si="0"/>
        <v>11847.824430189519</v>
      </c>
      <c r="Q5" s="223">
        <f t="shared" si="0"/>
        <v>11989.209896567929</v>
      </c>
      <c r="R5" s="223">
        <f t="shared" si="0"/>
        <v>12024.114898985832</v>
      </c>
      <c r="S5" s="223">
        <f t="shared" si="0"/>
        <v>11907.47328846767</v>
      </c>
      <c r="T5" s="223">
        <f t="shared" si="0"/>
        <v>12070.409376585898</v>
      </c>
      <c r="U5" s="223">
        <f t="shared" si="0"/>
        <v>11816.801479149104</v>
      </c>
      <c r="V5" s="223">
        <f t="shared" si="0"/>
        <v>11038.152769259101</v>
      </c>
      <c r="W5" s="223">
        <f t="shared" si="0"/>
        <v>11731.234269688828</v>
      </c>
      <c r="X5" s="223">
        <f t="shared" si="0"/>
        <v>11292.003352883405</v>
      </c>
      <c r="Y5" s="223">
        <f t="shared" si="0"/>
        <v>11107.75414279812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42.369439516353616</v>
      </c>
      <c r="C10" s="225">
        <f t="shared" si="1"/>
        <v>33.217217090992669</v>
      </c>
      <c r="D10" s="225">
        <f t="shared" si="1"/>
        <v>33.382406472168512</v>
      </c>
      <c r="E10" s="225">
        <f t="shared" si="1"/>
        <v>52.625708227740709</v>
      </c>
      <c r="F10" s="225">
        <f t="shared" si="1"/>
        <v>47.528953292590856</v>
      </c>
      <c r="G10" s="225">
        <f t="shared" si="1"/>
        <v>26.259343096108978</v>
      </c>
      <c r="H10" s="225">
        <f t="shared" si="1"/>
        <v>26.127966379262126</v>
      </c>
      <c r="I10" s="225">
        <f t="shared" si="1"/>
        <v>24.496426488364985</v>
      </c>
      <c r="J10" s="225">
        <f t="shared" si="1"/>
        <v>21.651580929977616</v>
      </c>
      <c r="K10" s="225">
        <f t="shared" si="1"/>
        <v>21.20148178902992</v>
      </c>
      <c r="L10" s="225">
        <f t="shared" si="1"/>
        <v>21.688221678342053</v>
      </c>
      <c r="M10" s="225">
        <f t="shared" si="1"/>
        <v>21.339719886462717</v>
      </c>
      <c r="N10" s="225">
        <f t="shared" si="1"/>
        <v>19.085615614514445</v>
      </c>
      <c r="O10" s="225">
        <f t="shared" si="1"/>
        <v>15.806373003175391</v>
      </c>
      <c r="P10" s="225">
        <f t="shared" si="1"/>
        <v>17.270322511839503</v>
      </c>
      <c r="Q10" s="225">
        <f t="shared" si="1"/>
        <v>19.529596158934265</v>
      </c>
      <c r="R10" s="225">
        <f t="shared" si="1"/>
        <v>17.200062005293887</v>
      </c>
      <c r="S10" s="225">
        <f t="shared" si="1"/>
        <v>15.540225313256737</v>
      </c>
      <c r="T10" s="225">
        <f t="shared" si="1"/>
        <v>20.444571559666411</v>
      </c>
      <c r="U10" s="225">
        <f t="shared" si="1"/>
        <v>21.26251367393229</v>
      </c>
      <c r="V10" s="225">
        <f t="shared" si="1"/>
        <v>26.599526110777688</v>
      </c>
      <c r="W10" s="225">
        <f t="shared" si="1"/>
        <v>28.3282711684842</v>
      </c>
      <c r="X10" s="225">
        <f t="shared" si="1"/>
        <v>26.128578888556856</v>
      </c>
      <c r="Y10" s="225">
        <f t="shared" si="1"/>
        <v>27.347662804452209</v>
      </c>
      <c r="DA10" s="90"/>
    </row>
    <row r="11" spans="1:105" ht="12" customHeight="1" x14ac:dyDescent="0.25">
      <c r="A11" s="37" t="s">
        <v>82</v>
      </c>
      <c r="B11" s="226">
        <v>32.126694148788779</v>
      </c>
      <c r="C11" s="226">
        <v>21.625301579153238</v>
      </c>
      <c r="D11" s="226">
        <v>22.861693795069485</v>
      </c>
      <c r="E11" s="226">
        <v>38.229519453488649</v>
      </c>
      <c r="F11" s="226">
        <v>33.635007176869927</v>
      </c>
      <c r="G11" s="226">
        <v>16.016496008076995</v>
      </c>
      <c r="H11" s="226">
        <v>15.935208317413194</v>
      </c>
      <c r="I11" s="226">
        <v>14.570490633563224</v>
      </c>
      <c r="J11" s="226">
        <v>14.454222160475302</v>
      </c>
      <c r="K11" s="226">
        <v>12.054133653899804</v>
      </c>
      <c r="L11" s="226">
        <v>12.787615002241132</v>
      </c>
      <c r="M11" s="226">
        <v>11.752369163582252</v>
      </c>
      <c r="N11" s="226">
        <v>9.9050693376235692</v>
      </c>
      <c r="O11" s="226">
        <v>9.463819942450499</v>
      </c>
      <c r="P11" s="226">
        <v>9.3278015826759511</v>
      </c>
      <c r="Q11" s="226">
        <v>8.7305252542511909</v>
      </c>
      <c r="R11" s="226">
        <v>11.156186335312798</v>
      </c>
      <c r="S11" s="226">
        <v>9.4324682378166731</v>
      </c>
      <c r="T11" s="226">
        <v>10.768768256686478</v>
      </c>
      <c r="U11" s="226">
        <v>11.19002182489827</v>
      </c>
      <c r="V11" s="226">
        <v>12.735747785147602</v>
      </c>
      <c r="W11" s="226">
        <v>14.94556984618772</v>
      </c>
      <c r="X11" s="226">
        <v>16.860513169474689</v>
      </c>
      <c r="Y11" s="226">
        <v>20.192094824925462</v>
      </c>
      <c r="DA11" s="69"/>
    </row>
    <row r="12" spans="1:105" ht="12" customHeight="1" x14ac:dyDescent="0.25">
      <c r="A12" s="37" t="s">
        <v>73</v>
      </c>
      <c r="B12" s="226">
        <v>10.242745367564835</v>
      </c>
      <c r="C12" s="226">
        <v>11.591915511839431</v>
      </c>
      <c r="D12" s="226">
        <v>10.520712677099029</v>
      </c>
      <c r="E12" s="226">
        <v>14.39618877425206</v>
      </c>
      <c r="F12" s="226">
        <v>13.893946115720926</v>
      </c>
      <c r="G12" s="226">
        <v>10.242847088031983</v>
      </c>
      <c r="H12" s="226">
        <v>10.192758061848931</v>
      </c>
      <c r="I12" s="226">
        <v>9.9259358548017609</v>
      </c>
      <c r="J12" s="226">
        <v>7.1973587695023129</v>
      </c>
      <c r="K12" s="226">
        <v>9.1473481351301178</v>
      </c>
      <c r="L12" s="226">
        <v>8.9006066761009226</v>
      </c>
      <c r="M12" s="226">
        <v>9.5873507228804637</v>
      </c>
      <c r="N12" s="226">
        <v>9.1805462768908779</v>
      </c>
      <c r="O12" s="226">
        <v>6.3425530607248932</v>
      </c>
      <c r="P12" s="226">
        <v>7.9425209291635497</v>
      </c>
      <c r="Q12" s="226">
        <v>10.799070904683074</v>
      </c>
      <c r="R12" s="226">
        <v>6.0438756699810874</v>
      </c>
      <c r="S12" s="226">
        <v>6.1077570754400634</v>
      </c>
      <c r="T12" s="226">
        <v>9.6758033029799329</v>
      </c>
      <c r="U12" s="226">
        <v>10.072491849034018</v>
      </c>
      <c r="V12" s="226">
        <v>13.863778325630085</v>
      </c>
      <c r="W12" s="226">
        <v>13.382701322296478</v>
      </c>
      <c r="X12" s="226">
        <v>9.2680657190821663</v>
      </c>
      <c r="Y12" s="226">
        <v>7.1555679795267464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3422.5635275869954</v>
      </c>
      <c r="C16" s="228">
        <f t="shared" si="2"/>
        <v>3311.6168856050167</v>
      </c>
      <c r="D16" s="228">
        <f t="shared" si="2"/>
        <v>3372.3438831689314</v>
      </c>
      <c r="E16" s="228">
        <f t="shared" si="2"/>
        <v>3861.1403944991512</v>
      </c>
      <c r="F16" s="228">
        <f t="shared" si="2"/>
        <v>3858.1323786855901</v>
      </c>
      <c r="G16" s="228">
        <f t="shared" si="2"/>
        <v>3348.801374707205</v>
      </c>
      <c r="H16" s="228">
        <f t="shared" si="2"/>
        <v>3362.6488478295537</v>
      </c>
      <c r="I16" s="228">
        <f t="shared" si="2"/>
        <v>3010.2986687751622</v>
      </c>
      <c r="J16" s="228">
        <f t="shared" si="2"/>
        <v>2865.1434605818713</v>
      </c>
      <c r="K16" s="228">
        <f t="shared" si="2"/>
        <v>2393.614701770689</v>
      </c>
      <c r="L16" s="228">
        <f t="shared" si="2"/>
        <v>2581.4364993635477</v>
      </c>
      <c r="M16" s="228">
        <f t="shared" si="2"/>
        <v>2333.4723492991511</v>
      </c>
      <c r="N16" s="228">
        <f t="shared" si="2"/>
        <v>2255.9115018974726</v>
      </c>
      <c r="O16" s="228">
        <f t="shared" si="2"/>
        <v>1966.0009752546521</v>
      </c>
      <c r="P16" s="228">
        <f t="shared" si="2"/>
        <v>1815.7849250503004</v>
      </c>
      <c r="Q16" s="228">
        <f t="shared" si="2"/>
        <v>1758.529023373394</v>
      </c>
      <c r="R16" s="228">
        <f t="shared" si="2"/>
        <v>1684.3021747577402</v>
      </c>
      <c r="S16" s="228">
        <f t="shared" si="2"/>
        <v>1639.3580538423553</v>
      </c>
      <c r="T16" s="228">
        <f t="shared" si="2"/>
        <v>1756.7904517075117</v>
      </c>
      <c r="U16" s="228">
        <f t="shared" si="2"/>
        <v>1661.604798777179</v>
      </c>
      <c r="V16" s="228">
        <f t="shared" si="2"/>
        <v>1833.6906002457904</v>
      </c>
      <c r="W16" s="228">
        <f t="shared" si="2"/>
        <v>1837.1583932880694</v>
      </c>
      <c r="X16" s="228">
        <f t="shared" si="2"/>
        <v>1684.5781714683508</v>
      </c>
      <c r="Y16" s="228">
        <f t="shared" si="2"/>
        <v>1689.3323249174828</v>
      </c>
      <c r="DA16" s="92"/>
    </row>
    <row r="17" spans="1:105" ht="12" customHeight="1" x14ac:dyDescent="0.25">
      <c r="A17" s="46" t="s">
        <v>28</v>
      </c>
      <c r="B17" s="229">
        <v>292.75626599554408</v>
      </c>
      <c r="C17" s="229">
        <v>205.58360448168816</v>
      </c>
      <c r="D17" s="229">
        <v>218.99609613972703</v>
      </c>
      <c r="E17" s="229">
        <v>217.37359568932854</v>
      </c>
      <c r="F17" s="229">
        <v>247.26321390742328</v>
      </c>
      <c r="G17" s="229">
        <v>298.23669212104289</v>
      </c>
      <c r="H17" s="229">
        <v>315.840905172372</v>
      </c>
      <c r="I17" s="229">
        <v>301.32472583495235</v>
      </c>
      <c r="J17" s="229">
        <v>255.34635719805812</v>
      </c>
      <c r="K17" s="229">
        <v>217.94056296387336</v>
      </c>
      <c r="L17" s="229">
        <v>211.16977050478053</v>
      </c>
      <c r="M17" s="229">
        <v>220.54409619778068</v>
      </c>
      <c r="N17" s="229">
        <v>227.49024524279653</v>
      </c>
      <c r="O17" s="229">
        <v>232.52960775753542</v>
      </c>
      <c r="P17" s="229">
        <v>224.17091879105925</v>
      </c>
      <c r="Q17" s="229">
        <v>186.99236875475199</v>
      </c>
      <c r="R17" s="229">
        <v>175.98372726303211</v>
      </c>
      <c r="S17" s="229">
        <v>199.33243055934261</v>
      </c>
      <c r="T17" s="229">
        <v>191.07558899404034</v>
      </c>
      <c r="U17" s="229">
        <v>191.39659778747841</v>
      </c>
      <c r="V17" s="229">
        <v>138.52202863635367</v>
      </c>
      <c r="W17" s="229">
        <v>137.93114006956529</v>
      </c>
      <c r="X17" s="229">
        <v>142.68813330686149</v>
      </c>
      <c r="Y17" s="229">
        <v>113.46178806792497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311.69898118106363</v>
      </c>
      <c r="C19" s="229">
        <v>316.64295891430254</v>
      </c>
      <c r="D19" s="229">
        <v>384.85323021943691</v>
      </c>
      <c r="E19" s="229">
        <v>396.73820545514161</v>
      </c>
      <c r="F19" s="229">
        <v>425.79115627203259</v>
      </c>
      <c r="G19" s="229">
        <v>420.96443956437531</v>
      </c>
      <c r="H19" s="229">
        <v>373.15617156128081</v>
      </c>
      <c r="I19" s="229">
        <v>380.37495417885958</v>
      </c>
      <c r="J19" s="229">
        <v>381.40265377803536</v>
      </c>
      <c r="K19" s="229">
        <v>360.07348407581674</v>
      </c>
      <c r="L19" s="229">
        <v>369.98173004285871</v>
      </c>
      <c r="M19" s="229">
        <v>395.80628728758188</v>
      </c>
      <c r="N19" s="229">
        <v>373.59715898287817</v>
      </c>
      <c r="O19" s="229">
        <v>377.58024758040983</v>
      </c>
      <c r="P19" s="229">
        <v>389.07111060612499</v>
      </c>
      <c r="Q19" s="229">
        <v>404.46737576770482</v>
      </c>
      <c r="R19" s="229">
        <v>363.7682138887252</v>
      </c>
      <c r="S19" s="229">
        <v>369.47576539911074</v>
      </c>
      <c r="T19" s="229">
        <v>379.42318038673471</v>
      </c>
      <c r="U19" s="229">
        <v>387.14991947626692</v>
      </c>
      <c r="V19" s="229">
        <v>278.00165834068275</v>
      </c>
      <c r="W19" s="229">
        <v>284.20867592831314</v>
      </c>
      <c r="X19" s="229">
        <v>319.19746295015011</v>
      </c>
      <c r="Y19" s="229">
        <v>313.25425882818348</v>
      </c>
      <c r="DA19" s="73"/>
    </row>
    <row r="20" spans="1:105" ht="12" customHeight="1" x14ac:dyDescent="0.25">
      <c r="A20" s="46" t="s">
        <v>82</v>
      </c>
      <c r="B20" s="229">
        <v>477.66281989811228</v>
      </c>
      <c r="C20" s="229">
        <v>389.14554320949344</v>
      </c>
      <c r="D20" s="229">
        <v>384.67378295222602</v>
      </c>
      <c r="E20" s="229">
        <v>543.82219051100469</v>
      </c>
      <c r="F20" s="229">
        <v>491.0055686060312</v>
      </c>
      <c r="G20" s="229">
        <v>353.75189956729236</v>
      </c>
      <c r="H20" s="229">
        <v>358.27485980075932</v>
      </c>
      <c r="I20" s="229">
        <v>320.79766477844294</v>
      </c>
      <c r="J20" s="229">
        <v>326.42452479553049</v>
      </c>
      <c r="K20" s="229">
        <v>314.87466864835909</v>
      </c>
      <c r="L20" s="229">
        <v>353.2169769994116</v>
      </c>
      <c r="M20" s="229">
        <v>306.23289692164013</v>
      </c>
      <c r="N20" s="229">
        <v>277.322729275602</v>
      </c>
      <c r="O20" s="229">
        <v>270.14330457966969</v>
      </c>
      <c r="P20" s="229">
        <v>246.69106034503375</v>
      </c>
      <c r="Q20" s="229">
        <v>238.48791087626932</v>
      </c>
      <c r="R20" s="229">
        <v>274.98708598223556</v>
      </c>
      <c r="S20" s="229">
        <v>249.92178974957312</v>
      </c>
      <c r="T20" s="229">
        <v>262.65512144860423</v>
      </c>
      <c r="U20" s="229">
        <v>253.00968956626048</v>
      </c>
      <c r="V20" s="229">
        <v>189.31474631546439</v>
      </c>
      <c r="W20" s="229">
        <v>198.19703048176521</v>
      </c>
      <c r="X20" s="229">
        <v>194.64864417705138</v>
      </c>
      <c r="Y20" s="229">
        <v>195.43756316545722</v>
      </c>
      <c r="DA20" s="73"/>
    </row>
    <row r="21" spans="1:105" ht="12" customHeight="1" x14ac:dyDescent="0.25">
      <c r="A21" s="46" t="s">
        <v>32</v>
      </c>
      <c r="B21" s="229">
        <v>1825.854247210591</v>
      </c>
      <c r="C21" s="229">
        <v>1845.3953489408036</v>
      </c>
      <c r="D21" s="229">
        <v>1872.521344564298</v>
      </c>
      <c r="E21" s="229">
        <v>2151.8298445407668</v>
      </c>
      <c r="F21" s="229">
        <v>2133.7963364256257</v>
      </c>
      <c r="G21" s="229">
        <v>1651.3691740887175</v>
      </c>
      <c r="H21" s="229">
        <v>1572.9797127710694</v>
      </c>
      <c r="I21" s="229">
        <v>1295.5399001734693</v>
      </c>
      <c r="J21" s="229">
        <v>1286.8636744314488</v>
      </c>
      <c r="K21" s="229">
        <v>1024.224554942914</v>
      </c>
      <c r="L21" s="229">
        <v>1070.5059276660634</v>
      </c>
      <c r="M21" s="229">
        <v>880.80642723750384</v>
      </c>
      <c r="N21" s="229">
        <v>798.30168600201989</v>
      </c>
      <c r="O21" s="229">
        <v>604.07908552689446</v>
      </c>
      <c r="P21" s="229">
        <v>393.94843392585454</v>
      </c>
      <c r="Q21" s="229">
        <v>345.0127135985918</v>
      </c>
      <c r="R21" s="229">
        <v>344.12846852334064</v>
      </c>
      <c r="S21" s="229">
        <v>406.75863428884878</v>
      </c>
      <c r="T21" s="229">
        <v>403.56180418116702</v>
      </c>
      <c r="U21" s="229">
        <v>322.36118402390076</v>
      </c>
      <c r="V21" s="229">
        <v>317.91316073876061</v>
      </c>
      <c r="W21" s="229">
        <v>323.47575263578671</v>
      </c>
      <c r="X21" s="229">
        <v>233.98100594721095</v>
      </c>
      <c r="Y21" s="229">
        <v>291.05793109403271</v>
      </c>
      <c r="DA21" s="73"/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33.426562294517623</v>
      </c>
      <c r="H22" s="229">
        <v>171.27395265809454</v>
      </c>
      <c r="I22" s="229">
        <v>162.40618638290351</v>
      </c>
      <c r="J22" s="229">
        <v>176.44832509500324</v>
      </c>
      <c r="K22" s="229">
        <v>52.587873418457498</v>
      </c>
      <c r="L22" s="229">
        <v>139.98761141479787</v>
      </c>
      <c r="M22" s="229">
        <v>86.594669567749719</v>
      </c>
      <c r="N22" s="229">
        <v>101.90093234079797</v>
      </c>
      <c r="O22" s="229">
        <v>27.787894780275778</v>
      </c>
      <c r="P22" s="229">
        <v>32.901706510196583</v>
      </c>
      <c r="Q22" s="229">
        <v>33.080513534176703</v>
      </c>
      <c r="R22" s="229">
        <v>57.247092659270976</v>
      </c>
      <c r="S22" s="229">
        <v>52.993485389656151</v>
      </c>
      <c r="T22" s="229">
        <v>71.721419762868308</v>
      </c>
      <c r="U22" s="229">
        <v>52.490081775974573</v>
      </c>
      <c r="V22" s="229">
        <v>37.650706646715939</v>
      </c>
      <c r="W22" s="229">
        <v>34.940403123160856</v>
      </c>
      <c r="X22" s="229">
        <v>51.428218747345575</v>
      </c>
      <c r="Y22" s="229">
        <v>54.9096210943408</v>
      </c>
      <c r="DA22" s="73"/>
    </row>
    <row r="23" spans="1:105" ht="12" customHeight="1" x14ac:dyDescent="0.25">
      <c r="A23" s="46" t="s">
        <v>73</v>
      </c>
      <c r="B23" s="229">
        <v>403.63500498842836</v>
      </c>
      <c r="C23" s="229">
        <v>432.41348296408887</v>
      </c>
      <c r="D23" s="229">
        <v>404.26639684283225</v>
      </c>
      <c r="E23" s="229">
        <v>439.51288952614084</v>
      </c>
      <c r="F23" s="229">
        <v>446.99834211817711</v>
      </c>
      <c r="G23" s="229">
        <v>475.32542060150507</v>
      </c>
      <c r="H23" s="229">
        <v>504.95611927663867</v>
      </c>
      <c r="I23" s="229">
        <v>479.78854922057121</v>
      </c>
      <c r="J23" s="229">
        <v>368.90881430973496</v>
      </c>
      <c r="K23" s="229">
        <v>378.49213357842706</v>
      </c>
      <c r="L23" s="229">
        <v>377.39367677927186</v>
      </c>
      <c r="M23" s="229">
        <v>378.34223503276939</v>
      </c>
      <c r="N23" s="229">
        <v>404.26953767700422</v>
      </c>
      <c r="O23" s="229">
        <v>364.65617264819571</v>
      </c>
      <c r="P23" s="229">
        <v>446.24120708487902</v>
      </c>
      <c r="Q23" s="229">
        <v>461.97106486194468</v>
      </c>
      <c r="R23" s="229">
        <v>382.5269675425368</v>
      </c>
      <c r="S23" s="229">
        <v>278.50583460914004</v>
      </c>
      <c r="T23" s="229">
        <v>370.63921383608931</v>
      </c>
      <c r="U23" s="229">
        <v>372.46945308549755</v>
      </c>
      <c r="V23" s="229">
        <v>297.75592329273547</v>
      </c>
      <c r="W23" s="229">
        <v>261.73171494229268</v>
      </c>
      <c r="X23" s="229">
        <v>178.85475711108418</v>
      </c>
      <c r="Y23" s="229">
        <v>139.84991120469377</v>
      </c>
      <c r="DA23" s="73"/>
    </row>
    <row r="24" spans="1:105" ht="12" customHeight="1" x14ac:dyDescent="0.25">
      <c r="A24" s="46" t="s">
        <v>36</v>
      </c>
      <c r="B24" s="229">
        <v>110.95620831325583</v>
      </c>
      <c r="C24" s="229">
        <v>122.43594709464008</v>
      </c>
      <c r="D24" s="229">
        <v>107.03303245041134</v>
      </c>
      <c r="E24" s="229">
        <v>111.86366877676861</v>
      </c>
      <c r="F24" s="229">
        <v>113.27776135630036</v>
      </c>
      <c r="G24" s="229">
        <v>115.7271864697539</v>
      </c>
      <c r="H24" s="229">
        <v>66.16712658933892</v>
      </c>
      <c r="I24" s="229">
        <v>70.066688205963445</v>
      </c>
      <c r="J24" s="229">
        <v>69.749110974060073</v>
      </c>
      <c r="K24" s="229">
        <v>45.421424142841296</v>
      </c>
      <c r="L24" s="229">
        <v>59.180805956363614</v>
      </c>
      <c r="M24" s="229">
        <v>65.14573705412586</v>
      </c>
      <c r="N24" s="229">
        <v>73.02921237637392</v>
      </c>
      <c r="O24" s="229">
        <v>89.224662381671365</v>
      </c>
      <c r="P24" s="229">
        <v>82.760487787152229</v>
      </c>
      <c r="Q24" s="229">
        <v>88.517075979954257</v>
      </c>
      <c r="R24" s="229">
        <v>85.660618898598798</v>
      </c>
      <c r="S24" s="229">
        <v>82.370113846683907</v>
      </c>
      <c r="T24" s="229">
        <v>77.714123098008002</v>
      </c>
      <c r="U24" s="229">
        <v>82.72787306180048</v>
      </c>
      <c r="V24" s="229">
        <v>64.308433477157365</v>
      </c>
      <c r="W24" s="229">
        <v>58.707676108445916</v>
      </c>
      <c r="X24" s="229">
        <v>63.430758550135835</v>
      </c>
      <c r="Y24" s="229">
        <v>62.519081104476086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510.22394279792019</v>
      </c>
      <c r="W25" s="229">
        <v>537.96599999873945</v>
      </c>
      <c r="X25" s="229">
        <v>500.34919067851143</v>
      </c>
      <c r="Y25" s="229">
        <v>518.84217035837378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5784.5876171424279</v>
      </c>
      <c r="C27" s="228">
        <f t="shared" si="3"/>
        <v>5203.582326798034</v>
      </c>
      <c r="D27" s="228">
        <f t="shared" si="3"/>
        <v>5290.1397804529088</v>
      </c>
      <c r="E27" s="228">
        <f t="shared" si="3"/>
        <v>5756.5621938465883</v>
      </c>
      <c r="F27" s="228">
        <f t="shared" si="3"/>
        <v>5837.5208104356698</v>
      </c>
      <c r="G27" s="228">
        <f t="shared" si="3"/>
        <v>6137.4195624517724</v>
      </c>
      <c r="H27" s="228">
        <f t="shared" si="3"/>
        <v>5935.4163189689871</v>
      </c>
      <c r="I27" s="228">
        <f t="shared" si="3"/>
        <v>5944.0504382325698</v>
      </c>
      <c r="J27" s="228">
        <f t="shared" si="3"/>
        <v>5883.6801030251081</v>
      </c>
      <c r="K27" s="228">
        <f t="shared" si="3"/>
        <v>4520.0142651369615</v>
      </c>
      <c r="L27" s="228">
        <f t="shared" si="3"/>
        <v>5336.1869569704941</v>
      </c>
      <c r="M27" s="228">
        <f t="shared" si="3"/>
        <v>5342.5262647466579</v>
      </c>
      <c r="N27" s="228">
        <f t="shared" si="3"/>
        <v>5244.9530801425944</v>
      </c>
      <c r="O27" s="228">
        <f t="shared" si="3"/>
        <v>4788.5194476755723</v>
      </c>
      <c r="P27" s="228">
        <f t="shared" si="3"/>
        <v>4707.6909998168712</v>
      </c>
      <c r="Q27" s="228">
        <f t="shared" si="3"/>
        <v>4951.4341457248338</v>
      </c>
      <c r="R27" s="228">
        <f t="shared" si="3"/>
        <v>4773.1935920148626</v>
      </c>
      <c r="S27" s="228">
        <f t="shared" si="3"/>
        <v>4696.3611215016872</v>
      </c>
      <c r="T27" s="228">
        <f t="shared" si="3"/>
        <v>4854.5544558697457</v>
      </c>
      <c r="U27" s="228">
        <f t="shared" si="3"/>
        <v>4838.4505316055738</v>
      </c>
      <c r="V27" s="228">
        <f t="shared" si="3"/>
        <v>4520.5998367705251</v>
      </c>
      <c r="W27" s="228">
        <f t="shared" si="3"/>
        <v>4674.8386968483137</v>
      </c>
      <c r="X27" s="228">
        <f t="shared" si="3"/>
        <v>4665.2592700033638</v>
      </c>
      <c r="Y27" s="228">
        <f t="shared" si="3"/>
        <v>4595.4818637101816</v>
      </c>
      <c r="DA27" s="92"/>
    </row>
    <row r="28" spans="1:105" ht="12" customHeight="1" x14ac:dyDescent="0.25">
      <c r="A28" s="18" t="s">
        <v>28</v>
      </c>
      <c r="B28" s="230">
        <v>1170.8310384063175</v>
      </c>
      <c r="C28" s="230">
        <v>1070.0579095191579</v>
      </c>
      <c r="D28" s="230">
        <v>1136.2205144621694</v>
      </c>
      <c r="E28" s="230">
        <v>1044.3144533128216</v>
      </c>
      <c r="F28" s="230">
        <v>1166.117109894152</v>
      </c>
      <c r="G28" s="230">
        <v>1348.2421628821728</v>
      </c>
      <c r="H28" s="230">
        <v>1380.909294831094</v>
      </c>
      <c r="I28" s="230">
        <v>1341.7170021656825</v>
      </c>
      <c r="J28" s="230">
        <v>1385.4017388043467</v>
      </c>
      <c r="K28" s="230">
        <v>1064.455721037988</v>
      </c>
      <c r="L28" s="230">
        <v>1205.6479934959891</v>
      </c>
      <c r="M28" s="230">
        <v>1398.1223918030553</v>
      </c>
      <c r="N28" s="230">
        <v>1350.2690827588017</v>
      </c>
      <c r="O28" s="230">
        <v>1220.3045362450159</v>
      </c>
      <c r="P28" s="230">
        <v>1178.8671972115887</v>
      </c>
      <c r="Q28" s="230">
        <v>1270.472095247341</v>
      </c>
      <c r="R28" s="230">
        <v>1187.0829767394548</v>
      </c>
      <c r="S28" s="230">
        <v>1205.8477214427467</v>
      </c>
      <c r="T28" s="230">
        <v>1174.8087990071122</v>
      </c>
      <c r="U28" s="230">
        <v>1060.0167542140346</v>
      </c>
      <c r="V28" s="230">
        <v>911.95663936534538</v>
      </c>
      <c r="W28" s="230">
        <v>979.695663932049</v>
      </c>
      <c r="X28" s="230">
        <v>981.72963869382306</v>
      </c>
      <c r="Y28" s="230">
        <v>981.0603959328879</v>
      </c>
      <c r="DA28" s="71"/>
    </row>
    <row r="29" spans="1:105" ht="12" customHeight="1" x14ac:dyDescent="0.25">
      <c r="A29" s="18" t="s">
        <v>42</v>
      </c>
      <c r="B29" s="230">
        <v>615.93479999840156</v>
      </c>
      <c r="C29" s="230">
        <v>387.58824000128652</v>
      </c>
      <c r="D29" s="230">
        <v>384.58368000084158</v>
      </c>
      <c r="E29" s="230">
        <v>390.59280000088768</v>
      </c>
      <c r="F29" s="230">
        <v>387.58824000097229</v>
      </c>
      <c r="G29" s="230">
        <v>402.61104000123242</v>
      </c>
      <c r="H29" s="230">
        <v>300.45600000143611</v>
      </c>
      <c r="I29" s="230">
        <v>345.52440000166479</v>
      </c>
      <c r="J29" s="230">
        <v>318.48336000070282</v>
      </c>
      <c r="K29" s="230">
        <v>204.31008000125391</v>
      </c>
      <c r="L29" s="230">
        <v>309.46968000132728</v>
      </c>
      <c r="M29" s="230">
        <v>321.48792000145778</v>
      </c>
      <c r="N29" s="230">
        <v>288.43776000111359</v>
      </c>
      <c r="O29" s="230">
        <v>264.40128000063743</v>
      </c>
      <c r="P29" s="230">
        <v>309.46968000116442</v>
      </c>
      <c r="Q29" s="230">
        <v>345.52440000088859</v>
      </c>
      <c r="R29" s="230">
        <v>354.53808000143289</v>
      </c>
      <c r="S29" s="230">
        <v>321.48792000121608</v>
      </c>
      <c r="T29" s="230">
        <v>342.51984000093978</v>
      </c>
      <c r="U29" s="230">
        <v>345.52440000130292</v>
      </c>
      <c r="V29" s="230">
        <v>300.45600000078241</v>
      </c>
      <c r="W29" s="230">
        <v>351.53352000140779</v>
      </c>
      <c r="X29" s="230">
        <v>402.61104000128762</v>
      </c>
      <c r="Y29" s="230">
        <v>297.45144000173639</v>
      </c>
      <c r="DA29" s="71"/>
    </row>
    <row r="30" spans="1:105" ht="12" customHeight="1" x14ac:dyDescent="0.25">
      <c r="A30" s="18" t="s">
        <v>31</v>
      </c>
      <c r="B30" s="230">
        <v>619.5055030990319</v>
      </c>
      <c r="C30" s="230">
        <v>593.66939300431898</v>
      </c>
      <c r="D30" s="230">
        <v>677.6749488196225</v>
      </c>
      <c r="E30" s="230">
        <v>683.69813218396291</v>
      </c>
      <c r="F30" s="230">
        <v>690.46058992685789</v>
      </c>
      <c r="G30" s="230">
        <v>683.62309495478985</v>
      </c>
      <c r="H30" s="230">
        <v>720.94656599721247</v>
      </c>
      <c r="I30" s="230">
        <v>722.56816909988481</v>
      </c>
      <c r="J30" s="230">
        <v>657.86365978252741</v>
      </c>
      <c r="K30" s="230">
        <v>472.00882556385324</v>
      </c>
      <c r="L30" s="230">
        <v>591.5527031162643</v>
      </c>
      <c r="M30" s="230">
        <v>573.44613403181756</v>
      </c>
      <c r="N30" s="230">
        <v>524.6062019770086</v>
      </c>
      <c r="O30" s="230">
        <v>499.9308818201207</v>
      </c>
      <c r="P30" s="230">
        <v>510.74440487572633</v>
      </c>
      <c r="Q30" s="230">
        <v>513.61975431378107</v>
      </c>
      <c r="R30" s="230">
        <v>516.85909639278418</v>
      </c>
      <c r="S30" s="230">
        <v>542.26337848257265</v>
      </c>
      <c r="T30" s="230">
        <v>573.69997229573789</v>
      </c>
      <c r="U30" s="230">
        <v>529.21442916575359</v>
      </c>
      <c r="V30" s="230">
        <v>505.63378377946435</v>
      </c>
      <c r="W30" s="230">
        <v>576.47103327159198</v>
      </c>
      <c r="X30" s="230">
        <v>636.01147284971557</v>
      </c>
      <c r="Y30" s="230">
        <v>686.27336581143106</v>
      </c>
      <c r="DA30" s="71"/>
    </row>
    <row r="31" spans="1:105" ht="12" customHeight="1" x14ac:dyDescent="0.25">
      <c r="A31" s="18" t="s">
        <v>82</v>
      </c>
      <c r="B31" s="230">
        <v>898.55523415337723</v>
      </c>
      <c r="C31" s="230">
        <v>459.08896629196261</v>
      </c>
      <c r="D31" s="230">
        <v>452.76579001357118</v>
      </c>
      <c r="E31" s="230">
        <v>835.85184931542403</v>
      </c>
      <c r="F31" s="230">
        <v>791.30090925760123</v>
      </c>
      <c r="G31" s="230">
        <v>870.58530966729427</v>
      </c>
      <c r="H31" s="230">
        <v>875.0622242043155</v>
      </c>
      <c r="I31" s="230">
        <v>899.30729647111707</v>
      </c>
      <c r="J31" s="230">
        <v>983.83140604765345</v>
      </c>
      <c r="K31" s="230">
        <v>908.96067434068971</v>
      </c>
      <c r="L31" s="230">
        <v>937.77237028112631</v>
      </c>
      <c r="M31" s="230">
        <v>876.52359907746268</v>
      </c>
      <c r="N31" s="230">
        <v>859.72229346970028</v>
      </c>
      <c r="O31" s="230">
        <v>834.71528520136644</v>
      </c>
      <c r="P31" s="230">
        <v>794.99499755666454</v>
      </c>
      <c r="Q31" s="230">
        <v>812.00016067316938</v>
      </c>
      <c r="R31" s="230">
        <v>928.97146904657347</v>
      </c>
      <c r="S31" s="230">
        <v>836.38698393668869</v>
      </c>
      <c r="T31" s="230">
        <v>860.60834937911022</v>
      </c>
      <c r="U31" s="230">
        <v>828.22250261242186</v>
      </c>
      <c r="V31" s="230">
        <v>811.98002574144527</v>
      </c>
      <c r="W31" s="230">
        <v>847.3932573536606</v>
      </c>
      <c r="X31" s="230">
        <v>798.16063677497812</v>
      </c>
      <c r="Y31" s="230">
        <v>922.98525113216556</v>
      </c>
      <c r="DA31" s="71"/>
    </row>
    <row r="32" spans="1:105" ht="12" customHeight="1" x14ac:dyDescent="0.25">
      <c r="A32" s="18" t="s">
        <v>32</v>
      </c>
      <c r="B32" s="230">
        <v>1016.5521141511472</v>
      </c>
      <c r="C32" s="230">
        <v>934.47249354115547</v>
      </c>
      <c r="D32" s="230">
        <v>1013.662983117933</v>
      </c>
      <c r="E32" s="230">
        <v>1056.431394101257</v>
      </c>
      <c r="F32" s="230">
        <v>1049.4494389366653</v>
      </c>
      <c r="G32" s="230">
        <v>885.3930703125269</v>
      </c>
      <c r="H32" s="230">
        <v>897.87525515023628</v>
      </c>
      <c r="I32" s="230">
        <v>852.56886350786829</v>
      </c>
      <c r="J32" s="230">
        <v>823.94383109121043</v>
      </c>
      <c r="K32" s="230">
        <v>728.52051953947353</v>
      </c>
      <c r="L32" s="230">
        <v>764.30002001530193</v>
      </c>
      <c r="M32" s="230">
        <v>621.15679580359699</v>
      </c>
      <c r="N32" s="230">
        <v>591.2815667992686</v>
      </c>
      <c r="O32" s="230">
        <v>508.35238351412107</v>
      </c>
      <c r="P32" s="230">
        <v>418.69258727597236</v>
      </c>
      <c r="Q32" s="230">
        <v>297.04629280246917</v>
      </c>
      <c r="R32" s="230">
        <v>287.79918747761531</v>
      </c>
      <c r="S32" s="230">
        <v>286.15161483210409</v>
      </c>
      <c r="T32" s="230">
        <v>320.16547165970445</v>
      </c>
      <c r="U32" s="230">
        <v>299.15090877700538</v>
      </c>
      <c r="V32" s="230">
        <v>282.80681526203381</v>
      </c>
      <c r="W32" s="230">
        <v>248.87839272484646</v>
      </c>
      <c r="X32" s="230">
        <v>206.7703528533016</v>
      </c>
      <c r="Y32" s="230">
        <v>219.09484978667612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152.34494078583248</v>
      </c>
      <c r="H33" s="230">
        <v>170.33911070229075</v>
      </c>
      <c r="I33" s="230">
        <v>162.89646425753335</v>
      </c>
      <c r="J33" s="230">
        <v>169.39898734558295</v>
      </c>
      <c r="K33" s="230">
        <v>227.98070850225972</v>
      </c>
      <c r="L33" s="230">
        <v>161.15374146544809</v>
      </c>
      <c r="M33" s="230">
        <v>155.68376083251016</v>
      </c>
      <c r="N33" s="230">
        <v>155.0635594595642</v>
      </c>
      <c r="O33" s="230">
        <v>123.67068097992518</v>
      </c>
      <c r="P33" s="230">
        <v>127.05400469000607</v>
      </c>
      <c r="Q33" s="230">
        <v>110.50250242584742</v>
      </c>
      <c r="R33" s="230">
        <v>128.42825046117034</v>
      </c>
      <c r="S33" s="230">
        <v>140.15439609092013</v>
      </c>
      <c r="T33" s="230">
        <v>143.23753907767244</v>
      </c>
      <c r="U33" s="230">
        <v>136.08623098433819</v>
      </c>
      <c r="V33" s="230">
        <v>99.951779073471641</v>
      </c>
      <c r="W33" s="230">
        <v>96.174547436976937</v>
      </c>
      <c r="X33" s="230">
        <v>144.33405437285978</v>
      </c>
      <c r="Y33" s="230">
        <v>69.129191065625406</v>
      </c>
      <c r="DA33" s="71"/>
    </row>
    <row r="34" spans="1:105" ht="12" customHeight="1" x14ac:dyDescent="0.25">
      <c r="A34" s="18" t="s">
        <v>73</v>
      </c>
      <c r="B34" s="230">
        <v>296.76899964937172</v>
      </c>
      <c r="C34" s="230">
        <v>355.30179153124209</v>
      </c>
      <c r="D34" s="230">
        <v>327.56736048699355</v>
      </c>
      <c r="E34" s="230">
        <v>326.0604417065511</v>
      </c>
      <c r="F34" s="230">
        <v>367.85057177304458</v>
      </c>
      <c r="G34" s="230">
        <v>309.29580231424524</v>
      </c>
      <c r="H34" s="230">
        <v>319.95572266707472</v>
      </c>
      <c r="I34" s="230">
        <v>356.0939949301972</v>
      </c>
      <c r="J34" s="230">
        <v>304.60000692501677</v>
      </c>
      <c r="K34" s="230">
        <v>292.00640829134238</v>
      </c>
      <c r="L34" s="230">
        <v>371.71208654818537</v>
      </c>
      <c r="M34" s="230">
        <v>401.58254424745274</v>
      </c>
      <c r="N34" s="230">
        <v>410.14279605038729</v>
      </c>
      <c r="O34" s="230">
        <v>287.4918542940959</v>
      </c>
      <c r="P34" s="230">
        <v>344.56807199001378</v>
      </c>
      <c r="Q34" s="230">
        <v>474.82618423915494</v>
      </c>
      <c r="R34" s="230">
        <v>292.08484679117748</v>
      </c>
      <c r="S34" s="230">
        <v>323.04244455915716</v>
      </c>
      <c r="T34" s="230">
        <v>413.23287954537011</v>
      </c>
      <c r="U34" s="230">
        <v>414.69596290912682</v>
      </c>
      <c r="V34" s="230">
        <v>499.04450702297675</v>
      </c>
      <c r="W34" s="230">
        <v>447.08403823289706</v>
      </c>
      <c r="X34" s="230">
        <v>392.67492100496025</v>
      </c>
      <c r="Y34" s="230">
        <v>291.98922707915278</v>
      </c>
      <c r="DA34" s="71"/>
    </row>
    <row r="35" spans="1:105" ht="12" customHeight="1" x14ac:dyDescent="0.25">
      <c r="A35" s="18" t="s">
        <v>36</v>
      </c>
      <c r="B35" s="230">
        <v>1166.4399276847812</v>
      </c>
      <c r="C35" s="230">
        <v>1403.4035329089104</v>
      </c>
      <c r="D35" s="230">
        <v>1297.6645035517784</v>
      </c>
      <c r="E35" s="230">
        <v>1419.6131232256839</v>
      </c>
      <c r="F35" s="230">
        <v>1384.7539506463766</v>
      </c>
      <c r="G35" s="230">
        <v>1485.3241415336784</v>
      </c>
      <c r="H35" s="230">
        <v>1269.8721454153267</v>
      </c>
      <c r="I35" s="230">
        <v>1263.3742477986204</v>
      </c>
      <c r="J35" s="230">
        <v>1240.1571130280679</v>
      </c>
      <c r="K35" s="230">
        <v>621.77132786010054</v>
      </c>
      <c r="L35" s="230">
        <v>994.57836204685213</v>
      </c>
      <c r="M35" s="230">
        <v>994.52311894930517</v>
      </c>
      <c r="N35" s="230">
        <v>1065.42981962675</v>
      </c>
      <c r="O35" s="230">
        <v>1049.6525456202899</v>
      </c>
      <c r="P35" s="230">
        <v>1023.3000562157347</v>
      </c>
      <c r="Q35" s="230">
        <v>1127.4427560221827</v>
      </c>
      <c r="R35" s="230">
        <v>1077.4296851046543</v>
      </c>
      <c r="S35" s="230">
        <v>1041.0266621562816</v>
      </c>
      <c r="T35" s="230">
        <v>1026.2816049040987</v>
      </c>
      <c r="U35" s="230">
        <v>1225.5393429415901</v>
      </c>
      <c r="V35" s="230">
        <v>1108.7702865250058</v>
      </c>
      <c r="W35" s="230">
        <v>1127.6082438948847</v>
      </c>
      <c r="X35" s="230">
        <v>1102.9671534524373</v>
      </c>
      <c r="Y35" s="230">
        <v>1127.4981429005061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5068.5137920985426</v>
      </c>
      <c r="C38" s="236">
        <f t="shared" si="4"/>
        <v>5378.6937540502759</v>
      </c>
      <c r="D38" s="236">
        <f t="shared" si="4"/>
        <v>5523.7967182232715</v>
      </c>
      <c r="E38" s="236">
        <f t="shared" si="4"/>
        <v>5405.7281281397736</v>
      </c>
      <c r="F38" s="236">
        <f t="shared" si="4"/>
        <v>5746.0195447982551</v>
      </c>
      <c r="G38" s="236">
        <f t="shared" si="4"/>
        <v>5747.7859862797877</v>
      </c>
      <c r="H38" s="236">
        <f t="shared" si="4"/>
        <v>5608.2169700249087</v>
      </c>
      <c r="I38" s="236">
        <f t="shared" si="4"/>
        <v>5647.4064620341032</v>
      </c>
      <c r="J38" s="236">
        <f t="shared" si="4"/>
        <v>5479.1603010661456</v>
      </c>
      <c r="K38" s="236">
        <f t="shared" si="4"/>
        <v>4074.3557607790462</v>
      </c>
      <c r="L38" s="236">
        <f t="shared" si="4"/>
        <v>5377.243032474149</v>
      </c>
      <c r="M38" s="236">
        <f t="shared" si="4"/>
        <v>5283.378077478892</v>
      </c>
      <c r="N38" s="236">
        <f t="shared" si="4"/>
        <v>5295.0741501632756</v>
      </c>
      <c r="O38" s="236">
        <f t="shared" si="4"/>
        <v>5413.1477432889442</v>
      </c>
      <c r="P38" s="236">
        <f t="shared" si="4"/>
        <v>5307.0781828105082</v>
      </c>
      <c r="Q38" s="236">
        <f t="shared" si="4"/>
        <v>5259.7171313107656</v>
      </c>
      <c r="R38" s="236">
        <f t="shared" si="4"/>
        <v>5549.4190702079359</v>
      </c>
      <c r="S38" s="236">
        <f t="shared" si="4"/>
        <v>5556.2138878103706</v>
      </c>
      <c r="T38" s="236">
        <f t="shared" si="4"/>
        <v>5438.6198974489744</v>
      </c>
      <c r="U38" s="236">
        <f t="shared" si="4"/>
        <v>5295.4836350924197</v>
      </c>
      <c r="V38" s="236">
        <f t="shared" si="4"/>
        <v>4657.2628061320083</v>
      </c>
      <c r="W38" s="236">
        <f t="shared" si="4"/>
        <v>5190.9089083839608</v>
      </c>
      <c r="X38" s="236">
        <f t="shared" si="4"/>
        <v>4916.037332523133</v>
      </c>
      <c r="Y38" s="236">
        <f t="shared" si="4"/>
        <v>4795.5922913660042</v>
      </c>
      <c r="DA38" s="93"/>
    </row>
    <row r="39" spans="1:105" ht="12" customHeight="1" x14ac:dyDescent="0.25">
      <c r="A39" s="43" t="s">
        <v>106</v>
      </c>
      <c r="B39" s="237">
        <f>ISI!B$53</f>
        <v>1935.8242820985431</v>
      </c>
      <c r="C39" s="237">
        <f>ISI!C$53</f>
        <v>2157.9742640502759</v>
      </c>
      <c r="D39" s="237">
        <f>ISI!D$53</f>
        <v>2254.8785982232716</v>
      </c>
      <c r="E39" s="237">
        <f>ISI!E$53</f>
        <v>2286.8308381397733</v>
      </c>
      <c r="F39" s="237">
        <f>ISI!F$53</f>
        <v>2412.4840747982557</v>
      </c>
      <c r="G39" s="237">
        <f>ISI!G$53</f>
        <v>2306.6619562797873</v>
      </c>
      <c r="H39" s="237">
        <f>ISI!H$53</f>
        <v>2123.5718100249082</v>
      </c>
      <c r="I39" s="237">
        <f>ISI!I$53</f>
        <v>2218.2784720341037</v>
      </c>
      <c r="J39" s="237">
        <f>ISI!J$53</f>
        <v>2034.9201810661461</v>
      </c>
      <c r="K39" s="237">
        <f>ISI!K$53</f>
        <v>1088.2856907790463</v>
      </c>
      <c r="L39" s="237">
        <f>ISI!L$53</f>
        <v>1956.4136724741486</v>
      </c>
      <c r="M39" s="237">
        <f>ISI!M$53</f>
        <v>1890.600617478892</v>
      </c>
      <c r="N39" s="237">
        <f>ISI!N$53</f>
        <v>1702.9741001632756</v>
      </c>
      <c r="O39" s="237">
        <f>ISI!O$53</f>
        <v>1758.8493732889444</v>
      </c>
      <c r="P39" s="237">
        <f>ISI!P$53</f>
        <v>1821.8695328105084</v>
      </c>
      <c r="Q39" s="237">
        <f>ISI!Q$53</f>
        <v>1721.8745800605318</v>
      </c>
      <c r="R39" s="237">
        <f>ISI!R$53</f>
        <v>1847.5646169618467</v>
      </c>
      <c r="S39" s="237">
        <f>ISI!S$53</f>
        <v>1838.9016258179702</v>
      </c>
      <c r="T39" s="237">
        <f>ISI!T$53</f>
        <v>1698.6524900593538</v>
      </c>
      <c r="U39" s="237">
        <f>ISI!U$53</f>
        <v>1847.7794224980005</v>
      </c>
      <c r="V39" s="237">
        <f>ISI!V$53</f>
        <v>1743.2630550549072</v>
      </c>
      <c r="W39" s="237">
        <f>ISI!W$53</f>
        <v>1849.8821183839602</v>
      </c>
      <c r="X39" s="237">
        <f>ISI!X$53</f>
        <v>1701.0048525231339</v>
      </c>
      <c r="Y39" s="237">
        <f>ISI!Y$53</f>
        <v>1734.0381413660045</v>
      </c>
      <c r="DA39" s="83"/>
    </row>
    <row r="40" spans="1:105" ht="12" customHeight="1" x14ac:dyDescent="0.25">
      <c r="A40" s="44" t="s">
        <v>107</v>
      </c>
      <c r="B40" s="238">
        <f>NFM!B$72</f>
        <v>382.80953</v>
      </c>
      <c r="C40" s="238">
        <f>NFM!C$72</f>
        <v>382.14166999999998</v>
      </c>
      <c r="D40" s="238">
        <f>NFM!D$72</f>
        <v>390.32216</v>
      </c>
      <c r="E40" s="238">
        <f>NFM!E$72</f>
        <v>378.03462000000002</v>
      </c>
      <c r="F40" s="238">
        <f>NFM!F$72</f>
        <v>386.23448999999999</v>
      </c>
      <c r="G40" s="238">
        <f>NFM!G$72</f>
        <v>387.66838000000001</v>
      </c>
      <c r="H40" s="238">
        <f>NFM!H$72</f>
        <v>366.84004000000004</v>
      </c>
      <c r="I40" s="238">
        <f>NFM!I$72</f>
        <v>389.03318999999999</v>
      </c>
      <c r="J40" s="238">
        <f>NFM!J$72</f>
        <v>396.41583000000014</v>
      </c>
      <c r="K40" s="238">
        <f>NFM!K$72</f>
        <v>362.97613999999999</v>
      </c>
      <c r="L40" s="238">
        <f>NFM!L$72</f>
        <v>389.15679999999998</v>
      </c>
      <c r="M40" s="238">
        <f>NFM!M$72</f>
        <v>407.89491999999996</v>
      </c>
      <c r="N40" s="238">
        <f>NFM!N$72</f>
        <v>492.30906999999996</v>
      </c>
      <c r="O40" s="238">
        <f>NFM!O$72</f>
        <v>491.20407</v>
      </c>
      <c r="P40" s="238">
        <f>NFM!P$72</f>
        <v>448.12390000000005</v>
      </c>
      <c r="Q40" s="238">
        <f>NFM!Q$72</f>
        <v>467.57176125023318</v>
      </c>
      <c r="R40" s="238">
        <f>NFM!R$72</f>
        <v>465.50005324608856</v>
      </c>
      <c r="S40" s="238">
        <f>NFM!S$72</f>
        <v>516.84773199240044</v>
      </c>
      <c r="T40" s="238">
        <f>NFM!T$72</f>
        <v>510.31138738962022</v>
      </c>
      <c r="U40" s="238">
        <f>NFM!U$72</f>
        <v>497.44409259441829</v>
      </c>
      <c r="V40" s="238">
        <f>NFM!V$72</f>
        <v>474.23379107710082</v>
      </c>
      <c r="W40" s="238">
        <f>NFM!W$72</f>
        <v>451.79297999999994</v>
      </c>
      <c r="X40" s="238">
        <f>NFM!X$72</f>
        <v>431.67838999999998</v>
      </c>
      <c r="Y40" s="238">
        <f>NFM!Y$72</f>
        <v>430.91807999999997</v>
      </c>
      <c r="DA40" s="94"/>
    </row>
    <row r="41" spans="1:105" ht="12" customHeight="1" x14ac:dyDescent="0.25">
      <c r="A41" s="44" t="s">
        <v>108</v>
      </c>
      <c r="B41" s="238">
        <f>CHI!B$78</f>
        <v>710.18417999999997</v>
      </c>
      <c r="C41" s="238">
        <f>CHI!C$78</f>
        <v>730.16706999999997</v>
      </c>
      <c r="D41" s="238">
        <f>CHI!D$78</f>
        <v>759.75205000000005</v>
      </c>
      <c r="E41" s="238">
        <f>CHI!E$78</f>
        <v>723.35505000000001</v>
      </c>
      <c r="F41" s="238">
        <f>CHI!F$78</f>
        <v>793.57577000000003</v>
      </c>
      <c r="G41" s="238">
        <f>CHI!G$78</f>
        <v>789.62207000000001</v>
      </c>
      <c r="H41" s="238">
        <f>CHI!H$78</f>
        <v>783.57108000000005</v>
      </c>
      <c r="I41" s="238">
        <f>CHI!I$78</f>
        <v>755.68389999999999</v>
      </c>
      <c r="J41" s="238">
        <f>CHI!J$78</f>
        <v>700.62405000000001</v>
      </c>
      <c r="K41" s="238">
        <f>CHI!K$78</f>
        <v>620.83236999999997</v>
      </c>
      <c r="L41" s="238">
        <f>CHI!L$78</f>
        <v>792.54259999999999</v>
      </c>
      <c r="M41" s="238">
        <f>CHI!M$78</f>
        <v>746.48653000000002</v>
      </c>
      <c r="N41" s="238">
        <f>CHI!N$78</f>
        <v>722.03296</v>
      </c>
      <c r="O41" s="238">
        <f>CHI!O$78</f>
        <v>849.51934000000006</v>
      </c>
      <c r="P41" s="238">
        <f>CHI!P$78</f>
        <v>805.94012999999995</v>
      </c>
      <c r="Q41" s="238">
        <f>CHI!Q$78</f>
        <v>747.57208000000003</v>
      </c>
      <c r="R41" s="238">
        <f>CHI!R$78</f>
        <v>861.95111999999995</v>
      </c>
      <c r="S41" s="238">
        <f>CHI!S$78</f>
        <v>849.78267000000005</v>
      </c>
      <c r="T41" s="238">
        <f>CHI!T$78</f>
        <v>869.01619000000005</v>
      </c>
      <c r="U41" s="238">
        <f>CHI!U$78</f>
        <v>906.35760000000005</v>
      </c>
      <c r="V41" s="238">
        <f>CHI!V$78</f>
        <v>518.92610000000002</v>
      </c>
      <c r="W41" s="238">
        <f>CHI!W$78</f>
        <v>930.80228999999997</v>
      </c>
      <c r="X41" s="238">
        <f>CHI!X$78</f>
        <v>721.24495999999999</v>
      </c>
      <c r="Y41" s="238">
        <f>CHI!Y$78</f>
        <v>785.36344999999994</v>
      </c>
      <c r="DA41" s="94"/>
    </row>
    <row r="42" spans="1:105" ht="12" customHeight="1" x14ac:dyDescent="0.25">
      <c r="A42" s="44" t="s">
        <v>109</v>
      </c>
      <c r="B42" s="238">
        <f>NMM!B$58</f>
        <v>1767.7246299999999</v>
      </c>
      <c r="C42" s="238">
        <f>NMM!C$58</f>
        <v>1810.5560599999999</v>
      </c>
      <c r="D42" s="238">
        <f>NMM!D$58</f>
        <v>1828.0880999999999</v>
      </c>
      <c r="E42" s="238">
        <f>NMM!E$58</f>
        <v>1741.93084</v>
      </c>
      <c r="F42" s="238">
        <f>NMM!F$58</f>
        <v>1821.2530000000002</v>
      </c>
      <c r="G42" s="238">
        <f>NMM!G$58</f>
        <v>1947.3556300000002</v>
      </c>
      <c r="H42" s="238">
        <f>NMM!H$58</f>
        <v>2025.57546</v>
      </c>
      <c r="I42" s="238">
        <f>NMM!I$58</f>
        <v>1971.7014200000001</v>
      </c>
      <c r="J42" s="238">
        <f>NMM!J$58</f>
        <v>1993.6676500000001</v>
      </c>
      <c r="K42" s="238">
        <f>NMM!K$58</f>
        <v>1697.9953</v>
      </c>
      <c r="L42" s="238">
        <f>NMM!L$58</f>
        <v>1901.4886099999999</v>
      </c>
      <c r="M42" s="238">
        <f>NMM!M$58</f>
        <v>1936.7918500000001</v>
      </c>
      <c r="N42" s="238">
        <f>NMM!N$58</f>
        <v>2003.10769</v>
      </c>
      <c r="O42" s="238">
        <f>NMM!O$58</f>
        <v>1920.2328199999999</v>
      </c>
      <c r="P42" s="238">
        <f>NMM!P$58</f>
        <v>1850.39426</v>
      </c>
      <c r="Q42" s="238">
        <f>NMM!Q$58</f>
        <v>1994.4348599999998</v>
      </c>
      <c r="R42" s="238">
        <f>NMM!R$58</f>
        <v>2011.82131</v>
      </c>
      <c r="S42" s="238">
        <f>NMM!S$58</f>
        <v>1984.1428000000001</v>
      </c>
      <c r="T42" s="238">
        <f>NMM!T$58</f>
        <v>2030.12978</v>
      </c>
      <c r="U42" s="238">
        <f>NMM!U$58</f>
        <v>1756.5143599999999</v>
      </c>
      <c r="V42" s="238">
        <f>NMM!V$58</f>
        <v>1681.4529700000001</v>
      </c>
      <c r="W42" s="238">
        <f>NMM!W$58</f>
        <v>1655.5068899999999</v>
      </c>
      <c r="X42" s="238">
        <f>NMM!X$58</f>
        <v>1619.9801299999999</v>
      </c>
      <c r="Y42" s="238">
        <f>NMM!Y$58</f>
        <v>1547.6046399999998</v>
      </c>
      <c r="DA42" s="94"/>
    </row>
    <row r="43" spans="1:105" ht="12" customHeight="1" x14ac:dyDescent="0.25">
      <c r="A43" s="45" t="s">
        <v>110</v>
      </c>
      <c r="B43" s="239">
        <v>271.97116999999997</v>
      </c>
      <c r="C43" s="239">
        <v>297.85469000000001</v>
      </c>
      <c r="D43" s="239">
        <v>290.75581</v>
      </c>
      <c r="E43" s="239">
        <v>275.57677999999999</v>
      </c>
      <c r="F43" s="239">
        <v>332.47221000000002</v>
      </c>
      <c r="G43" s="239">
        <v>316.47795000000002</v>
      </c>
      <c r="H43" s="239">
        <v>308.65857999999997</v>
      </c>
      <c r="I43" s="239">
        <v>312.70947999999999</v>
      </c>
      <c r="J43" s="239">
        <v>353.53259000000003</v>
      </c>
      <c r="K43" s="239">
        <v>304.26625999999999</v>
      </c>
      <c r="L43" s="239">
        <v>337.64134999999999</v>
      </c>
      <c r="M43" s="239">
        <v>301.60415999999998</v>
      </c>
      <c r="N43" s="239">
        <v>374.65033</v>
      </c>
      <c r="O43" s="239">
        <v>393.34213999999997</v>
      </c>
      <c r="P43" s="239">
        <v>380.75036</v>
      </c>
      <c r="Q43" s="239">
        <v>328.26384999999999</v>
      </c>
      <c r="R43" s="239">
        <v>362.58197000000001</v>
      </c>
      <c r="S43" s="239">
        <v>366.53905999999989</v>
      </c>
      <c r="T43" s="239">
        <v>330.51004999999998</v>
      </c>
      <c r="U43" s="239">
        <v>287.38816000000003</v>
      </c>
      <c r="V43" s="239">
        <v>239.38688999999999</v>
      </c>
      <c r="W43" s="239">
        <v>302.92462999999998</v>
      </c>
      <c r="X43" s="239">
        <v>442.12900000000002</v>
      </c>
      <c r="Y43" s="239">
        <v>297.66798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0.99999999999999978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2.9591659303706309E-3</v>
      </c>
      <c r="C52" s="233">
        <f t="shared" si="10"/>
        <v>2.3850760605197709E-3</v>
      </c>
      <c r="D52" s="233">
        <f t="shared" si="10"/>
        <v>2.3476229337586777E-3</v>
      </c>
      <c r="E52" s="233">
        <f t="shared" si="10"/>
        <v>3.4906812992205717E-3</v>
      </c>
      <c r="F52" s="233">
        <f t="shared" si="10"/>
        <v>3.0685218161908751E-3</v>
      </c>
      <c r="G52" s="233">
        <f t="shared" si="10"/>
        <v>1.7207657217419997E-3</v>
      </c>
      <c r="H52" s="233">
        <f t="shared" si="10"/>
        <v>1.7497487812538838E-3</v>
      </c>
      <c r="I52" s="233">
        <f t="shared" si="10"/>
        <v>1.6748259564959721E-3</v>
      </c>
      <c r="J52" s="233">
        <f t="shared" si="10"/>
        <v>1.5194480597507829E-3</v>
      </c>
      <c r="K52" s="233">
        <f t="shared" si="10"/>
        <v>1.9257991813038436E-3</v>
      </c>
      <c r="L52" s="233">
        <f t="shared" si="10"/>
        <v>1.6286661339860672E-3</v>
      </c>
      <c r="M52" s="233">
        <f t="shared" si="10"/>
        <v>1.6439554805852835E-3</v>
      </c>
      <c r="N52" s="233">
        <f t="shared" si="10"/>
        <v>1.4893155952344598E-3</v>
      </c>
      <c r="O52" s="233">
        <f t="shared" si="10"/>
        <v>1.2973616805526062E-3</v>
      </c>
      <c r="P52" s="233">
        <f t="shared" si="10"/>
        <v>1.4576788011673165E-3</v>
      </c>
      <c r="Q52" s="233">
        <f t="shared" si="10"/>
        <v>1.6289310411126319E-3</v>
      </c>
      <c r="R52" s="233">
        <f t="shared" si="10"/>
        <v>1.4304638761182013E-3</v>
      </c>
      <c r="S52" s="233">
        <f t="shared" si="10"/>
        <v>1.3050816858272837E-3</v>
      </c>
      <c r="T52" s="233">
        <f t="shared" si="10"/>
        <v>1.693776153054482E-3</v>
      </c>
      <c r="U52" s="233">
        <f t="shared" si="10"/>
        <v>1.7993459322685808E-3</v>
      </c>
      <c r="V52" s="233">
        <f t="shared" si="10"/>
        <v>2.409780573508324E-3</v>
      </c>
      <c r="W52" s="233">
        <f t="shared" si="10"/>
        <v>2.4147732895999537E-3</v>
      </c>
      <c r="X52" s="233">
        <f t="shared" si="10"/>
        <v>2.3139010919514952E-3</v>
      </c>
      <c r="Y52" s="233">
        <f t="shared" si="10"/>
        <v>2.4620334995606183E-3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0.23903864438554617</v>
      </c>
      <c r="C53" s="234">
        <f t="shared" si="11"/>
        <v>0.23778205542725456</v>
      </c>
      <c r="D53" s="234">
        <f t="shared" si="11"/>
        <v>0.23716060875505515</v>
      </c>
      <c r="E53" s="234">
        <f t="shared" si="11"/>
        <v>0.25611076834190011</v>
      </c>
      <c r="F53" s="234">
        <f t="shared" si="11"/>
        <v>0.24908529545914987</v>
      </c>
      <c r="G53" s="234">
        <f t="shared" si="11"/>
        <v>0.21944580233511299</v>
      </c>
      <c r="H53" s="234">
        <f t="shared" si="11"/>
        <v>0.22519130030512161</v>
      </c>
      <c r="I53" s="234">
        <f t="shared" si="11"/>
        <v>0.20581476851999495</v>
      </c>
      <c r="J53" s="234">
        <f t="shared" si="11"/>
        <v>0.20106784285951301</v>
      </c>
      <c r="K53" s="234">
        <f t="shared" si="11"/>
        <v>0.21741976711325661</v>
      </c>
      <c r="L53" s="234">
        <f t="shared" si="11"/>
        <v>0.19385167976899578</v>
      </c>
      <c r="M53" s="234">
        <f t="shared" si="11"/>
        <v>0.17976452726814282</v>
      </c>
      <c r="N53" s="234">
        <f t="shared" si="11"/>
        <v>0.17603645850907879</v>
      </c>
      <c r="O53" s="234">
        <f t="shared" si="11"/>
        <v>0.161366198856122</v>
      </c>
      <c r="P53" s="234">
        <f t="shared" si="11"/>
        <v>0.15325893253646525</v>
      </c>
      <c r="Q53" s="234">
        <f t="shared" si="11"/>
        <v>0.14667597269081062</v>
      </c>
      <c r="R53" s="234">
        <f t="shared" si="11"/>
        <v>0.14007701929892585</v>
      </c>
      <c r="S53" s="234">
        <f t="shared" si="11"/>
        <v>0.13767472024733118</v>
      </c>
      <c r="T53" s="234">
        <f t="shared" si="11"/>
        <v>0.14554522526098596</v>
      </c>
      <c r="U53" s="234">
        <f t="shared" si="11"/>
        <v>0.14061375252085784</v>
      </c>
      <c r="V53" s="234">
        <f t="shared" si="11"/>
        <v>0.16612295902920998</v>
      </c>
      <c r="W53" s="234">
        <f t="shared" si="11"/>
        <v>0.15660401549007683</v>
      </c>
      <c r="X53" s="234">
        <f t="shared" si="11"/>
        <v>0.14918328651028917</v>
      </c>
      <c r="Y53" s="234">
        <f t="shared" si="11"/>
        <v>0.15208585850928172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0.40400710496264003</v>
      </c>
      <c r="C54" s="235">
        <f t="shared" si="12"/>
        <v>0.37362972348322238</v>
      </c>
      <c r="D54" s="235">
        <f t="shared" si="12"/>
        <v>0.37202990388768076</v>
      </c>
      <c r="E54" s="235">
        <f t="shared" si="12"/>
        <v>0.381834747209503</v>
      </c>
      <c r="F54" s="235">
        <f t="shared" si="12"/>
        <v>0.37687680284098374</v>
      </c>
      <c r="G54" s="235">
        <f t="shared" si="12"/>
        <v>0.40218299309173106</v>
      </c>
      <c r="H54" s="235">
        <f t="shared" si="12"/>
        <v>0.39748548813938317</v>
      </c>
      <c r="I54" s="235">
        <f t="shared" si="12"/>
        <v>0.40639600904244499</v>
      </c>
      <c r="J54" s="235">
        <f t="shared" si="12"/>
        <v>0.41290039492488134</v>
      </c>
      <c r="K54" s="235">
        <f t="shared" si="12"/>
        <v>0.4105675187187347</v>
      </c>
      <c r="L54" s="235">
        <f t="shared" si="12"/>
        <v>0.40071828434485002</v>
      </c>
      <c r="M54" s="235">
        <f t="shared" si="12"/>
        <v>0.41157406844279554</v>
      </c>
      <c r="N54" s="235">
        <f t="shared" si="12"/>
        <v>0.40928155404056688</v>
      </c>
      <c r="O54" s="235">
        <f t="shared" si="12"/>
        <v>0.39303397665910972</v>
      </c>
      <c r="P54" s="235">
        <f t="shared" si="12"/>
        <v>0.39734645187863965</v>
      </c>
      <c r="Q54" s="235">
        <f t="shared" si="12"/>
        <v>0.41299086332138096</v>
      </c>
      <c r="R54" s="235">
        <f t="shared" si="12"/>
        <v>0.39696839493919467</v>
      </c>
      <c r="S54" s="235">
        <f t="shared" si="12"/>
        <v>0.39440450612222577</v>
      </c>
      <c r="T54" s="235">
        <f t="shared" si="12"/>
        <v>0.40218639686625535</v>
      </c>
      <c r="U54" s="235">
        <f t="shared" si="12"/>
        <v>0.4094551761864732</v>
      </c>
      <c r="V54" s="235">
        <f t="shared" si="12"/>
        <v>0.40954314832099892</v>
      </c>
      <c r="W54" s="235">
        <f t="shared" si="12"/>
        <v>0.39849504232706062</v>
      </c>
      <c r="X54" s="235">
        <f t="shared" si="12"/>
        <v>0.41314717364231862</v>
      </c>
      <c r="Y54" s="235">
        <f t="shared" si="12"/>
        <v>0.41371836328316031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0.35399508472144314</v>
      </c>
      <c r="C55" s="240">
        <f t="shared" si="13"/>
        <v>0.38620314502900333</v>
      </c>
      <c r="D55" s="240">
        <f t="shared" si="13"/>
        <v>0.38846186442350533</v>
      </c>
      <c r="E55" s="240">
        <f t="shared" si="13"/>
        <v>0.35856380314937636</v>
      </c>
      <c r="F55" s="240">
        <f t="shared" si="13"/>
        <v>0.37096937988367551</v>
      </c>
      <c r="G55" s="240">
        <f t="shared" si="13"/>
        <v>0.37665043885141386</v>
      </c>
      <c r="H55" s="240">
        <f t="shared" si="13"/>
        <v>0.37557346277424131</v>
      </c>
      <c r="I55" s="240">
        <f t="shared" si="13"/>
        <v>0.38611439648106416</v>
      </c>
      <c r="J55" s="240">
        <f t="shared" si="13"/>
        <v>0.38451231415585491</v>
      </c>
      <c r="K55" s="240">
        <f t="shared" si="13"/>
        <v>0.37008691498670482</v>
      </c>
      <c r="L55" s="240">
        <f t="shared" si="13"/>
        <v>0.40380136975216818</v>
      </c>
      <c r="M55" s="240">
        <f t="shared" si="13"/>
        <v>0.40701744880847635</v>
      </c>
      <c r="N55" s="240">
        <f t="shared" si="13"/>
        <v>0.41319267185511993</v>
      </c>
      <c r="O55" s="240">
        <f t="shared" si="13"/>
        <v>0.44430246280421565</v>
      </c>
      <c r="P55" s="240">
        <f t="shared" si="13"/>
        <v>0.44793693678372776</v>
      </c>
      <c r="Q55" s="240">
        <f t="shared" si="13"/>
        <v>0.43870423294669564</v>
      </c>
      <c r="R55" s="240">
        <f t="shared" si="13"/>
        <v>0.46152412188576131</v>
      </c>
      <c r="S55" s="240">
        <f t="shared" si="13"/>
        <v>0.46661569194461572</v>
      </c>
      <c r="T55" s="240">
        <f t="shared" si="13"/>
        <v>0.4505746017197042</v>
      </c>
      <c r="U55" s="240">
        <f t="shared" si="13"/>
        <v>0.44813172536040041</v>
      </c>
      <c r="V55" s="240">
        <f t="shared" si="13"/>
        <v>0.42192411207628283</v>
      </c>
      <c r="W55" s="240">
        <f t="shared" si="13"/>
        <v>0.44248616889326259</v>
      </c>
      <c r="X55" s="240">
        <f t="shared" si="13"/>
        <v>0.43535563875544075</v>
      </c>
      <c r="Y55" s="240">
        <f t="shared" si="13"/>
        <v>0.43173374470799741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SE: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1853.4147325148624</v>
      </c>
      <c r="C3" s="203">
        <f t="shared" si="0"/>
        <v>1930.4501247744031</v>
      </c>
      <c r="D3" s="203">
        <f t="shared" si="0"/>
        <v>1904.3776555050233</v>
      </c>
      <c r="E3" s="203">
        <f t="shared" si="0"/>
        <v>1828.3588455910046</v>
      </c>
      <c r="F3" s="203">
        <f t="shared" si="0"/>
        <v>2058.2168171273279</v>
      </c>
      <c r="G3" s="203">
        <f t="shared" si="0"/>
        <v>2195.7119374467006</v>
      </c>
      <c r="H3" s="203">
        <f t="shared" si="0"/>
        <v>2336.2535856378263</v>
      </c>
      <c r="I3" s="203">
        <f t="shared" si="0"/>
        <v>3025.4938790111041</v>
      </c>
      <c r="J3" s="203">
        <f t="shared" si="0"/>
        <v>2221.90480458098</v>
      </c>
      <c r="K3" s="203">
        <f t="shared" si="0"/>
        <v>680.22523222454993</v>
      </c>
      <c r="L3" s="203">
        <f t="shared" si="0"/>
        <v>2279.2540802025196</v>
      </c>
      <c r="M3" s="203">
        <f t="shared" si="0"/>
        <v>2224.1461567156675</v>
      </c>
      <c r="N3" s="203">
        <f t="shared" si="0"/>
        <v>2002.0331990999377</v>
      </c>
      <c r="O3" s="203">
        <f t="shared" si="0"/>
        <v>2274.7406762221062</v>
      </c>
      <c r="P3" s="203">
        <f t="shared" si="0"/>
        <v>2411.3887032935099</v>
      </c>
      <c r="Q3" s="203">
        <f t="shared" si="0"/>
        <v>2420.8810539651768</v>
      </c>
      <c r="R3" s="203">
        <f t="shared" si="0"/>
        <v>2660.0622648698982</v>
      </c>
      <c r="S3" s="203">
        <f t="shared" si="0"/>
        <v>2274.8888276829848</v>
      </c>
      <c r="T3" s="203">
        <f t="shared" si="0"/>
        <v>2768.6016363697895</v>
      </c>
      <c r="U3" s="203">
        <f t="shared" si="0"/>
        <v>2659.3973440878863</v>
      </c>
      <c r="V3" s="203">
        <f t="shared" si="0"/>
        <v>3064.9814051624344</v>
      </c>
      <c r="W3" s="203">
        <f t="shared" si="0"/>
        <v>2446.8656683431445</v>
      </c>
      <c r="X3" s="203">
        <f t="shared" si="0"/>
        <v>2692.6641728814411</v>
      </c>
      <c r="Y3" s="203">
        <f t="shared" si="0"/>
        <v>2201.0015559674493</v>
      </c>
      <c r="DA3" s="112"/>
    </row>
    <row r="4" spans="1:105" ht="12" customHeight="1" x14ac:dyDescent="0.25">
      <c r="A4" s="50" t="s">
        <v>43</v>
      </c>
      <c r="B4" s="241">
        <v>1216.8245951257841</v>
      </c>
      <c r="C4" s="241">
        <v>1346.59235443644</v>
      </c>
      <c r="D4" s="241">
        <v>1333.0022326548781</v>
      </c>
      <c r="E4" s="241">
        <v>1312.1206299137671</v>
      </c>
      <c r="F4" s="241">
        <v>1486.457748707219</v>
      </c>
      <c r="G4" s="241">
        <v>1580.280148120356</v>
      </c>
      <c r="H4" s="241">
        <v>1611.418052248531</v>
      </c>
      <c r="I4" s="241">
        <v>2092.5174059978422</v>
      </c>
      <c r="J4" s="241">
        <v>1545.6407552068081</v>
      </c>
      <c r="K4" s="241">
        <v>474.06417671328438</v>
      </c>
      <c r="L4" s="241">
        <v>1636.7117246725079</v>
      </c>
      <c r="M4" s="241">
        <v>1531.795183308805</v>
      </c>
      <c r="N4" s="241">
        <v>1398.760086537806</v>
      </c>
      <c r="O4" s="241">
        <v>1611.0925054534041</v>
      </c>
      <c r="P4" s="241">
        <v>1716.2577804461789</v>
      </c>
      <c r="Q4" s="241">
        <v>1612.1769652215389</v>
      </c>
      <c r="R4" s="241">
        <v>1799.826344813436</v>
      </c>
      <c r="S4" s="241">
        <v>1498.7170869475931</v>
      </c>
      <c r="T4" s="241">
        <v>1769.843775509097</v>
      </c>
      <c r="U4" s="241">
        <v>1839.254196461025</v>
      </c>
      <c r="V4" s="241">
        <v>2134.6092647899031</v>
      </c>
      <c r="W4" s="241">
        <v>1713.849321072463</v>
      </c>
      <c r="X4" s="241">
        <v>1833.998135781346</v>
      </c>
      <c r="Y4" s="241">
        <v>1575.7686934423141</v>
      </c>
      <c r="DA4" s="83" t="s">
        <v>113</v>
      </c>
    </row>
    <row r="5" spans="1:105" ht="12" customHeight="1" x14ac:dyDescent="0.25">
      <c r="A5" s="49" t="s">
        <v>44</v>
      </c>
      <c r="B5" s="242">
        <v>636.59013738907834</v>
      </c>
      <c r="C5" s="242">
        <v>583.85777033796307</v>
      </c>
      <c r="D5" s="242">
        <v>571.37542285014524</v>
      </c>
      <c r="E5" s="242">
        <v>516.23821567723758</v>
      </c>
      <c r="F5" s="242">
        <v>571.75906842010886</v>
      </c>
      <c r="G5" s="242">
        <v>615.43178932634464</v>
      </c>
      <c r="H5" s="242">
        <v>724.83553338929528</v>
      </c>
      <c r="I5" s="242">
        <v>932.97647301326197</v>
      </c>
      <c r="J5" s="242">
        <v>676.26404937417192</v>
      </c>
      <c r="K5" s="242">
        <v>206.16105551126549</v>
      </c>
      <c r="L5" s="242">
        <v>642.54235553001195</v>
      </c>
      <c r="M5" s="242">
        <v>692.35097340686252</v>
      </c>
      <c r="N5" s="242">
        <v>603.2731125621317</v>
      </c>
      <c r="O5" s="242">
        <v>663.6481707687019</v>
      </c>
      <c r="P5" s="242">
        <v>695.13092284733102</v>
      </c>
      <c r="Q5" s="242">
        <v>808.70408874363807</v>
      </c>
      <c r="R5" s="242">
        <v>860.23592005646219</v>
      </c>
      <c r="S5" s="242">
        <v>776.17174073539172</v>
      </c>
      <c r="T5" s="242">
        <v>998.75786086069252</v>
      </c>
      <c r="U5" s="242">
        <v>820.14314762686126</v>
      </c>
      <c r="V5" s="242">
        <v>930.37214037253125</v>
      </c>
      <c r="W5" s="242">
        <v>733.01634727068154</v>
      </c>
      <c r="X5" s="242">
        <v>858.66603710009508</v>
      </c>
      <c r="Y5" s="242">
        <v>625.23286252513549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5226.8999999999996</v>
      </c>
      <c r="C7" s="203">
        <f t="shared" si="1"/>
        <v>5518.2</v>
      </c>
      <c r="D7" s="203">
        <f t="shared" si="1"/>
        <v>5753.7</v>
      </c>
      <c r="E7" s="203">
        <f t="shared" si="1"/>
        <v>5707.2</v>
      </c>
      <c r="F7" s="203">
        <f t="shared" si="1"/>
        <v>5978.0219999999999</v>
      </c>
      <c r="G7" s="203">
        <f t="shared" si="1"/>
        <v>5722.5919999999987</v>
      </c>
      <c r="H7" s="203">
        <f t="shared" si="1"/>
        <v>5466.12536</v>
      </c>
      <c r="I7" s="203">
        <f t="shared" si="1"/>
        <v>5672.9059999999999</v>
      </c>
      <c r="J7" s="203">
        <f t="shared" si="1"/>
        <v>5197.58</v>
      </c>
      <c r="K7" s="203">
        <f t="shared" si="1"/>
        <v>2803.7469999999998</v>
      </c>
      <c r="L7" s="203">
        <f t="shared" si="1"/>
        <v>4845.5609999999997</v>
      </c>
      <c r="M7" s="203">
        <f t="shared" si="1"/>
        <v>4867.1630000000005</v>
      </c>
      <c r="N7" s="203">
        <f t="shared" si="1"/>
        <v>4326.2839999999987</v>
      </c>
      <c r="O7" s="203">
        <f t="shared" si="1"/>
        <v>4404.1310000000003</v>
      </c>
      <c r="P7" s="203">
        <f t="shared" si="1"/>
        <v>4539.1729999999998</v>
      </c>
      <c r="Q7" s="203">
        <f t="shared" si="1"/>
        <v>4557.0720000000001</v>
      </c>
      <c r="R7" s="203">
        <f t="shared" si="1"/>
        <v>4816.799</v>
      </c>
      <c r="S7" s="203">
        <f t="shared" si="1"/>
        <v>4926.49</v>
      </c>
      <c r="T7" s="203">
        <f t="shared" si="1"/>
        <v>4653.74</v>
      </c>
      <c r="U7" s="203">
        <f t="shared" si="1"/>
        <v>4720.8500000000013</v>
      </c>
      <c r="V7" s="203">
        <f t="shared" si="1"/>
        <v>4408.6509999999998</v>
      </c>
      <c r="W7" s="203">
        <f t="shared" si="1"/>
        <v>4678.2870000000003</v>
      </c>
      <c r="X7" s="203">
        <f t="shared" si="1"/>
        <v>4400</v>
      </c>
      <c r="Y7" s="203">
        <f t="shared" si="1"/>
        <v>4300</v>
      </c>
      <c r="DA7" s="112"/>
    </row>
    <row r="8" spans="1:105" ht="12" customHeight="1" x14ac:dyDescent="0.25">
      <c r="A8" s="50" t="s">
        <v>43</v>
      </c>
      <c r="B8" s="241">
        <v>3234.9</v>
      </c>
      <c r="C8" s="241">
        <v>3648.2</v>
      </c>
      <c r="D8" s="241">
        <v>3813.7</v>
      </c>
      <c r="E8" s="241">
        <v>3885.2</v>
      </c>
      <c r="F8" s="241">
        <v>4104.51</v>
      </c>
      <c r="G8" s="241">
        <v>3923.541999999999</v>
      </c>
      <c r="H8" s="241">
        <v>3585.14536</v>
      </c>
      <c r="I8" s="241">
        <v>3750.08</v>
      </c>
      <c r="J8" s="241">
        <v>3440.9810000000002</v>
      </c>
      <c r="K8" s="241">
        <v>1836.9739999999999</v>
      </c>
      <c r="L8" s="241">
        <v>3328.8879999999999</v>
      </c>
      <c r="M8" s="241">
        <v>3191.732</v>
      </c>
      <c r="N8" s="241">
        <v>2882.867999999999</v>
      </c>
      <c r="O8" s="241">
        <v>2986.1970000000001</v>
      </c>
      <c r="P8" s="241">
        <v>3096.297</v>
      </c>
      <c r="Q8" s="241">
        <v>2889.94</v>
      </c>
      <c r="R8" s="241">
        <v>3110.8380000000002</v>
      </c>
      <c r="S8" s="241">
        <v>3078.2139999999999</v>
      </c>
      <c r="T8" s="241">
        <v>2829.402</v>
      </c>
      <c r="U8" s="241">
        <v>3124.360000000001</v>
      </c>
      <c r="V8" s="241">
        <v>2953.7959999999998</v>
      </c>
      <c r="W8" s="241">
        <v>3134.4520000000002</v>
      </c>
      <c r="X8" s="241">
        <v>2868.8</v>
      </c>
      <c r="Y8" s="241">
        <v>2949.8</v>
      </c>
      <c r="DA8" s="83" t="s">
        <v>116</v>
      </c>
    </row>
    <row r="9" spans="1:105" ht="12" customHeight="1" x14ac:dyDescent="0.25">
      <c r="A9" s="49" t="s">
        <v>44</v>
      </c>
      <c r="B9" s="242">
        <v>1992</v>
      </c>
      <c r="C9" s="242">
        <v>1870</v>
      </c>
      <c r="D9" s="242">
        <v>1940</v>
      </c>
      <c r="E9" s="242">
        <v>1822</v>
      </c>
      <c r="F9" s="242">
        <v>1873.5119999999999</v>
      </c>
      <c r="G9" s="242">
        <v>1799.05</v>
      </c>
      <c r="H9" s="242">
        <v>1880.98</v>
      </c>
      <c r="I9" s="242">
        <v>1922.826</v>
      </c>
      <c r="J9" s="242">
        <v>1756.5989999999999</v>
      </c>
      <c r="K9" s="242">
        <v>966.77300000000002</v>
      </c>
      <c r="L9" s="242">
        <v>1516.673</v>
      </c>
      <c r="M9" s="242">
        <v>1675.431</v>
      </c>
      <c r="N9" s="242">
        <v>1443.4159999999999</v>
      </c>
      <c r="O9" s="242">
        <v>1417.934</v>
      </c>
      <c r="P9" s="242">
        <v>1442.876</v>
      </c>
      <c r="Q9" s="242">
        <v>1667.1320000000001</v>
      </c>
      <c r="R9" s="242">
        <v>1705.961</v>
      </c>
      <c r="S9" s="242">
        <v>1848.2760000000001</v>
      </c>
      <c r="T9" s="242">
        <v>1824.338</v>
      </c>
      <c r="U9" s="242">
        <v>1596.49</v>
      </c>
      <c r="V9" s="242">
        <v>1454.855</v>
      </c>
      <c r="W9" s="242">
        <v>1543.835</v>
      </c>
      <c r="X9" s="242">
        <v>1531.2</v>
      </c>
      <c r="Y9" s="242">
        <v>1350.2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5728.4210526315783</v>
      </c>
      <c r="C11" s="203">
        <f t="shared" si="2"/>
        <v>6101.4418305664949</v>
      </c>
      <c r="D11" s="203">
        <f t="shared" si="2"/>
        <v>6474.4626085014115</v>
      </c>
      <c r="E11" s="203">
        <f t="shared" si="2"/>
        <v>6474.4626085014115</v>
      </c>
      <c r="F11" s="203">
        <f t="shared" si="2"/>
        <v>6474.4626085014115</v>
      </c>
      <c r="G11" s="203">
        <f t="shared" si="2"/>
        <v>6474.4626085014115</v>
      </c>
      <c r="H11" s="203">
        <f t="shared" si="2"/>
        <v>6101.4418305664958</v>
      </c>
      <c r="I11" s="203">
        <f t="shared" si="2"/>
        <v>6101.4418305664958</v>
      </c>
      <c r="J11" s="203">
        <f t="shared" si="2"/>
        <v>5869.5354712569051</v>
      </c>
      <c r="K11" s="203">
        <f t="shared" si="2"/>
        <v>5869.5354712569051</v>
      </c>
      <c r="L11" s="203">
        <f t="shared" si="2"/>
        <v>5496.5146933219894</v>
      </c>
      <c r="M11" s="203">
        <f t="shared" si="2"/>
        <v>5496.5146933219894</v>
      </c>
      <c r="N11" s="203">
        <f t="shared" si="2"/>
        <v>5264.6083340123987</v>
      </c>
      <c r="O11" s="203">
        <f t="shared" si="2"/>
        <v>5264.6083340123987</v>
      </c>
      <c r="P11" s="203">
        <f t="shared" si="2"/>
        <v>5264.6083340123987</v>
      </c>
      <c r="Q11" s="203">
        <f t="shared" si="2"/>
        <v>5496.5146933219894</v>
      </c>
      <c r="R11" s="203">
        <f t="shared" si="2"/>
        <v>5496.5146933219894</v>
      </c>
      <c r="S11" s="203">
        <f t="shared" si="2"/>
        <v>5728.4210526315801</v>
      </c>
      <c r="T11" s="203">
        <f t="shared" si="2"/>
        <v>5355.4002746966635</v>
      </c>
      <c r="U11" s="203">
        <f t="shared" si="2"/>
        <v>5728.4210526315801</v>
      </c>
      <c r="V11" s="203">
        <f t="shared" si="2"/>
        <v>5496.5146933219894</v>
      </c>
      <c r="W11" s="203">
        <f t="shared" si="2"/>
        <v>5496.5146933219894</v>
      </c>
      <c r="X11" s="203">
        <f t="shared" si="2"/>
        <v>5123.4939153870728</v>
      </c>
      <c r="Y11" s="203">
        <f t="shared" si="2"/>
        <v>5123.4939153870728</v>
      </c>
      <c r="DA11" s="112"/>
    </row>
    <row r="12" spans="1:105" ht="12" customHeight="1" x14ac:dyDescent="0.25">
      <c r="A12" s="50" t="s">
        <v>43</v>
      </c>
      <c r="B12" s="241">
        <v>3631.5789473684208</v>
      </c>
      <c r="C12" s="241">
        <v>4004.599725303337</v>
      </c>
      <c r="D12" s="241">
        <v>4377.6205032382541</v>
      </c>
      <c r="E12" s="241">
        <v>4377.6205032382541</v>
      </c>
      <c r="F12" s="241">
        <v>4377.6205032382541</v>
      </c>
      <c r="G12" s="241">
        <v>4377.6205032382541</v>
      </c>
      <c r="H12" s="241">
        <v>4004.5997253033379</v>
      </c>
      <c r="I12" s="241">
        <v>4004.5997253033379</v>
      </c>
      <c r="J12" s="241">
        <v>4004.5997253033379</v>
      </c>
      <c r="K12" s="241">
        <v>4004.5997253033379</v>
      </c>
      <c r="L12" s="241">
        <v>3631.5789473684222</v>
      </c>
      <c r="M12" s="241">
        <v>3631.5789473684222</v>
      </c>
      <c r="N12" s="241">
        <v>3631.5789473684222</v>
      </c>
      <c r="O12" s="241">
        <v>3631.5789473684222</v>
      </c>
      <c r="P12" s="241">
        <v>3631.5789473684222</v>
      </c>
      <c r="Q12" s="241">
        <v>3631.5789473684222</v>
      </c>
      <c r="R12" s="241">
        <v>3631.5789473684222</v>
      </c>
      <c r="S12" s="241">
        <v>3631.5789473684222</v>
      </c>
      <c r="T12" s="241">
        <v>3258.558169433506</v>
      </c>
      <c r="U12" s="241">
        <v>3631.5789473684222</v>
      </c>
      <c r="V12" s="241">
        <v>3631.5789473684222</v>
      </c>
      <c r="W12" s="241">
        <v>3631.5789473684222</v>
      </c>
      <c r="X12" s="241">
        <v>3258.558169433506</v>
      </c>
      <c r="Y12" s="241">
        <v>3258.558169433506</v>
      </c>
      <c r="DA12" s="83" t="s">
        <v>119</v>
      </c>
    </row>
    <row r="13" spans="1:105" ht="12" customHeight="1" x14ac:dyDescent="0.25">
      <c r="A13" s="49" t="s">
        <v>44</v>
      </c>
      <c r="B13" s="242">
        <v>2096.8421052631579</v>
      </c>
      <c r="C13" s="242">
        <v>2096.8421052631579</v>
      </c>
      <c r="D13" s="242">
        <v>2096.8421052631579</v>
      </c>
      <c r="E13" s="242">
        <v>2096.8421052631579</v>
      </c>
      <c r="F13" s="242">
        <v>2096.8421052631579</v>
      </c>
      <c r="G13" s="242">
        <v>2096.8421052631579</v>
      </c>
      <c r="H13" s="242">
        <v>2096.8421052631579</v>
      </c>
      <c r="I13" s="242">
        <v>2096.8421052631579</v>
      </c>
      <c r="J13" s="242">
        <v>1864.935745953567</v>
      </c>
      <c r="K13" s="242">
        <v>1864.935745953567</v>
      </c>
      <c r="L13" s="242">
        <v>1864.935745953567</v>
      </c>
      <c r="M13" s="242">
        <v>1864.935745953567</v>
      </c>
      <c r="N13" s="242">
        <v>1633.0293866439761</v>
      </c>
      <c r="O13" s="242">
        <v>1633.0293866439761</v>
      </c>
      <c r="P13" s="242">
        <v>1633.0293866439761</v>
      </c>
      <c r="Q13" s="242">
        <v>1864.935745953567</v>
      </c>
      <c r="R13" s="242">
        <v>1864.935745953567</v>
      </c>
      <c r="S13" s="242">
        <v>2096.8421052631579</v>
      </c>
      <c r="T13" s="242">
        <v>2096.8421052631579</v>
      </c>
      <c r="U13" s="242">
        <v>2096.8421052631579</v>
      </c>
      <c r="V13" s="242">
        <v>1864.935745953567</v>
      </c>
      <c r="W13" s="242">
        <v>1864.935745953567</v>
      </c>
      <c r="X13" s="242">
        <v>1864.935745953567</v>
      </c>
      <c r="Y13" s="242">
        <v>1864.935745953567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373.02077793491623</v>
      </c>
      <c r="D14" s="210">
        <f t="shared" si="3"/>
        <v>746.04155586983245</v>
      </c>
      <c r="E14" s="210">
        <f t="shared" si="3"/>
        <v>0</v>
      </c>
      <c r="F14" s="210">
        <f t="shared" si="3"/>
        <v>231.90635930959081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373.02077793491623</v>
      </c>
      <c r="Q14" s="210">
        <f t="shared" si="3"/>
        <v>231.90635930959081</v>
      </c>
      <c r="R14" s="210">
        <f t="shared" si="3"/>
        <v>231.90635930959081</v>
      </c>
      <c r="S14" s="210">
        <f t="shared" si="3"/>
        <v>231.90635930959081</v>
      </c>
      <c r="T14" s="210">
        <f t="shared" si="3"/>
        <v>0</v>
      </c>
      <c r="U14" s="210">
        <f t="shared" si="3"/>
        <v>373.02077793491623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373.02077793491623</v>
      </c>
      <c r="D15" s="241">
        <v>746.04155586983245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373.02077793491623</v>
      </c>
      <c r="Q15" s="241">
        <v>0</v>
      </c>
      <c r="R15" s="241">
        <v>0</v>
      </c>
      <c r="S15" s="241">
        <v>0</v>
      </c>
      <c r="T15" s="241">
        <v>0</v>
      </c>
      <c r="U15" s="241">
        <v>373.02077793491623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231.90635930959081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231.90635930959081</v>
      </c>
      <c r="R16" s="242">
        <v>231.90635930959081</v>
      </c>
      <c r="S16" s="242">
        <v>231.90635930959081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373.02077793491571</v>
      </c>
      <c r="E17" s="210">
        <f t="shared" si="4"/>
        <v>0</v>
      </c>
      <c r="F17" s="210">
        <f t="shared" si="4"/>
        <v>231.9063593095907</v>
      </c>
      <c r="G17" s="210">
        <f t="shared" si="4"/>
        <v>0</v>
      </c>
      <c r="H17" s="210">
        <f t="shared" si="4"/>
        <v>373.02077793491617</v>
      </c>
      <c r="I17" s="210">
        <f t="shared" si="4"/>
        <v>0</v>
      </c>
      <c r="J17" s="210">
        <f t="shared" si="4"/>
        <v>231.90635930959093</v>
      </c>
      <c r="K17" s="210">
        <f t="shared" si="4"/>
        <v>0</v>
      </c>
      <c r="L17" s="210">
        <f t="shared" si="4"/>
        <v>373.02077793491571</v>
      </c>
      <c r="M17" s="210">
        <f t="shared" si="4"/>
        <v>0</v>
      </c>
      <c r="N17" s="210">
        <f t="shared" si="4"/>
        <v>231.90635930959093</v>
      </c>
      <c r="O17" s="210">
        <f t="shared" si="4"/>
        <v>0</v>
      </c>
      <c r="P17" s="210">
        <f t="shared" si="4"/>
        <v>373.02077793491617</v>
      </c>
      <c r="Q17" s="210">
        <f t="shared" si="4"/>
        <v>0</v>
      </c>
      <c r="R17" s="210">
        <f t="shared" si="4"/>
        <v>231.90635930959093</v>
      </c>
      <c r="S17" s="210">
        <f t="shared" si="4"/>
        <v>0</v>
      </c>
      <c r="T17" s="210">
        <f t="shared" si="4"/>
        <v>373.02077793491617</v>
      </c>
      <c r="U17" s="210">
        <f t="shared" si="4"/>
        <v>0</v>
      </c>
      <c r="V17" s="210">
        <f t="shared" si="4"/>
        <v>231.90635930959093</v>
      </c>
      <c r="W17" s="210">
        <f t="shared" si="4"/>
        <v>0</v>
      </c>
      <c r="X17" s="210">
        <f t="shared" si="4"/>
        <v>373.02077793491617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373.02077793491571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373.02077793491617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373.02077793491571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373.02077793491617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373.02077793491617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373.02077793491617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0</v>
      </c>
      <c r="F19" s="242">
        <f t="shared" si="6"/>
        <v>231.9063593095907</v>
      </c>
      <c r="G19" s="242">
        <f t="shared" si="6"/>
        <v>0</v>
      </c>
      <c r="H19" s="242">
        <f t="shared" si="6"/>
        <v>0</v>
      </c>
      <c r="I19" s="242">
        <f t="shared" si="6"/>
        <v>0</v>
      </c>
      <c r="J19" s="242">
        <f t="shared" si="6"/>
        <v>231.90635930959093</v>
      </c>
      <c r="K19" s="242">
        <f t="shared" si="6"/>
        <v>0</v>
      </c>
      <c r="L19" s="242">
        <f t="shared" si="6"/>
        <v>0</v>
      </c>
      <c r="M19" s="242">
        <f t="shared" si="6"/>
        <v>0</v>
      </c>
      <c r="N19" s="242">
        <f t="shared" si="6"/>
        <v>231.90635930959093</v>
      </c>
      <c r="O19" s="242">
        <f t="shared" si="6"/>
        <v>0</v>
      </c>
      <c r="P19" s="242">
        <f t="shared" si="6"/>
        <v>0</v>
      </c>
      <c r="Q19" s="242">
        <f t="shared" si="6"/>
        <v>0</v>
      </c>
      <c r="R19" s="242">
        <f t="shared" si="6"/>
        <v>231.90635930959093</v>
      </c>
      <c r="S19" s="242">
        <f t="shared" si="6"/>
        <v>0</v>
      </c>
      <c r="T19" s="242">
        <f t="shared" si="6"/>
        <v>0</v>
      </c>
      <c r="U19" s="242">
        <f t="shared" si="6"/>
        <v>0</v>
      </c>
      <c r="V19" s="242">
        <f t="shared" si="6"/>
        <v>231.90635930959093</v>
      </c>
      <c r="W19" s="242">
        <f t="shared" si="6"/>
        <v>0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501.52105263157864</v>
      </c>
      <c r="C20" s="203">
        <f t="shared" si="7"/>
        <v>583.24183056649508</v>
      </c>
      <c r="D20" s="203">
        <f t="shared" si="7"/>
        <v>720.76260850141216</v>
      </c>
      <c r="E20" s="203">
        <f t="shared" si="7"/>
        <v>767.26260850141216</v>
      </c>
      <c r="F20" s="203">
        <f t="shared" si="7"/>
        <v>496.44060850141182</v>
      </c>
      <c r="G20" s="203">
        <f t="shared" si="7"/>
        <v>751.87060850141302</v>
      </c>
      <c r="H20" s="203">
        <f t="shared" si="7"/>
        <v>635.31647056649581</v>
      </c>
      <c r="I20" s="203">
        <f t="shared" si="7"/>
        <v>428.53583056649586</v>
      </c>
      <c r="J20" s="203">
        <f t="shared" si="7"/>
        <v>671.95547125690473</v>
      </c>
      <c r="K20" s="203">
        <f t="shared" si="7"/>
        <v>3065.7884712569053</v>
      </c>
      <c r="L20" s="203">
        <f t="shared" si="7"/>
        <v>650.95369332198925</v>
      </c>
      <c r="M20" s="203">
        <f t="shared" si="7"/>
        <v>629.35169332198916</v>
      </c>
      <c r="N20" s="203">
        <f t="shared" si="7"/>
        <v>938.32433401239928</v>
      </c>
      <c r="O20" s="203">
        <f t="shared" si="7"/>
        <v>860.47733401239816</v>
      </c>
      <c r="P20" s="203">
        <f t="shared" si="7"/>
        <v>725.43533401239824</v>
      </c>
      <c r="Q20" s="203">
        <f t="shared" si="7"/>
        <v>939.44269332198905</v>
      </c>
      <c r="R20" s="203">
        <f t="shared" si="7"/>
        <v>679.71569332198897</v>
      </c>
      <c r="S20" s="203">
        <f t="shared" si="7"/>
        <v>801.93105263158009</v>
      </c>
      <c r="T20" s="203">
        <f t="shared" si="7"/>
        <v>701.66027469666392</v>
      </c>
      <c r="U20" s="203">
        <f t="shared" si="7"/>
        <v>1007.5710526315791</v>
      </c>
      <c r="V20" s="203">
        <f t="shared" si="7"/>
        <v>1087.8636933219893</v>
      </c>
      <c r="W20" s="203">
        <f t="shared" si="7"/>
        <v>818.22769332198891</v>
      </c>
      <c r="X20" s="203">
        <f t="shared" si="7"/>
        <v>723.49391538707278</v>
      </c>
      <c r="Y20" s="203">
        <f t="shared" si="7"/>
        <v>823.49391538707278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396.67894736842072</v>
      </c>
      <c r="C21" s="241">
        <f t="shared" si="8"/>
        <v>356.39972530333716</v>
      </c>
      <c r="D21" s="241">
        <f t="shared" si="8"/>
        <v>563.92050323825424</v>
      </c>
      <c r="E21" s="241">
        <f t="shared" si="8"/>
        <v>492.42050323825424</v>
      </c>
      <c r="F21" s="241">
        <f t="shared" si="8"/>
        <v>273.11050323825384</v>
      </c>
      <c r="G21" s="241">
        <f t="shared" si="8"/>
        <v>454.07850323825505</v>
      </c>
      <c r="H21" s="241">
        <f t="shared" si="8"/>
        <v>419.45436530333791</v>
      </c>
      <c r="I21" s="241">
        <f t="shared" si="8"/>
        <v>254.51972530333796</v>
      </c>
      <c r="J21" s="241">
        <f t="shared" si="8"/>
        <v>563.61872530333767</v>
      </c>
      <c r="K21" s="241">
        <f t="shared" si="8"/>
        <v>2167.6257253033382</v>
      </c>
      <c r="L21" s="241">
        <f t="shared" si="8"/>
        <v>302.69094736842226</v>
      </c>
      <c r="M21" s="241">
        <f t="shared" si="8"/>
        <v>439.84694736842221</v>
      </c>
      <c r="N21" s="241">
        <f t="shared" si="8"/>
        <v>748.71094736842315</v>
      </c>
      <c r="O21" s="241">
        <f t="shared" si="8"/>
        <v>645.38194736842206</v>
      </c>
      <c r="P21" s="241">
        <f t="shared" si="8"/>
        <v>535.28194736842215</v>
      </c>
      <c r="Q21" s="241">
        <f t="shared" si="8"/>
        <v>741.63894736842212</v>
      </c>
      <c r="R21" s="241">
        <f t="shared" si="8"/>
        <v>520.74094736842198</v>
      </c>
      <c r="S21" s="241">
        <f t="shared" si="8"/>
        <v>553.36494736842224</v>
      </c>
      <c r="T21" s="241">
        <f t="shared" si="8"/>
        <v>429.15616943350597</v>
      </c>
      <c r="U21" s="241">
        <f t="shared" si="8"/>
        <v>507.21894736842114</v>
      </c>
      <c r="V21" s="241">
        <f t="shared" si="8"/>
        <v>677.78294736842236</v>
      </c>
      <c r="W21" s="241">
        <f t="shared" si="8"/>
        <v>497.12694736842195</v>
      </c>
      <c r="X21" s="241">
        <f t="shared" si="8"/>
        <v>389.75816943350583</v>
      </c>
      <c r="Y21" s="241">
        <f t="shared" si="8"/>
        <v>308.75816943350583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104.84210526315792</v>
      </c>
      <c r="C22" s="242">
        <f t="shared" si="9"/>
        <v>226.84210526315792</v>
      </c>
      <c r="D22" s="242">
        <f t="shared" si="9"/>
        <v>156.84210526315792</v>
      </c>
      <c r="E22" s="242">
        <f t="shared" si="9"/>
        <v>274.84210526315792</v>
      </c>
      <c r="F22" s="242">
        <f t="shared" si="9"/>
        <v>223.33010526315798</v>
      </c>
      <c r="G22" s="242">
        <f t="shared" si="9"/>
        <v>297.79210526315796</v>
      </c>
      <c r="H22" s="242">
        <f t="shared" si="9"/>
        <v>215.8621052631579</v>
      </c>
      <c r="I22" s="242">
        <f t="shared" si="9"/>
        <v>174.0161052631579</v>
      </c>
      <c r="J22" s="242">
        <f t="shared" si="9"/>
        <v>108.33674595356706</v>
      </c>
      <c r="K22" s="242">
        <f t="shared" si="9"/>
        <v>898.16274595356697</v>
      </c>
      <c r="L22" s="242">
        <f t="shared" si="9"/>
        <v>348.26274595356699</v>
      </c>
      <c r="M22" s="242">
        <f t="shared" si="9"/>
        <v>189.50474595356695</v>
      </c>
      <c r="N22" s="242">
        <f t="shared" si="9"/>
        <v>189.61338664397613</v>
      </c>
      <c r="O22" s="242">
        <f t="shared" si="9"/>
        <v>215.0953866439761</v>
      </c>
      <c r="P22" s="242">
        <f t="shared" si="9"/>
        <v>190.15338664397609</v>
      </c>
      <c r="Q22" s="242">
        <f t="shared" si="9"/>
        <v>197.80374595356693</v>
      </c>
      <c r="R22" s="242">
        <f t="shared" si="9"/>
        <v>158.97474595356698</v>
      </c>
      <c r="S22" s="242">
        <f t="shared" si="9"/>
        <v>248.56610526315785</v>
      </c>
      <c r="T22" s="242">
        <f t="shared" si="9"/>
        <v>272.50410526315795</v>
      </c>
      <c r="U22" s="242">
        <f t="shared" si="9"/>
        <v>500.35210526315791</v>
      </c>
      <c r="V22" s="242">
        <f t="shared" si="9"/>
        <v>410.08074595356698</v>
      </c>
      <c r="W22" s="242">
        <f t="shared" si="9"/>
        <v>321.10074595356696</v>
      </c>
      <c r="X22" s="242">
        <f t="shared" si="9"/>
        <v>333.73574595356695</v>
      </c>
      <c r="Y22" s="242">
        <f t="shared" si="9"/>
        <v>514.73574595356695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1153.173258813413</v>
      </c>
      <c r="C25" s="210">
        <v>1075.4557179707649</v>
      </c>
      <c r="D25" s="210">
        <v>1084.571539122958</v>
      </c>
      <c r="E25" s="210">
        <v>1095.239896818573</v>
      </c>
      <c r="F25" s="210">
        <v>1115.0463456577811</v>
      </c>
      <c r="G25" s="210">
        <v>1126.0035253654339</v>
      </c>
      <c r="H25" s="210">
        <v>1134.229234737747</v>
      </c>
      <c r="I25" s="210">
        <v>1132.2484092863281</v>
      </c>
      <c r="J25" s="210">
        <v>1092.4963886500429</v>
      </c>
      <c r="K25" s="210">
        <v>751.25984522785893</v>
      </c>
      <c r="L25" s="210">
        <v>972.95339638865016</v>
      </c>
      <c r="M25" s="210">
        <v>973.2050730868441</v>
      </c>
      <c r="N25" s="210">
        <v>921.77910576096292</v>
      </c>
      <c r="O25" s="210">
        <v>897.86861564918308</v>
      </c>
      <c r="P25" s="210">
        <v>879.70103181427339</v>
      </c>
      <c r="Q25" s="210">
        <v>904.36801375752373</v>
      </c>
      <c r="R25" s="210">
        <v>865.34772141014605</v>
      </c>
      <c r="S25" s="210">
        <v>914.05915735167673</v>
      </c>
      <c r="T25" s="210">
        <v>946.8920894239036</v>
      </c>
      <c r="U25" s="210">
        <v>941.76156491831466</v>
      </c>
      <c r="V25" s="210">
        <v>877.84264832330177</v>
      </c>
      <c r="W25" s="210">
        <v>909.87153912295776</v>
      </c>
      <c r="X25" s="210">
        <v>944.93946689595873</v>
      </c>
      <c r="Y25" s="210">
        <v>885.55124677558047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160.58469475494405</v>
      </c>
      <c r="C26" s="213">
        <f t="shared" si="10"/>
        <v>99.989939810834059</v>
      </c>
      <c r="D26" s="213">
        <f t="shared" si="10"/>
        <v>98.677730008598445</v>
      </c>
      <c r="E26" s="213">
        <f t="shared" si="10"/>
        <v>100.01908856405846</v>
      </c>
      <c r="F26" s="213">
        <f t="shared" si="10"/>
        <v>98.706878761822878</v>
      </c>
      <c r="G26" s="213">
        <f t="shared" si="10"/>
        <v>102.7018056749785</v>
      </c>
      <c r="H26" s="213">
        <f t="shared" si="10"/>
        <v>80.540240756663806</v>
      </c>
      <c r="I26" s="213">
        <f t="shared" si="10"/>
        <v>90.600429922613927</v>
      </c>
      <c r="J26" s="213">
        <f t="shared" si="10"/>
        <v>81.998194325021487</v>
      </c>
      <c r="K26" s="213">
        <f t="shared" si="10"/>
        <v>58.436973344797927</v>
      </c>
      <c r="L26" s="213">
        <f t="shared" si="10"/>
        <v>81.269217540842646</v>
      </c>
      <c r="M26" s="213">
        <f t="shared" si="10"/>
        <v>84.593465176268268</v>
      </c>
      <c r="N26" s="213">
        <f t="shared" si="10"/>
        <v>72.083662940670678</v>
      </c>
      <c r="O26" s="213">
        <f t="shared" si="10"/>
        <v>69.925967325881331</v>
      </c>
      <c r="P26" s="213">
        <f t="shared" si="10"/>
        <v>77.41994840928632</v>
      </c>
      <c r="Q26" s="213">
        <f t="shared" si="10"/>
        <v>84.185038693035239</v>
      </c>
      <c r="R26" s="213">
        <f t="shared" si="10"/>
        <v>90.046345657781586</v>
      </c>
      <c r="S26" s="213">
        <f t="shared" si="10"/>
        <v>83.951934651762684</v>
      </c>
      <c r="T26" s="213">
        <f t="shared" si="10"/>
        <v>89.929750644883924</v>
      </c>
      <c r="U26" s="213">
        <f t="shared" si="10"/>
        <v>88.034307824591565</v>
      </c>
      <c r="V26" s="213">
        <f t="shared" si="10"/>
        <v>73.483319002579535</v>
      </c>
      <c r="W26" s="213">
        <f t="shared" si="10"/>
        <v>85.526397248495272</v>
      </c>
      <c r="X26" s="213">
        <f t="shared" si="10"/>
        <v>97.569475494411009</v>
      </c>
      <c r="Y26" s="213">
        <f t="shared" si="10"/>
        <v>72.812639724849518</v>
      </c>
      <c r="DA26" s="85"/>
    </row>
    <row r="27" spans="1:105" ht="12" customHeight="1" x14ac:dyDescent="0.25">
      <c r="A27" s="18" t="s">
        <v>41</v>
      </c>
      <c r="B27" s="204">
        <v>23.095442820292359</v>
      </c>
      <c r="C27" s="204">
        <v>13.472312983662951</v>
      </c>
      <c r="D27" s="204">
        <v>12.83078245915735</v>
      </c>
      <c r="E27" s="204">
        <v>12.83078245915735</v>
      </c>
      <c r="F27" s="204">
        <v>12.189251934651759</v>
      </c>
      <c r="G27" s="204">
        <v>12.83078245915735</v>
      </c>
      <c r="H27" s="204">
        <v>13.472312983662951</v>
      </c>
      <c r="I27" s="204">
        <v>13.472312983662951</v>
      </c>
      <c r="J27" s="204">
        <v>10.90619088564058</v>
      </c>
      <c r="K27" s="204">
        <v>12.83078245915735</v>
      </c>
      <c r="L27" s="204">
        <v>12.189251934651759</v>
      </c>
      <c r="M27" s="204">
        <v>12.83078245915735</v>
      </c>
      <c r="N27" s="204">
        <v>7.6984522785898548</v>
      </c>
      <c r="O27" s="204">
        <v>10.90619088564058</v>
      </c>
      <c r="P27" s="204">
        <v>8.3399828030954382</v>
      </c>
      <c r="Q27" s="204">
        <v>7.0569217540842573</v>
      </c>
      <c r="R27" s="204">
        <v>10.90619088564058</v>
      </c>
      <c r="S27" s="204">
        <v>12.189251934651759</v>
      </c>
      <c r="T27" s="204">
        <v>13.472312983662951</v>
      </c>
      <c r="U27" s="204">
        <v>10.90619088564058</v>
      </c>
      <c r="V27" s="204">
        <v>6.4153912295786739</v>
      </c>
      <c r="W27" s="204">
        <v>7.0569217540842706</v>
      </c>
      <c r="X27" s="204">
        <v>7.6984522785898548</v>
      </c>
      <c r="Y27" s="204">
        <v>6.4153912295786739</v>
      </c>
      <c r="DA27" s="71" t="s">
        <v>127</v>
      </c>
    </row>
    <row r="28" spans="1:105" ht="12" customHeight="1" x14ac:dyDescent="0.25">
      <c r="A28" s="18" t="s">
        <v>42</v>
      </c>
      <c r="B28" s="204">
        <v>137.48925193465169</v>
      </c>
      <c r="C28" s="204">
        <v>86.517626827171114</v>
      </c>
      <c r="D28" s="204">
        <v>85.846947549441097</v>
      </c>
      <c r="E28" s="204">
        <v>87.188306104901116</v>
      </c>
      <c r="F28" s="204">
        <v>86.517626827171114</v>
      </c>
      <c r="G28" s="204">
        <v>89.871023215821154</v>
      </c>
      <c r="H28" s="204">
        <v>67.067927773000861</v>
      </c>
      <c r="I28" s="204">
        <v>77.128116938950981</v>
      </c>
      <c r="J28" s="204">
        <v>71.092003439380903</v>
      </c>
      <c r="K28" s="204">
        <v>45.606190885640579</v>
      </c>
      <c r="L28" s="204">
        <v>69.079965606190882</v>
      </c>
      <c r="M28" s="204">
        <v>71.76268271711092</v>
      </c>
      <c r="N28" s="204">
        <v>64.385210662080823</v>
      </c>
      <c r="O28" s="204">
        <v>59.019776440240747</v>
      </c>
      <c r="P28" s="204">
        <v>69.079965606190882</v>
      </c>
      <c r="Q28" s="204">
        <v>77.128116938950981</v>
      </c>
      <c r="R28" s="204">
        <v>79.140154772141003</v>
      </c>
      <c r="S28" s="204">
        <v>71.76268271711092</v>
      </c>
      <c r="T28" s="204">
        <v>76.457437661220979</v>
      </c>
      <c r="U28" s="204">
        <v>77.128116938950981</v>
      </c>
      <c r="V28" s="204">
        <v>67.067927773000861</v>
      </c>
      <c r="W28" s="204">
        <v>78.469475494411</v>
      </c>
      <c r="X28" s="204">
        <v>89.871023215821154</v>
      </c>
      <c r="Y28" s="204">
        <v>66.397248495270844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317.21358555460017</v>
      </c>
      <c r="C29" s="204">
        <f t="shared" si="11"/>
        <v>320.02725709372305</v>
      </c>
      <c r="D29" s="204">
        <f t="shared" si="11"/>
        <v>344.65468615649183</v>
      </c>
      <c r="E29" s="204">
        <f t="shared" si="11"/>
        <v>354.94419604471193</v>
      </c>
      <c r="F29" s="204">
        <f t="shared" si="11"/>
        <v>359.03319002579531</v>
      </c>
      <c r="G29" s="204">
        <f t="shared" si="11"/>
        <v>323.70687876182291</v>
      </c>
      <c r="H29" s="204">
        <f t="shared" si="11"/>
        <v>373.90163370593291</v>
      </c>
      <c r="I29" s="204">
        <f t="shared" si="11"/>
        <v>368.03886500429917</v>
      </c>
      <c r="J29" s="204">
        <f t="shared" si="11"/>
        <v>343.54161650902842</v>
      </c>
      <c r="K29" s="204">
        <f t="shared" si="11"/>
        <v>237.86044711951843</v>
      </c>
      <c r="L29" s="204">
        <f t="shared" si="11"/>
        <v>320.30455717970761</v>
      </c>
      <c r="M29" s="204">
        <f t="shared" si="11"/>
        <v>294.78564058469465</v>
      </c>
      <c r="N29" s="204">
        <f t="shared" si="11"/>
        <v>265.08804815133277</v>
      </c>
      <c r="O29" s="204">
        <f t="shared" si="11"/>
        <v>244.73705932932072</v>
      </c>
      <c r="P29" s="204">
        <f t="shared" si="11"/>
        <v>231.24875322441957</v>
      </c>
      <c r="Q29" s="204">
        <f t="shared" si="11"/>
        <v>192.86938950988821</v>
      </c>
      <c r="R29" s="204">
        <f t="shared" si="11"/>
        <v>199.90103181427344</v>
      </c>
      <c r="S29" s="204">
        <f t="shared" si="11"/>
        <v>208.6955288048151</v>
      </c>
      <c r="T29" s="204">
        <f t="shared" si="11"/>
        <v>226.28417884780737</v>
      </c>
      <c r="U29" s="204">
        <f t="shared" si="11"/>
        <v>205.62287188306098</v>
      </c>
      <c r="V29" s="204">
        <f t="shared" si="11"/>
        <v>167.9378331900258</v>
      </c>
      <c r="W29" s="204">
        <f t="shared" si="11"/>
        <v>184.72373172828887</v>
      </c>
      <c r="X29" s="204">
        <f t="shared" si="11"/>
        <v>197.16354256233876</v>
      </c>
      <c r="Y29" s="204">
        <f t="shared" si="11"/>
        <v>203.6386070507308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172.8503869303525</v>
      </c>
      <c r="C31" s="204">
        <v>181.88830610490109</v>
      </c>
      <c r="D31" s="204">
        <v>205.61289767841791</v>
      </c>
      <c r="E31" s="204">
        <v>207.87239896818571</v>
      </c>
      <c r="F31" s="204">
        <v>216.9103181427343</v>
      </c>
      <c r="G31" s="204">
        <v>199.2219260533104</v>
      </c>
      <c r="H31" s="204">
        <v>206.7301805674978</v>
      </c>
      <c r="I31" s="204">
        <v>208.0316423043852</v>
      </c>
      <c r="J31" s="204">
        <v>190.20206362854691</v>
      </c>
      <c r="K31" s="204">
        <v>128.0651762682717</v>
      </c>
      <c r="L31" s="204">
        <v>171.36930352536541</v>
      </c>
      <c r="M31" s="204">
        <v>176.33680137575229</v>
      </c>
      <c r="N31" s="204">
        <v>151.28366294067069</v>
      </c>
      <c r="O31" s="204">
        <v>149.9945829750645</v>
      </c>
      <c r="P31" s="204">
        <v>153.8820292347377</v>
      </c>
      <c r="Q31" s="204">
        <v>153.95657781599311</v>
      </c>
      <c r="R31" s="204">
        <v>155.6805674978504</v>
      </c>
      <c r="S31" s="204">
        <v>162.96311263972481</v>
      </c>
      <c r="T31" s="204">
        <v>174.2255374032674</v>
      </c>
      <c r="U31" s="204">
        <v>159.30206362854679</v>
      </c>
      <c r="V31" s="204">
        <v>133.4372312983663</v>
      </c>
      <c r="W31" s="204">
        <v>151.42235597592429</v>
      </c>
      <c r="X31" s="204">
        <v>165.21203783319001</v>
      </c>
      <c r="Y31" s="204">
        <v>173.42708512467749</v>
      </c>
      <c r="DA31" s="71" t="s">
        <v>130</v>
      </c>
    </row>
    <row r="32" spans="1:105" ht="12" customHeight="1" x14ac:dyDescent="0.25">
      <c r="A32" s="18" t="s">
        <v>71</v>
      </c>
      <c r="B32" s="204">
        <v>25.67592433361995</v>
      </c>
      <c r="C32" s="204">
        <v>18.486672398968189</v>
      </c>
      <c r="D32" s="204">
        <v>17.45967325881341</v>
      </c>
      <c r="E32" s="204">
        <v>22.594840928632841</v>
      </c>
      <c r="F32" s="204">
        <v>20.540756663800519</v>
      </c>
      <c r="G32" s="204">
        <v>15.114875322441961</v>
      </c>
      <c r="H32" s="204">
        <v>13.921496130696481</v>
      </c>
      <c r="I32" s="204">
        <v>14.291229578675839</v>
      </c>
      <c r="J32" s="204">
        <v>14.19363714531384</v>
      </c>
      <c r="K32" s="204">
        <v>11.433018056749781</v>
      </c>
      <c r="L32" s="204">
        <v>15.760877042132419</v>
      </c>
      <c r="M32" s="204">
        <v>13.052622527944971</v>
      </c>
      <c r="N32" s="204">
        <v>11.229664660361131</v>
      </c>
      <c r="O32" s="204">
        <v>10.183061049011179</v>
      </c>
      <c r="P32" s="204">
        <v>9.528890799656061</v>
      </c>
      <c r="Q32" s="204">
        <v>9.9140154772141003</v>
      </c>
      <c r="R32" s="204">
        <v>20.72046431642304</v>
      </c>
      <c r="S32" s="204">
        <v>18.713413585554601</v>
      </c>
      <c r="T32" s="204">
        <v>18.30378331900258</v>
      </c>
      <c r="U32" s="204">
        <v>18.0384350816853</v>
      </c>
      <c r="V32" s="204">
        <v>15.36242476354256</v>
      </c>
      <c r="W32" s="204">
        <v>15.41693895098882</v>
      </c>
      <c r="X32" s="204">
        <v>15.05468615649183</v>
      </c>
      <c r="Y32" s="204">
        <v>14.29492691315563</v>
      </c>
      <c r="DA32" s="71" t="s">
        <v>131</v>
      </c>
    </row>
    <row r="33" spans="1:105" ht="12" customHeight="1" x14ac:dyDescent="0.25">
      <c r="A33" s="18" t="s">
        <v>32</v>
      </c>
      <c r="B33" s="204">
        <v>118.6872742906277</v>
      </c>
      <c r="C33" s="204">
        <v>119.65227858985379</v>
      </c>
      <c r="D33" s="204">
        <v>121.5821152192605</v>
      </c>
      <c r="E33" s="204">
        <v>124.4769561478934</v>
      </c>
      <c r="F33" s="204">
        <v>121.5821152192605</v>
      </c>
      <c r="G33" s="204">
        <v>107.4255374032674</v>
      </c>
      <c r="H33" s="204">
        <v>115.5464316423044</v>
      </c>
      <c r="I33" s="204">
        <v>110.20455717970761</v>
      </c>
      <c r="J33" s="204">
        <v>100.4239036973345</v>
      </c>
      <c r="K33" s="204">
        <v>90.148323301805661</v>
      </c>
      <c r="L33" s="204">
        <v>104.24505588993981</v>
      </c>
      <c r="M33" s="204">
        <v>89.910920034393797</v>
      </c>
      <c r="N33" s="204">
        <v>83.31943250214961</v>
      </c>
      <c r="O33" s="204">
        <v>84.547807394668965</v>
      </c>
      <c r="P33" s="204">
        <v>67.817712811693895</v>
      </c>
      <c r="Q33" s="204">
        <v>28.981857265692181</v>
      </c>
      <c r="R33" s="204">
        <v>23.42381771281169</v>
      </c>
      <c r="S33" s="204">
        <v>26.954514187446261</v>
      </c>
      <c r="T33" s="204">
        <v>32.037833190025793</v>
      </c>
      <c r="U33" s="204">
        <v>24.151590713671531</v>
      </c>
      <c r="V33" s="204">
        <v>16.313069647463461</v>
      </c>
      <c r="W33" s="204">
        <v>16.388736027515051</v>
      </c>
      <c r="X33" s="204">
        <v>15.1871883061049</v>
      </c>
      <c r="Y33" s="204">
        <v>14.7493551160791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1.9445399828030949</v>
      </c>
      <c r="H34" s="204">
        <v>37.703525365434217</v>
      </c>
      <c r="I34" s="204">
        <v>35.511435941530522</v>
      </c>
      <c r="J34" s="204">
        <v>38.722012037833181</v>
      </c>
      <c r="K34" s="204">
        <v>8.2139294926913156</v>
      </c>
      <c r="L34" s="204">
        <v>28.929320722269988</v>
      </c>
      <c r="M34" s="204">
        <v>15.48529664660361</v>
      </c>
      <c r="N34" s="204">
        <v>19.255288048151328</v>
      </c>
      <c r="O34" s="204">
        <v>1.16079105760963E-2</v>
      </c>
      <c r="P34" s="204">
        <v>2.0120378331900259E-2</v>
      </c>
      <c r="Q34" s="204">
        <v>1.6938950988822012E-2</v>
      </c>
      <c r="R34" s="204">
        <v>7.6182287188306094E-2</v>
      </c>
      <c r="S34" s="204">
        <v>6.4488392089423904E-2</v>
      </c>
      <c r="T34" s="204">
        <v>1.7170249355116081</v>
      </c>
      <c r="U34" s="204">
        <v>4.1307824591573512</v>
      </c>
      <c r="V34" s="204">
        <v>2.8251074806534819</v>
      </c>
      <c r="W34" s="204">
        <v>1.4957007738607051</v>
      </c>
      <c r="X34" s="204">
        <v>1.7096302665520211</v>
      </c>
      <c r="Y34" s="204">
        <v>1.1672398968185731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214.06801375752366</v>
      </c>
      <c r="C35" s="204">
        <f t="shared" si="12"/>
        <v>229.0412725709372</v>
      </c>
      <c r="D35" s="204">
        <f t="shared" si="12"/>
        <v>222.2365434221839</v>
      </c>
      <c r="E35" s="204">
        <f t="shared" si="12"/>
        <v>223.25167669819419</v>
      </c>
      <c r="F35" s="204">
        <f t="shared" si="12"/>
        <v>231.94084264832335</v>
      </c>
      <c r="G35" s="204">
        <f t="shared" si="12"/>
        <v>239.06087704213243</v>
      </c>
      <c r="H35" s="204">
        <f t="shared" si="12"/>
        <v>225.18632846087701</v>
      </c>
      <c r="I35" s="204">
        <f t="shared" si="12"/>
        <v>224.94032674118654</v>
      </c>
      <c r="J35" s="204">
        <f t="shared" si="12"/>
        <v>219.72390369733449</v>
      </c>
      <c r="K35" s="204">
        <f t="shared" si="12"/>
        <v>140.06165090283744</v>
      </c>
      <c r="L35" s="204">
        <f t="shared" si="12"/>
        <v>178.18856405846944</v>
      </c>
      <c r="M35" s="204">
        <f t="shared" si="12"/>
        <v>165.0950988822012</v>
      </c>
      <c r="N35" s="204">
        <f t="shared" si="12"/>
        <v>197.06938950988817</v>
      </c>
      <c r="O35" s="204">
        <f t="shared" si="12"/>
        <v>201.59312123817708</v>
      </c>
      <c r="P35" s="204">
        <f t="shared" si="12"/>
        <v>198.68392089423901</v>
      </c>
      <c r="Q35" s="204">
        <f t="shared" si="12"/>
        <v>248.92278589853828</v>
      </c>
      <c r="R35" s="204">
        <f t="shared" si="12"/>
        <v>197.05021496130692</v>
      </c>
      <c r="S35" s="204">
        <f t="shared" si="12"/>
        <v>227.17583834909715</v>
      </c>
      <c r="T35" s="204">
        <f t="shared" si="12"/>
        <v>232.91883061049012</v>
      </c>
      <c r="U35" s="204">
        <f t="shared" si="12"/>
        <v>256.6985382631126</v>
      </c>
      <c r="V35" s="204">
        <f t="shared" si="12"/>
        <v>253.96947549441103</v>
      </c>
      <c r="W35" s="204">
        <f t="shared" si="12"/>
        <v>225.42662029859127</v>
      </c>
      <c r="X35" s="204">
        <f t="shared" si="12"/>
        <v>231.74557387122525</v>
      </c>
      <c r="Y35" s="204">
        <f t="shared" si="12"/>
        <v>209.58241146145301</v>
      </c>
      <c r="DA35" s="71"/>
    </row>
    <row r="36" spans="1:105" ht="12" customHeight="1" x14ac:dyDescent="0.25">
      <c r="A36" s="18" t="s">
        <v>73</v>
      </c>
      <c r="B36" s="204">
        <v>23.753224419604472</v>
      </c>
      <c r="C36" s="204">
        <v>21.68959587274291</v>
      </c>
      <c r="D36" s="204">
        <v>24.398108340498709</v>
      </c>
      <c r="E36" s="204">
        <v>21.68959587274291</v>
      </c>
      <c r="F36" s="204">
        <v>25.300945829750638</v>
      </c>
      <c r="G36" s="204">
        <v>27.106620808254512</v>
      </c>
      <c r="H36" s="204">
        <v>29.836629406706791</v>
      </c>
      <c r="I36" s="204">
        <v>31.642304385210661</v>
      </c>
      <c r="J36" s="204">
        <v>32.631126397248487</v>
      </c>
      <c r="K36" s="204">
        <v>28.009458297506448</v>
      </c>
      <c r="L36" s="204">
        <v>27.837489251934649</v>
      </c>
      <c r="M36" s="204">
        <v>26.612209802235601</v>
      </c>
      <c r="N36" s="204">
        <v>30.524505588993978</v>
      </c>
      <c r="O36" s="204">
        <v>34.673258813413582</v>
      </c>
      <c r="P36" s="204">
        <v>34.135855546001707</v>
      </c>
      <c r="Q36" s="204">
        <v>79.750644883920884</v>
      </c>
      <c r="R36" s="204">
        <v>23.796216680997421</v>
      </c>
      <c r="S36" s="204">
        <v>59.86190885640584</v>
      </c>
      <c r="T36" s="204">
        <v>74.915133276010323</v>
      </c>
      <c r="U36" s="204">
        <v>80.592691315563201</v>
      </c>
      <c r="V36" s="204">
        <v>89.137145313843504</v>
      </c>
      <c r="W36" s="204">
        <v>64.420601381996292</v>
      </c>
      <c r="X36" s="204">
        <v>67.393295281371465</v>
      </c>
      <c r="Y36" s="204">
        <v>45.184819028090992</v>
      </c>
      <c r="DA36" s="71" t="s">
        <v>134</v>
      </c>
    </row>
    <row r="37" spans="1:105" ht="12" customHeight="1" x14ac:dyDescent="0.25">
      <c r="A37" s="18" t="s">
        <v>36</v>
      </c>
      <c r="B37" s="204">
        <v>190.31478933791919</v>
      </c>
      <c r="C37" s="204">
        <v>207.3516766981943</v>
      </c>
      <c r="D37" s="204">
        <v>197.83843508168519</v>
      </c>
      <c r="E37" s="204">
        <v>201.56208082545129</v>
      </c>
      <c r="F37" s="204">
        <v>206.63989681857271</v>
      </c>
      <c r="G37" s="204">
        <v>211.95425623387791</v>
      </c>
      <c r="H37" s="204">
        <v>195.3496990541702</v>
      </c>
      <c r="I37" s="204">
        <v>193.29802235597589</v>
      </c>
      <c r="J37" s="204">
        <v>187.092777300086</v>
      </c>
      <c r="K37" s="204">
        <v>112.052192605331</v>
      </c>
      <c r="L37" s="204">
        <v>150.3510748065348</v>
      </c>
      <c r="M37" s="204">
        <v>138.48288907996559</v>
      </c>
      <c r="N37" s="204">
        <v>166.54488392089419</v>
      </c>
      <c r="O37" s="204">
        <v>166.91986242476349</v>
      </c>
      <c r="P37" s="204">
        <v>164.54806534823729</v>
      </c>
      <c r="Q37" s="204">
        <v>169.17214101461741</v>
      </c>
      <c r="R37" s="204">
        <v>173.2539982803095</v>
      </c>
      <c r="S37" s="204">
        <v>167.3139294926913</v>
      </c>
      <c r="T37" s="204">
        <v>158.0036973344798</v>
      </c>
      <c r="U37" s="204">
        <v>176.1058469475494</v>
      </c>
      <c r="V37" s="204">
        <v>164.83233018056751</v>
      </c>
      <c r="W37" s="204">
        <v>161.006018916595</v>
      </c>
      <c r="X37" s="204">
        <v>164.3522785898538</v>
      </c>
      <c r="Y37" s="204">
        <v>164.39759243336201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8.5984522785898529E-4</v>
      </c>
      <c r="H38" s="204">
        <f t="shared" si="13"/>
        <v>8.5984522785898529E-4</v>
      </c>
      <c r="I38" s="204">
        <f t="shared" si="13"/>
        <v>1.5477214101461739E-3</v>
      </c>
      <c r="J38" s="204">
        <f t="shared" si="13"/>
        <v>2.7171109200343931E-2</v>
      </c>
      <c r="K38" s="204">
        <f t="shared" si="13"/>
        <v>2.5451418744625968E-2</v>
      </c>
      <c r="L38" s="204">
        <f t="shared" si="13"/>
        <v>6.98194325021496E-2</v>
      </c>
      <c r="M38" s="204">
        <f t="shared" si="13"/>
        <v>1.203783319002579E-2</v>
      </c>
      <c r="N38" s="204">
        <f t="shared" si="13"/>
        <v>5.7609630266552024E-3</v>
      </c>
      <c r="O38" s="204">
        <f t="shared" si="13"/>
        <v>1.3155631986242479E-2</v>
      </c>
      <c r="P38" s="204">
        <f t="shared" si="13"/>
        <v>0.1214101461736887</v>
      </c>
      <c r="Q38" s="204">
        <f t="shared" si="13"/>
        <v>0.1448839208942391</v>
      </c>
      <c r="R38" s="204">
        <f t="shared" si="13"/>
        <v>1.1360275150472909</v>
      </c>
      <c r="S38" s="204">
        <f t="shared" si="13"/>
        <v>1.9744625967325879</v>
      </c>
      <c r="T38" s="204">
        <f t="shared" si="13"/>
        <v>2.1445399828030949</v>
      </c>
      <c r="U38" s="204">
        <f t="shared" si="13"/>
        <v>2.0679277730008598</v>
      </c>
      <c r="V38" s="204">
        <f t="shared" si="13"/>
        <v>1.2778159931212381</v>
      </c>
      <c r="W38" s="204">
        <f t="shared" si="13"/>
        <v>5.0088053247964908</v>
      </c>
      <c r="X38" s="204">
        <f t="shared" si="13"/>
        <v>10.526395174346487</v>
      </c>
      <c r="Y38" s="204">
        <f t="shared" si="13"/>
        <v>13.958173233301965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0.28658641444539978</v>
      </c>
      <c r="W39" s="204">
        <v>0.2149613069647463</v>
      </c>
      <c r="X39" s="204">
        <v>0.19105760963026661</v>
      </c>
      <c r="Y39" s="204">
        <v>0.2149613069647463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3.5598801313313149</v>
      </c>
      <c r="X40" s="204">
        <v>8.9937210556878462</v>
      </c>
      <c r="Y40" s="204">
        <v>12.615524910000159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8.5984522785898529E-4</v>
      </c>
      <c r="H41" s="204">
        <v>8.5984522785898529E-4</v>
      </c>
      <c r="I41" s="204">
        <v>1.5477214101461739E-3</v>
      </c>
      <c r="J41" s="204">
        <v>2.7171109200343931E-2</v>
      </c>
      <c r="K41" s="204">
        <v>2.5451418744625968E-2</v>
      </c>
      <c r="L41" s="204">
        <v>6.98194325021496E-2</v>
      </c>
      <c r="M41" s="204">
        <v>1.203783319002579E-2</v>
      </c>
      <c r="N41" s="204">
        <v>5.7609630266552024E-3</v>
      </c>
      <c r="O41" s="204">
        <v>1.3155631986242479E-2</v>
      </c>
      <c r="P41" s="204">
        <v>0.1214101461736887</v>
      </c>
      <c r="Q41" s="204">
        <v>0.1448839208942391</v>
      </c>
      <c r="R41" s="204">
        <v>1.1360275150472909</v>
      </c>
      <c r="S41" s="204">
        <v>1.9744625967325879</v>
      </c>
      <c r="T41" s="204">
        <v>2.1445399828030949</v>
      </c>
      <c r="U41" s="204">
        <v>2.0679277730008598</v>
      </c>
      <c r="V41" s="204">
        <v>0.99122957867583827</v>
      </c>
      <c r="W41" s="204">
        <v>1.2339638865004301</v>
      </c>
      <c r="X41" s="204">
        <v>1.341616509028374</v>
      </c>
      <c r="Y41" s="204">
        <v>1.12768701633706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21.758899398108341</v>
      </c>
      <c r="W45" s="204">
        <v>22.42760103181427</v>
      </c>
      <c r="X45" s="204">
        <v>23.669647463456581</v>
      </c>
      <c r="Y45" s="204">
        <v>20.039208942390371</v>
      </c>
      <c r="DA45" s="71" t="s">
        <v>142</v>
      </c>
    </row>
    <row r="46" spans="1:105" ht="12" customHeight="1" x14ac:dyDescent="0.25">
      <c r="A46" s="21" t="s">
        <v>40</v>
      </c>
      <c r="B46" s="207">
        <v>461.30696474634561</v>
      </c>
      <c r="C46" s="207">
        <v>426.39724849527079</v>
      </c>
      <c r="D46" s="207">
        <v>419.00257953568348</v>
      </c>
      <c r="E46" s="207">
        <v>417.02493551160791</v>
      </c>
      <c r="F46" s="207">
        <v>425.36543422184002</v>
      </c>
      <c r="G46" s="207">
        <v>460.53310404127262</v>
      </c>
      <c r="H46" s="207">
        <v>454.60017196904562</v>
      </c>
      <c r="I46" s="207">
        <v>448.66723989681861</v>
      </c>
      <c r="J46" s="207">
        <v>447.20550300945831</v>
      </c>
      <c r="K46" s="207">
        <v>314.87532244196041</v>
      </c>
      <c r="L46" s="207">
        <v>393.12123817712808</v>
      </c>
      <c r="M46" s="207">
        <v>428.7188306104901</v>
      </c>
      <c r="N46" s="207">
        <v>387.5322441960447</v>
      </c>
      <c r="O46" s="207">
        <v>381.5993121238177</v>
      </c>
      <c r="P46" s="207">
        <v>372.22699914015482</v>
      </c>
      <c r="Q46" s="207">
        <v>378.24591573516773</v>
      </c>
      <c r="R46" s="207">
        <v>377.21410146173679</v>
      </c>
      <c r="S46" s="207">
        <v>392.26139294926912</v>
      </c>
      <c r="T46" s="207">
        <v>395.61478933791909</v>
      </c>
      <c r="U46" s="207">
        <v>389.33791917454857</v>
      </c>
      <c r="V46" s="207">
        <v>359.41530524505589</v>
      </c>
      <c r="W46" s="207">
        <v>386.7583834909716</v>
      </c>
      <c r="X46" s="207">
        <v>384.26483233018052</v>
      </c>
      <c r="Y46" s="207">
        <v>365.52020636285471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1153.1732588134134</v>
      </c>
      <c r="C47" s="210">
        <f t="shared" si="14"/>
        <v>1075.4557179707647</v>
      </c>
      <c r="D47" s="210">
        <f t="shared" si="14"/>
        <v>1084.5715391229578</v>
      </c>
      <c r="E47" s="210">
        <f t="shared" si="14"/>
        <v>1095.2398968185726</v>
      </c>
      <c r="F47" s="210">
        <f t="shared" si="14"/>
        <v>1115.0463456577813</v>
      </c>
      <c r="G47" s="210">
        <f t="shared" si="14"/>
        <v>1126.0035253654341</v>
      </c>
      <c r="H47" s="210">
        <f t="shared" si="14"/>
        <v>1134.2292347377474</v>
      </c>
      <c r="I47" s="210">
        <f t="shared" si="14"/>
        <v>1132.2484092863285</v>
      </c>
      <c r="J47" s="210">
        <f t="shared" si="14"/>
        <v>1092.4963886500432</v>
      </c>
      <c r="K47" s="210">
        <f t="shared" si="14"/>
        <v>751.25984522785882</v>
      </c>
      <c r="L47" s="210">
        <f t="shared" si="14"/>
        <v>972.95339638865005</v>
      </c>
      <c r="M47" s="210">
        <f t="shared" si="14"/>
        <v>973.20507308684398</v>
      </c>
      <c r="N47" s="210">
        <f t="shared" si="14"/>
        <v>921.77910576096303</v>
      </c>
      <c r="O47" s="210">
        <f t="shared" si="14"/>
        <v>897.86861564918286</v>
      </c>
      <c r="P47" s="210">
        <f t="shared" si="14"/>
        <v>879.70103181427328</v>
      </c>
      <c r="Q47" s="210">
        <f t="shared" si="14"/>
        <v>904.36801375752384</v>
      </c>
      <c r="R47" s="210">
        <f t="shared" si="14"/>
        <v>865.34772141014582</v>
      </c>
      <c r="S47" s="210">
        <f t="shared" si="14"/>
        <v>914.05915735167673</v>
      </c>
      <c r="T47" s="210">
        <f t="shared" si="14"/>
        <v>946.8920894239036</v>
      </c>
      <c r="U47" s="210">
        <f t="shared" si="14"/>
        <v>941.76156491831478</v>
      </c>
      <c r="V47" s="210">
        <f t="shared" si="14"/>
        <v>877.84264832330189</v>
      </c>
      <c r="W47" s="210">
        <f t="shared" si="14"/>
        <v>909.87153912295798</v>
      </c>
      <c r="X47" s="210">
        <f t="shared" si="14"/>
        <v>944.93946689595884</v>
      </c>
      <c r="Y47" s="210">
        <f t="shared" si="14"/>
        <v>885.55124677558024</v>
      </c>
      <c r="DA47" s="109"/>
    </row>
    <row r="48" spans="1:105" ht="12" customHeight="1" x14ac:dyDescent="0.25">
      <c r="A48" s="51" t="s">
        <v>43</v>
      </c>
      <c r="B48" s="241">
        <f>ISI_fec!B5</f>
        <v>883.56170579033142</v>
      </c>
      <c r="C48" s="241">
        <f>ISI_fec!C5</f>
        <v>849.77095720141278</v>
      </c>
      <c r="D48" s="241">
        <f>ISI_fec!D5</f>
        <v>856.49161636879228</v>
      </c>
      <c r="E48" s="241">
        <f>ISI_fec!E5</f>
        <v>879.76316926942582</v>
      </c>
      <c r="F48" s="241">
        <f>ISI_fec!F5</f>
        <v>898.74474931447321</v>
      </c>
      <c r="G48" s="241">
        <f>ISI_fec!G5</f>
        <v>909.62268459833081</v>
      </c>
      <c r="H48" s="241">
        <f>ISI_fec!H5</f>
        <v>895.57273906713237</v>
      </c>
      <c r="I48" s="241">
        <f>ISI_fec!I5</f>
        <v>895.96081151317594</v>
      </c>
      <c r="J48" s="241">
        <f>ISI_fec!J5</f>
        <v>868.04749507127462</v>
      </c>
      <c r="K48" s="241">
        <f>ISI_fec!K5</f>
        <v>602.20595231782852</v>
      </c>
      <c r="L48" s="241">
        <f>ISI_fec!L5</f>
        <v>787.85769853587215</v>
      </c>
      <c r="M48" s="241">
        <f>ISI_fec!M5</f>
        <v>766.56785758861645</v>
      </c>
      <c r="N48" s="241">
        <f>ISI_fec!N5</f>
        <v>735.81738294253091</v>
      </c>
      <c r="O48" s="241">
        <f>ISI_fec!O5</f>
        <v>722.12341347043582</v>
      </c>
      <c r="P48" s="241">
        <f>ISI_fec!P5</f>
        <v>707.9087405405237</v>
      </c>
      <c r="Q48" s="241">
        <f>ISI_fec!Q5</f>
        <v>697.90380511469709</v>
      </c>
      <c r="R48" s="241">
        <f>ISI_fec!R5</f>
        <v>670.62885369842968</v>
      </c>
      <c r="S48" s="241">
        <f>ISI_fec!S5</f>
        <v>695.77764174226672</v>
      </c>
      <c r="T48" s="241">
        <f>ISI_fec!T5</f>
        <v>713.70423552490934</v>
      </c>
      <c r="U48" s="241">
        <f>ISI_fec!U5</f>
        <v>745.64730724535059</v>
      </c>
      <c r="V48" s="241">
        <f>ISI_fec!V5</f>
        <v>700.0221997196245</v>
      </c>
      <c r="W48" s="241">
        <f>ISI_fec!W5</f>
        <v>724.52359024017437</v>
      </c>
      <c r="X48" s="241">
        <f>ISI_fec!X5</f>
        <v>745.06479733925028</v>
      </c>
      <c r="Y48" s="241">
        <f>ISI_fec!Y5</f>
        <v>717.4005131833751</v>
      </c>
      <c r="DA48" s="83"/>
    </row>
    <row r="49" spans="1:105" ht="12" customHeight="1" x14ac:dyDescent="0.25">
      <c r="A49" s="52" t="s">
        <v>44</v>
      </c>
      <c r="B49" s="242">
        <f>ISI_fec!B54</f>
        <v>269.61155302308208</v>
      </c>
      <c r="C49" s="242">
        <f>ISI_fec!C54</f>
        <v>225.6847607693519</v>
      </c>
      <c r="D49" s="242">
        <f>ISI_fec!D54</f>
        <v>228.07992275416561</v>
      </c>
      <c r="E49" s="242">
        <f>ISI_fec!E54</f>
        <v>215.4767275491468</v>
      </c>
      <c r="F49" s="242">
        <f>ISI_fec!F54</f>
        <v>216.30159634330809</v>
      </c>
      <c r="G49" s="242">
        <f>ISI_fec!G54</f>
        <v>216.38084076710339</v>
      </c>
      <c r="H49" s="242">
        <f>ISI_fec!H54</f>
        <v>238.65649567061499</v>
      </c>
      <c r="I49" s="242">
        <f>ISI_fec!I54</f>
        <v>236.28759777315261</v>
      </c>
      <c r="J49" s="242">
        <f>ISI_fec!J54</f>
        <v>224.4488935787686</v>
      </c>
      <c r="K49" s="242">
        <f>ISI_fec!K54</f>
        <v>149.0538929100303</v>
      </c>
      <c r="L49" s="242">
        <f>ISI_fec!L54</f>
        <v>185.0956978527779</v>
      </c>
      <c r="M49" s="242">
        <f>ISI_fec!M54</f>
        <v>206.6372154982275</v>
      </c>
      <c r="N49" s="242">
        <f>ISI_fec!N54</f>
        <v>185.96172281843209</v>
      </c>
      <c r="O49" s="242">
        <f>ISI_fec!O54</f>
        <v>175.74520217874709</v>
      </c>
      <c r="P49" s="242">
        <f>ISI_fec!P54</f>
        <v>171.79229127374961</v>
      </c>
      <c r="Q49" s="242">
        <f>ISI_fec!Q54</f>
        <v>206.4642086428268</v>
      </c>
      <c r="R49" s="242">
        <f>ISI_fec!R54</f>
        <v>194.7188677117162</v>
      </c>
      <c r="S49" s="242">
        <f>ISI_fec!S54</f>
        <v>218.28151560941001</v>
      </c>
      <c r="T49" s="242">
        <f>ISI_fec!T54</f>
        <v>233.18785389899421</v>
      </c>
      <c r="U49" s="242">
        <f>ISI_fec!U54</f>
        <v>196.11425767296419</v>
      </c>
      <c r="V49" s="242">
        <f>ISI_fec!V54</f>
        <v>177.82044860367739</v>
      </c>
      <c r="W49" s="242">
        <f>ISI_fec!W54</f>
        <v>185.34794888278361</v>
      </c>
      <c r="X49" s="242">
        <f>ISI_fec!X54</f>
        <v>199.8746695567086</v>
      </c>
      <c r="Y49" s="242">
        <f>ISI_fec!Y54</f>
        <v>168.1507335922052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4879.2123955749266</v>
      </c>
      <c r="C51" s="203">
        <f t="shared" si="15"/>
        <v>5075.7705110549214</v>
      </c>
      <c r="D51" s="203">
        <f t="shared" si="15"/>
        <v>5119.6155788661326</v>
      </c>
      <c r="E51" s="203">
        <f t="shared" si="15"/>
        <v>5310.1552988629228</v>
      </c>
      <c r="F51" s="203">
        <f t="shared" si="15"/>
        <v>5408.2718849616531</v>
      </c>
      <c r="G51" s="203">
        <f t="shared" si="15"/>
        <v>5343.0539655642879</v>
      </c>
      <c r="H51" s="203">
        <f t="shared" si="15"/>
        <v>4994.8969515910194</v>
      </c>
      <c r="I51" s="203">
        <f t="shared" si="15"/>
        <v>5112.5492900002919</v>
      </c>
      <c r="J51" s="203">
        <f t="shared" si="15"/>
        <v>4800.2572452689228</v>
      </c>
      <c r="K51" s="203">
        <f t="shared" si="15"/>
        <v>2772.8166239036091</v>
      </c>
      <c r="L51" s="203">
        <f t="shared" si="15"/>
        <v>4381.7792967187424</v>
      </c>
      <c r="M51" s="203">
        <f t="shared" si="15"/>
        <v>4238.3049836039063</v>
      </c>
      <c r="N51" s="203">
        <f t="shared" si="15"/>
        <v>4001.6911646074873</v>
      </c>
      <c r="O51" s="203">
        <f t="shared" si="15"/>
        <v>3976.4520282915382</v>
      </c>
      <c r="P51" s="203">
        <f t="shared" si="15"/>
        <v>3997.1686295744457</v>
      </c>
      <c r="Q51" s="203">
        <f t="shared" si="15"/>
        <v>4025.5244267834223</v>
      </c>
      <c r="R51" s="203">
        <f t="shared" si="15"/>
        <v>4006.2298478460966</v>
      </c>
      <c r="S51" s="203">
        <f t="shared" si="15"/>
        <v>4040.70276878193</v>
      </c>
      <c r="T51" s="203">
        <f t="shared" si="15"/>
        <v>3996.9417546222776</v>
      </c>
      <c r="U51" s="203">
        <f t="shared" si="15"/>
        <v>4307.0269205024861</v>
      </c>
      <c r="V51" s="203">
        <f t="shared" si="15"/>
        <v>3909.2817917376924</v>
      </c>
      <c r="W51" s="203">
        <f t="shared" si="15"/>
        <v>4072.5017856873001</v>
      </c>
      <c r="X51" s="203">
        <f t="shared" si="15"/>
        <v>3991.4464736784021</v>
      </c>
      <c r="Y51" s="203">
        <f t="shared" si="15"/>
        <v>3896.6753555041341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2943.3881134763833</v>
      </c>
      <c r="C52" s="213">
        <f>(ISI_emi!C5-ISI_emi!C52)+(ISI_emi!C54-ISI_emi!C96)</f>
        <v>2917.796247004645</v>
      </c>
      <c r="D52" s="213">
        <f>(ISI_emi!D5-ISI_emi!D52)+(ISI_emi!D54-ISI_emi!D96)</f>
        <v>2864.7369806428605</v>
      </c>
      <c r="E52" s="213">
        <f>(ISI_emi!E5-ISI_emi!E52)+(ISI_emi!E54-ISI_emi!E96)</f>
        <v>3023.32446072315</v>
      </c>
      <c r="F52" s="213">
        <f>(ISI_emi!F5-ISI_emi!F52)+(ISI_emi!F54-ISI_emi!F96)</f>
        <v>2995.7878101633974</v>
      </c>
      <c r="G52" s="213">
        <f>(ISI_emi!G5-ISI_emi!G52)+(ISI_emi!G54-ISI_emi!G96)</f>
        <v>3036.392009284501</v>
      </c>
      <c r="H52" s="213">
        <f>(ISI_emi!H5-ISI_emi!H52)+(ISI_emi!H54-ISI_emi!H96)</f>
        <v>2871.3251415661107</v>
      </c>
      <c r="I52" s="213">
        <f>(ISI_emi!I5-ISI_emi!I52)+(ISI_emi!I54-ISI_emi!I96)</f>
        <v>2894.2708179661881</v>
      </c>
      <c r="J52" s="213">
        <f>(ISI_emi!J5-ISI_emi!J52)+(ISI_emi!J54-ISI_emi!J96)</f>
        <v>2765.3370642027767</v>
      </c>
      <c r="K52" s="213">
        <f>(ISI_emi!K5-ISI_emi!K52)+(ISI_emi!K54-ISI_emi!K96)</f>
        <v>1684.5309331245626</v>
      </c>
      <c r="L52" s="213">
        <f>(ISI_emi!L5-ISI_emi!L52)+(ISI_emi!L54-ISI_emi!L96)</f>
        <v>2425.3656242445941</v>
      </c>
      <c r="M52" s="213">
        <f>(ISI_emi!M5-ISI_emi!M52)+(ISI_emi!M54-ISI_emi!M96)</f>
        <v>2347.7043661250145</v>
      </c>
      <c r="N52" s="213">
        <f>(ISI_emi!N5-ISI_emi!N52)+(ISI_emi!N54-ISI_emi!N96)</f>
        <v>2298.7170644442117</v>
      </c>
      <c r="O52" s="213">
        <f>(ISI_emi!O5-ISI_emi!O52)+(ISI_emi!O54-ISI_emi!O96)</f>
        <v>2217.602655002594</v>
      </c>
      <c r="P52" s="213">
        <f>(ISI_emi!P5-ISI_emi!P52)+(ISI_emi!P54-ISI_emi!P96)</f>
        <v>2175.2990967639371</v>
      </c>
      <c r="Q52" s="213">
        <f>(ISI_emi!Q5-ISI_emi!Q52)+(ISI_emi!Q54-ISI_emi!Q96)</f>
        <v>2303.6498467228903</v>
      </c>
      <c r="R52" s="213">
        <f>(ISI_emi!R5-ISI_emi!R52)+(ISI_emi!R54-ISI_emi!R96)</f>
        <v>2158.6652308842499</v>
      </c>
      <c r="S52" s="213">
        <f>(ISI_emi!S5-ISI_emi!S52)+(ISI_emi!S54-ISI_emi!S96)</f>
        <v>2201.80114296396</v>
      </c>
      <c r="T52" s="213">
        <f>(ISI_emi!T5-ISI_emi!T52)+(ISI_emi!T54-ISI_emi!T96)</f>
        <v>2298.2892645629236</v>
      </c>
      <c r="U52" s="213">
        <f>(ISI_emi!U5-ISI_emi!U52)+(ISI_emi!U54-ISI_emi!U96)</f>
        <v>2459.2474980044854</v>
      </c>
      <c r="V52" s="213">
        <f>(ISI_emi!V5-ISI_emi!V52)+(ISI_emi!V54-ISI_emi!V96)</f>
        <v>2166.0187366827849</v>
      </c>
      <c r="W52" s="213">
        <f>(ISI_emi!W5-ISI_emi!W52)+(ISI_emi!W54-ISI_emi!W96)</f>
        <v>2222.6196673033401</v>
      </c>
      <c r="X52" s="213">
        <f>(ISI_emi!X5-ISI_emi!X52)+(ISI_emi!X54-ISI_emi!X96)</f>
        <v>2290.441621155268</v>
      </c>
      <c r="Y52" s="213">
        <f>(ISI_emi!Y5-ISI_emi!Y52)+(ISI_emi!Y54-ISI_emi!Y96)</f>
        <v>2162.6372141381294</v>
      </c>
      <c r="DA52" s="85"/>
    </row>
    <row r="53" spans="1:105" ht="12" customHeight="1" x14ac:dyDescent="0.25">
      <c r="A53" s="14" t="s">
        <v>146</v>
      </c>
      <c r="B53" s="204">
        <f>ISI_emi!B52+ISI_emi!B96</f>
        <v>1935.8242820985431</v>
      </c>
      <c r="C53" s="204">
        <f>ISI_emi!C52+ISI_emi!C96</f>
        <v>2157.9742640502759</v>
      </c>
      <c r="D53" s="204">
        <f>ISI_emi!D52+ISI_emi!D96</f>
        <v>2254.8785982232716</v>
      </c>
      <c r="E53" s="204">
        <f>ISI_emi!E52+ISI_emi!E96</f>
        <v>2286.8308381397733</v>
      </c>
      <c r="F53" s="204">
        <f>ISI_emi!F52+ISI_emi!F96</f>
        <v>2412.4840747982557</v>
      </c>
      <c r="G53" s="204">
        <f>ISI_emi!G52+ISI_emi!G96</f>
        <v>2306.6619562797873</v>
      </c>
      <c r="H53" s="204">
        <f>ISI_emi!H52+ISI_emi!H96</f>
        <v>2123.5718100249082</v>
      </c>
      <c r="I53" s="204">
        <f>ISI_emi!I52+ISI_emi!I96</f>
        <v>2218.2784720341037</v>
      </c>
      <c r="J53" s="204">
        <f>ISI_emi!J52+ISI_emi!J96</f>
        <v>2034.9201810661461</v>
      </c>
      <c r="K53" s="204">
        <f>ISI_emi!K52+ISI_emi!K96</f>
        <v>1088.2856907790463</v>
      </c>
      <c r="L53" s="204">
        <f>ISI_emi!L52+ISI_emi!L96</f>
        <v>1956.4136724741486</v>
      </c>
      <c r="M53" s="204">
        <f>ISI_emi!M52+ISI_emi!M96</f>
        <v>1890.600617478892</v>
      </c>
      <c r="N53" s="204">
        <f>ISI_emi!N52+ISI_emi!N96</f>
        <v>1702.9741001632756</v>
      </c>
      <c r="O53" s="204">
        <f>ISI_emi!O52+ISI_emi!O96</f>
        <v>1758.8493732889444</v>
      </c>
      <c r="P53" s="204">
        <f>ISI_emi!P52+ISI_emi!P96</f>
        <v>1821.8695328105084</v>
      </c>
      <c r="Q53" s="204">
        <f>ISI_emi!Q52+ISI_emi!Q96</f>
        <v>1721.8745800605318</v>
      </c>
      <c r="R53" s="204">
        <f>ISI_emi!R52+ISI_emi!R96</f>
        <v>1847.5646169618467</v>
      </c>
      <c r="S53" s="204">
        <f>ISI_emi!S52+ISI_emi!S96</f>
        <v>1838.9016258179702</v>
      </c>
      <c r="T53" s="204">
        <f>ISI_emi!T52+ISI_emi!T96</f>
        <v>1698.6524900593538</v>
      </c>
      <c r="U53" s="204">
        <f>ISI_emi!U52+ISI_emi!U96</f>
        <v>1847.7794224980005</v>
      </c>
      <c r="V53" s="204">
        <f>ISI_emi!V52+ISI_emi!V96</f>
        <v>1743.2630550549072</v>
      </c>
      <c r="W53" s="204">
        <f>ISI_emi!W52+ISI_emi!W96</f>
        <v>1849.8821183839602</v>
      </c>
      <c r="X53" s="204">
        <f>ISI_emi!X52+ISI_emi!X96</f>
        <v>1701.0048525231339</v>
      </c>
      <c r="Y53" s="204">
        <f>ISI_emi!Y52+ISI_emi!Y96</f>
        <v>1734.0381413660045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4879.2123955749266</v>
      </c>
      <c r="C54" s="210">
        <f t="shared" si="16"/>
        <v>5075.7705110549205</v>
      </c>
      <c r="D54" s="210">
        <f t="shared" si="16"/>
        <v>5119.6155788661317</v>
      </c>
      <c r="E54" s="210">
        <f t="shared" si="16"/>
        <v>5310.1552988629228</v>
      </c>
      <c r="F54" s="210">
        <f t="shared" si="16"/>
        <v>5408.2718849616531</v>
      </c>
      <c r="G54" s="210">
        <f t="shared" si="16"/>
        <v>5343.0539655642888</v>
      </c>
      <c r="H54" s="210">
        <f t="shared" si="16"/>
        <v>4994.8969515910194</v>
      </c>
      <c r="I54" s="210">
        <f t="shared" si="16"/>
        <v>5112.5492900002919</v>
      </c>
      <c r="J54" s="210">
        <f t="shared" si="16"/>
        <v>4800.2572452689228</v>
      </c>
      <c r="K54" s="210">
        <f t="shared" si="16"/>
        <v>2772.8166239036086</v>
      </c>
      <c r="L54" s="210">
        <f t="shared" si="16"/>
        <v>4381.7792967187424</v>
      </c>
      <c r="M54" s="210">
        <f t="shared" si="16"/>
        <v>4238.3049836039072</v>
      </c>
      <c r="N54" s="210">
        <f t="shared" si="16"/>
        <v>4001.6911646074873</v>
      </c>
      <c r="O54" s="210">
        <f t="shared" si="16"/>
        <v>3976.4520282915387</v>
      </c>
      <c r="P54" s="210">
        <f t="shared" si="16"/>
        <v>3997.1686295744457</v>
      </c>
      <c r="Q54" s="210">
        <f t="shared" si="16"/>
        <v>4025.5244267834223</v>
      </c>
      <c r="R54" s="210">
        <f t="shared" si="16"/>
        <v>4006.2298478460966</v>
      </c>
      <c r="S54" s="210">
        <f t="shared" si="16"/>
        <v>4040.70276878193</v>
      </c>
      <c r="T54" s="210">
        <f t="shared" si="16"/>
        <v>3996.9417546222776</v>
      </c>
      <c r="U54" s="210">
        <f t="shared" si="16"/>
        <v>4307.0269205024861</v>
      </c>
      <c r="V54" s="210">
        <f t="shared" si="16"/>
        <v>3909.2817917376919</v>
      </c>
      <c r="W54" s="210">
        <f t="shared" si="16"/>
        <v>4072.5017856873001</v>
      </c>
      <c r="X54" s="210">
        <f t="shared" si="16"/>
        <v>3991.4464736784021</v>
      </c>
      <c r="Y54" s="210">
        <f t="shared" si="16"/>
        <v>3896.6753555041337</v>
      </c>
      <c r="DA54" s="109"/>
    </row>
    <row r="55" spans="1:105" ht="12" customHeight="1" x14ac:dyDescent="0.25">
      <c r="A55" s="51" t="s">
        <v>43</v>
      </c>
      <c r="B55" s="241">
        <f>ISI_emi!B$5</f>
        <v>4472.1791104094054</v>
      </c>
      <c r="C55" s="241">
        <f>ISI_emi!C$5</f>
        <v>4719.3182032503992</v>
      </c>
      <c r="D55" s="241">
        <f>ISI_emi!D$5</f>
        <v>4757.6216557627567</v>
      </c>
      <c r="E55" s="241">
        <f>ISI_emi!E$5</f>
        <v>4959.9193688438272</v>
      </c>
      <c r="F55" s="241">
        <f>ISI_emi!F$5</f>
        <v>5061.7450097768633</v>
      </c>
      <c r="G55" s="241">
        <f>ISI_emi!G$5</f>
        <v>5007.5428878425264</v>
      </c>
      <c r="H55" s="241">
        <f>ISI_emi!H$5</f>
        <v>4627.1041406869699</v>
      </c>
      <c r="I55" s="241">
        <f>ISI_emi!I$5</f>
        <v>4743.6902345319013</v>
      </c>
      <c r="J55" s="241">
        <f>ISI_emi!J$5</f>
        <v>4458.0857610717067</v>
      </c>
      <c r="K55" s="241">
        <f>ISI_emi!K$5</f>
        <v>2572.7985264896947</v>
      </c>
      <c r="L55" s="241">
        <f>ISI_emi!L$5</f>
        <v>4100.9851779929995</v>
      </c>
      <c r="M55" s="241">
        <f>ISI_emi!M$5</f>
        <v>3934.9937063487314</v>
      </c>
      <c r="N55" s="241">
        <f>ISI_emi!N$5</f>
        <v>3728.8339513462242</v>
      </c>
      <c r="O55" s="241">
        <f>ISI_emi!O$5</f>
        <v>3724.3239920087963</v>
      </c>
      <c r="P55" s="241">
        <f>ISI_emi!P$5</f>
        <v>3747.2526539405799</v>
      </c>
      <c r="Q55" s="241">
        <f>ISI_emi!Q$5</f>
        <v>3716.6664349588659</v>
      </c>
      <c r="R55" s="241">
        <f>ISI_emi!R$5</f>
        <v>3711.2601229571223</v>
      </c>
      <c r="S55" s="241">
        <f>ISI_emi!S$5</f>
        <v>3718.1255069265308</v>
      </c>
      <c r="T55" s="241">
        <f>ISI_emi!T$5</f>
        <v>3649.9135679978572</v>
      </c>
      <c r="U55" s="241">
        <f>ISI_emi!U$5</f>
        <v>4009.5408516617044</v>
      </c>
      <c r="V55" s="241">
        <f>ISI_emi!V$5</f>
        <v>3654.7085686426753</v>
      </c>
      <c r="W55" s="241">
        <f>ISI_emi!W$5</f>
        <v>3805.6458733410836</v>
      </c>
      <c r="X55" s="241">
        <f>ISI_emi!X$5</f>
        <v>3704.542754662426</v>
      </c>
      <c r="Y55" s="241">
        <f>ISI_emi!Y$5</f>
        <v>3652.8177633546047</v>
      </c>
      <c r="DA55" s="83"/>
    </row>
    <row r="56" spans="1:105" ht="12" customHeight="1" x14ac:dyDescent="0.25">
      <c r="A56" s="52" t="s">
        <v>44</v>
      </c>
      <c r="B56" s="242">
        <f>ISI_emi!B$54</f>
        <v>407.03328516552079</v>
      </c>
      <c r="C56" s="242">
        <f>ISI_emi!C$54</f>
        <v>356.45230780452169</v>
      </c>
      <c r="D56" s="242">
        <f>ISI_emi!D$54</f>
        <v>361.99392310337527</v>
      </c>
      <c r="E56" s="242">
        <f>ISI_emi!E$54</f>
        <v>350.23593001909563</v>
      </c>
      <c r="F56" s="242">
        <f>ISI_emi!F$54</f>
        <v>346.52687518479013</v>
      </c>
      <c r="G56" s="242">
        <f>ISI_emi!G$54</f>
        <v>335.51107772176204</v>
      </c>
      <c r="H56" s="242">
        <f>ISI_emi!H$54</f>
        <v>367.79281090404913</v>
      </c>
      <c r="I56" s="242">
        <f>ISI_emi!I$54</f>
        <v>368.85905546839069</v>
      </c>
      <c r="J56" s="242">
        <f>ISI_emi!J$54</f>
        <v>342.17148419721599</v>
      </c>
      <c r="K56" s="242">
        <f>ISI_emi!K$54</f>
        <v>200.01809741391401</v>
      </c>
      <c r="L56" s="242">
        <f>ISI_emi!L$54</f>
        <v>280.79411872574309</v>
      </c>
      <c r="M56" s="242">
        <f>ISI_emi!M$54</f>
        <v>303.3112772551757</v>
      </c>
      <c r="N56" s="242">
        <f>ISI_emi!N$54</f>
        <v>272.8572132612631</v>
      </c>
      <c r="O56" s="242">
        <f>ISI_emi!O$54</f>
        <v>252.1280362827423</v>
      </c>
      <c r="P56" s="242">
        <f>ISI_emi!P$54</f>
        <v>249.9159756338658</v>
      </c>
      <c r="Q56" s="242">
        <f>ISI_emi!Q$54</f>
        <v>308.85799182455634</v>
      </c>
      <c r="R56" s="242">
        <f>ISI_emi!R$54</f>
        <v>294.96972488897438</v>
      </c>
      <c r="S56" s="242">
        <f>ISI_emi!S$54</f>
        <v>322.5772618553994</v>
      </c>
      <c r="T56" s="242">
        <f>ISI_emi!T$54</f>
        <v>347.02818662442036</v>
      </c>
      <c r="U56" s="242">
        <f>ISI_emi!U$54</f>
        <v>297.48606884078157</v>
      </c>
      <c r="V56" s="242">
        <f>ISI_emi!V$54</f>
        <v>254.57322309501677</v>
      </c>
      <c r="W56" s="242">
        <f>ISI_emi!W$54</f>
        <v>266.85591234621666</v>
      </c>
      <c r="X56" s="242">
        <f>ISI_emi!X$54</f>
        <v>286.90371901597587</v>
      </c>
      <c r="Y56" s="242">
        <f>ISI_emi!Y$54</f>
        <v>243.85759214952913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354.5915805764148</v>
      </c>
      <c r="C58" s="250">
        <f t="shared" si="17"/>
        <v>349.83330157921114</v>
      </c>
      <c r="D58" s="250">
        <f t="shared" si="17"/>
        <v>330.98313354971992</v>
      </c>
      <c r="E58" s="250">
        <f t="shared" si="17"/>
        <v>320.3600444335234</v>
      </c>
      <c r="F58" s="250">
        <f t="shared" si="17"/>
        <v>344.29729718748575</v>
      </c>
      <c r="G58" s="250">
        <f t="shared" si="17"/>
        <v>383.69185457336488</v>
      </c>
      <c r="H58" s="250">
        <f t="shared" si="17"/>
        <v>427.40578229947988</v>
      </c>
      <c r="I58" s="250">
        <f t="shared" si="17"/>
        <v>533.32346402551082</v>
      </c>
      <c r="J58" s="250">
        <f t="shared" si="17"/>
        <v>427.48833198930657</v>
      </c>
      <c r="K58" s="250">
        <f t="shared" si="17"/>
        <v>242.61291486876311</v>
      </c>
      <c r="L58" s="250">
        <f t="shared" si="17"/>
        <v>470.37981364851663</v>
      </c>
      <c r="M58" s="250">
        <f t="shared" si="17"/>
        <v>456.96972891922201</v>
      </c>
      <c r="N58" s="250">
        <f t="shared" si="17"/>
        <v>462.76046581776376</v>
      </c>
      <c r="O58" s="250">
        <f t="shared" si="17"/>
        <v>516.50159275964006</v>
      </c>
      <c r="P58" s="250">
        <f t="shared" si="17"/>
        <v>531.23965605486069</v>
      </c>
      <c r="Q58" s="250">
        <f t="shared" si="17"/>
        <v>531.23607745613344</v>
      </c>
      <c r="R58" s="250">
        <f t="shared" si="17"/>
        <v>552.24688945291223</v>
      </c>
      <c r="S58" s="250">
        <f t="shared" si="17"/>
        <v>461.76665895657658</v>
      </c>
      <c r="T58" s="250">
        <f t="shared" si="17"/>
        <v>594.91970680996144</v>
      </c>
      <c r="U58" s="250">
        <f t="shared" si="17"/>
        <v>563.33019352190502</v>
      </c>
      <c r="V58" s="250">
        <f t="shared" si="17"/>
        <v>695.21978608931272</v>
      </c>
      <c r="W58" s="250">
        <f t="shared" si="17"/>
        <v>523.02598543935937</v>
      </c>
      <c r="X58" s="250">
        <f t="shared" si="17"/>
        <v>611.96913020032753</v>
      </c>
      <c r="Y58" s="250">
        <f t="shared" si="17"/>
        <v>511.86082696917424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0.22062278957190945</v>
      </c>
      <c r="C59" s="251">
        <f t="shared" si="18"/>
        <v>0.19489248631270428</v>
      </c>
      <c r="D59" s="251">
        <f t="shared" si="18"/>
        <v>0.18849984168847139</v>
      </c>
      <c r="E59" s="251">
        <f t="shared" si="18"/>
        <v>0.19190494407390185</v>
      </c>
      <c r="F59" s="251">
        <f t="shared" si="18"/>
        <v>0.18652429610626747</v>
      </c>
      <c r="G59" s="251">
        <f t="shared" si="18"/>
        <v>0.19676459991651238</v>
      </c>
      <c r="H59" s="251">
        <f t="shared" si="18"/>
        <v>0.20750150427171093</v>
      </c>
      <c r="I59" s="251">
        <f t="shared" si="18"/>
        <v>0.19958878382372783</v>
      </c>
      <c r="J59" s="251">
        <f t="shared" si="18"/>
        <v>0.21019328007458146</v>
      </c>
      <c r="K59" s="251">
        <f t="shared" si="18"/>
        <v>0.26794851505070139</v>
      </c>
      <c r="L59" s="251">
        <f t="shared" si="18"/>
        <v>0.20079272480289695</v>
      </c>
      <c r="M59" s="251">
        <f t="shared" si="18"/>
        <v>0.19995325266214506</v>
      </c>
      <c r="N59" s="251">
        <f t="shared" si="18"/>
        <v>0.21306486253814205</v>
      </c>
      <c r="O59" s="251">
        <f t="shared" si="18"/>
        <v>0.20386964321660342</v>
      </c>
      <c r="P59" s="251">
        <f t="shared" si="18"/>
        <v>0.19380204980384605</v>
      </c>
      <c r="Q59" s="251">
        <f t="shared" si="18"/>
        <v>0.19845374700191787</v>
      </c>
      <c r="R59" s="251">
        <f t="shared" si="18"/>
        <v>0.17965203061413729</v>
      </c>
      <c r="S59" s="251">
        <f t="shared" si="18"/>
        <v>0.18553963518685246</v>
      </c>
      <c r="T59" s="251">
        <f t="shared" si="18"/>
        <v>0.20346905702164358</v>
      </c>
      <c r="U59" s="251">
        <f t="shared" si="18"/>
        <v>0.19948983020394939</v>
      </c>
      <c r="V59" s="251">
        <f t="shared" si="18"/>
        <v>0.19911819926850682</v>
      </c>
      <c r="W59" s="251">
        <f t="shared" si="18"/>
        <v>0.19448818320102165</v>
      </c>
      <c r="X59" s="251">
        <f t="shared" si="18"/>
        <v>0.21475896974908157</v>
      </c>
      <c r="Y59" s="251">
        <f t="shared" si="18"/>
        <v>0.20594215041292563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0.27313416358784859</v>
      </c>
      <c r="C60" s="252">
        <f t="shared" si="19"/>
        <v>0.23292882988909952</v>
      </c>
      <c r="D60" s="252">
        <f t="shared" si="19"/>
        <v>0.22458285034711495</v>
      </c>
      <c r="E60" s="252">
        <f t="shared" si="19"/>
        <v>0.22643960909848293</v>
      </c>
      <c r="F60" s="252">
        <f t="shared" si="19"/>
        <v>0.21896517472596563</v>
      </c>
      <c r="G60" s="252">
        <f t="shared" si="19"/>
        <v>0.23183712181450614</v>
      </c>
      <c r="H60" s="252">
        <f t="shared" si="19"/>
        <v>0.24980095620645418</v>
      </c>
      <c r="I60" s="252">
        <f t="shared" si="19"/>
        <v>0.23891778615740888</v>
      </c>
      <c r="J60" s="252">
        <f t="shared" si="19"/>
        <v>0.25226744787933281</v>
      </c>
      <c r="K60" s="252">
        <f t="shared" si="19"/>
        <v>0.32782497319930959</v>
      </c>
      <c r="L60" s="252">
        <f t="shared" si="19"/>
        <v>0.23667293658899674</v>
      </c>
      <c r="M60" s="252">
        <f t="shared" si="19"/>
        <v>0.2401730024916304</v>
      </c>
      <c r="N60" s="252">
        <f t="shared" si="19"/>
        <v>0.25523797237422285</v>
      </c>
      <c r="O60" s="252">
        <f t="shared" si="19"/>
        <v>0.24182042024368647</v>
      </c>
      <c r="P60" s="252">
        <f t="shared" si="19"/>
        <v>0.22863076137092911</v>
      </c>
      <c r="Q60" s="252">
        <f t="shared" si="19"/>
        <v>0.24149421964286355</v>
      </c>
      <c r="R60" s="252">
        <f t="shared" si="19"/>
        <v>0.21557819908925815</v>
      </c>
      <c r="S60" s="252">
        <f t="shared" si="19"/>
        <v>0.22603290146242813</v>
      </c>
      <c r="T60" s="252">
        <f t="shared" si="19"/>
        <v>0.2522456107420965</v>
      </c>
      <c r="U60" s="252">
        <f t="shared" si="19"/>
        <v>0.23865601507039852</v>
      </c>
      <c r="V60" s="252">
        <f t="shared" si="19"/>
        <v>0.23699070610144524</v>
      </c>
      <c r="W60" s="252">
        <f t="shared" si="19"/>
        <v>0.231148408155612</v>
      </c>
      <c r="X60" s="252">
        <f t="shared" si="19"/>
        <v>0.25971304982544974</v>
      </c>
      <c r="Y60" s="252">
        <f t="shared" si="19"/>
        <v>0.24320310298439726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0.13534716517222997</v>
      </c>
      <c r="C61" s="253">
        <f t="shared" si="20"/>
        <v>0.1206870378445732</v>
      </c>
      <c r="D61" s="253">
        <f t="shared" si="20"/>
        <v>0.11756697049183794</v>
      </c>
      <c r="E61" s="253">
        <f t="shared" si="20"/>
        <v>0.11826384607527267</v>
      </c>
      <c r="F61" s="253">
        <f t="shared" si="20"/>
        <v>0.11545247446683453</v>
      </c>
      <c r="G61" s="253">
        <f t="shared" si="20"/>
        <v>0.12027505670609677</v>
      </c>
      <c r="H61" s="253">
        <f t="shared" si="20"/>
        <v>0.12687880555381503</v>
      </c>
      <c r="I61" s="253">
        <f t="shared" si="20"/>
        <v>0.12288558495316404</v>
      </c>
      <c r="J61" s="253">
        <f t="shared" si="20"/>
        <v>0.12777469051204551</v>
      </c>
      <c r="K61" s="253">
        <f t="shared" si="20"/>
        <v>0.15417672288120407</v>
      </c>
      <c r="L61" s="253">
        <f t="shared" si="20"/>
        <v>0.12204060984324103</v>
      </c>
      <c r="M61" s="253">
        <f t="shared" si="20"/>
        <v>0.12333376635518115</v>
      </c>
      <c r="N61" s="253">
        <f t="shared" si="20"/>
        <v>0.12883446131845019</v>
      </c>
      <c r="O61" s="253">
        <f t="shared" si="20"/>
        <v>0.12394455748909829</v>
      </c>
      <c r="P61" s="253">
        <f t="shared" si="20"/>
        <v>0.11906240818597691</v>
      </c>
      <c r="Q61" s="253">
        <f t="shared" si="20"/>
        <v>0.12384394795542693</v>
      </c>
      <c r="R61" s="253">
        <f t="shared" si="20"/>
        <v>0.1141402808808151</v>
      </c>
      <c r="S61" s="253">
        <f t="shared" si="20"/>
        <v>0.11810006493045952</v>
      </c>
      <c r="T61" s="253">
        <f t="shared" si="20"/>
        <v>0.12782053210479319</v>
      </c>
      <c r="U61" s="253">
        <f t="shared" si="20"/>
        <v>0.12284089325518117</v>
      </c>
      <c r="V61" s="253">
        <f t="shared" si="20"/>
        <v>0.12222554729074539</v>
      </c>
      <c r="W61" s="253">
        <f t="shared" si="20"/>
        <v>0.12005683825200465</v>
      </c>
      <c r="X61" s="253">
        <f t="shared" si="20"/>
        <v>0.13053465880140322</v>
      </c>
      <c r="Y61" s="253">
        <f t="shared" si="20"/>
        <v>0.12453764893512458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0.12162909761051155</v>
      </c>
      <c r="C62" s="251">
        <f>IF(SUM(ISI_ued!C$5,ISI_ued!C$54)=0,"",SUM(ISI_ued!C$5,ISI_ued!C$54)/C$7)</f>
        <v>0.10733360619810048</v>
      </c>
      <c r="D62" s="251">
        <f>IF(SUM(ISI_ued!D$5,ISI_ued!D$54)=0,"",SUM(ISI_ued!D$5,ISI_ued!D$54)/D$7)</f>
        <v>0.10392756715821054</v>
      </c>
      <c r="E62" s="251">
        <f>IF(SUM(ISI_ued!E$5,ISI_ued!E$54)=0,"",SUM(ISI_ued!E$5,ISI_ued!E$54)/E$7)</f>
        <v>0.10561860755463499</v>
      </c>
      <c r="F62" s="251">
        <f>IF(SUM(ISI_ued!F$5,ISI_ued!F$54)=0,"",SUM(ISI_ued!F$5,ISI_ued!F$54)/F$7)</f>
        <v>0.10286151823037883</v>
      </c>
      <c r="G62" s="251">
        <f>IF(SUM(ISI_ued!G$5,ISI_ued!G$54)=0,"",SUM(ISI_ued!G$5,ISI_ued!G$54)/G$7)</f>
        <v>0.10936296939376539</v>
      </c>
      <c r="H62" s="251">
        <f>IF(SUM(ISI_ued!H$5,ISI_ued!H$54)=0,"",SUM(ISI_ued!H$5,ISI_ued!H$54)/H$7)</f>
        <v>0.11465997680938453</v>
      </c>
      <c r="I62" s="251">
        <f>IF(SUM(ISI_ued!I$5,ISI_ued!I$54)=0,"",SUM(ISI_ued!I$5,ISI_ued!I$54)/I$7)</f>
        <v>0.11024464045061237</v>
      </c>
      <c r="J62" s="251">
        <f>IF(SUM(ISI_ued!J$5,ISI_ued!J$54)=0,"",SUM(ISI_ued!J$5,ISI_ued!J$54)/J$7)</f>
        <v>0.11648437713975564</v>
      </c>
      <c r="K62" s="251">
        <f>IF(SUM(ISI_ued!K$5,ISI_ued!K$54)=0,"",SUM(ISI_ued!K$5,ISI_ued!K$54)/K$7)</f>
        <v>0.14887035167370799</v>
      </c>
      <c r="L62" s="251">
        <f>IF(SUM(ISI_ued!L$5,ISI_ued!L$54)=0,"",SUM(ISI_ued!L$5,ISI_ued!L$54)/L$7)</f>
        <v>0.11104542393111845</v>
      </c>
      <c r="M62" s="251">
        <f>IF(SUM(ISI_ued!M$5,ISI_ued!M$54)=0,"",SUM(ISI_ued!M$5,ISI_ued!M$54)/M$7)</f>
        <v>0.11175688236190555</v>
      </c>
      <c r="N62" s="251">
        <f>IF(SUM(ISI_ued!N$5,ISI_ued!N$54)=0,"",SUM(ISI_ued!N$5,ISI_ued!N$54)/N$7)</f>
        <v>0.11864207447333926</v>
      </c>
      <c r="O62" s="251">
        <f>IF(SUM(ISI_ued!O$5,ISI_ued!O$54)=0,"",SUM(ISI_ued!O$5,ISI_ued!O$54)/O$7)</f>
        <v>0.11382008038919977</v>
      </c>
      <c r="P62" s="251">
        <f>IF(SUM(ISI_ued!P$5,ISI_ued!P$54)=0,"",SUM(ISI_ued!P$5,ISI_ued!P$54)/P$7)</f>
        <v>0.11024549180579357</v>
      </c>
      <c r="Q62" s="251">
        <f>IF(SUM(ISI_ued!Q$5,ISI_ued!Q$54)=0,"",SUM(ISI_ued!Q$5,ISI_ued!Q$54)/Q$7)</f>
        <v>0.11410766316277721</v>
      </c>
      <c r="R62" s="251">
        <f>IF(SUM(ISI_ued!R$5,ISI_ued!R$54)=0,"",SUM(ISI_ued!R$5,ISI_ued!R$54)/R$7)</f>
        <v>0.10396501970870707</v>
      </c>
      <c r="S62" s="251">
        <f>IF(SUM(ISI_ued!S$5,ISI_ued!S$54)=0,"",SUM(ISI_ued!S$5,ISI_ued!S$54)/S$7)</f>
        <v>0.10800607653692114</v>
      </c>
      <c r="T62" s="251">
        <f>IF(SUM(ISI_ued!T$5,ISI_ued!T$54)=0,"",SUM(ISI_ued!T$5,ISI_ued!T$54)/T$7)</f>
        <v>0.11830638433091774</v>
      </c>
      <c r="U62" s="251">
        <f>IF(SUM(ISI_ued!U$5,ISI_ued!U$54)=0,"",SUM(ISI_ued!U$5,ISI_ued!U$54)/U$7)</f>
        <v>0.11831121293775798</v>
      </c>
      <c r="V62" s="251">
        <f>IF(SUM(ISI_ued!V$5,ISI_ued!V$54)=0,"",SUM(ISI_ued!V$5,ISI_ued!V$54)/V$7)</f>
        <v>0.1185614599145718</v>
      </c>
      <c r="W62" s="251">
        <f>IF(SUM(ISI_ued!W$5,ISI_ued!W$54)=0,"",SUM(ISI_ued!W$5,ISI_ued!W$54)/W$7)</f>
        <v>0.11612312434735143</v>
      </c>
      <c r="X62" s="251">
        <f>IF(SUM(ISI_ued!X$5,ISI_ued!X$54)=0,"",SUM(ISI_ued!X$5,ISI_ued!X$54)/X$7)</f>
        <v>0.12784399810961128</v>
      </c>
      <c r="Y62" s="251">
        <f>IF(SUM(ISI_ued!Y$5,ISI_ued!Y$54)=0,"",SUM(ISI_ued!Y$5,ISI_ued!Y$54)/Y$7)</f>
        <v>0.12239985668318838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0.14810790323330952</v>
      </c>
      <c r="C63" s="252">
        <f>IF(ISI_ued!C$5=0,"",ISI_ued!C$5/C$8)</f>
        <v>0.12639377151489678</v>
      </c>
      <c r="D63" s="252">
        <f>IF(ISI_ued!D$5=0,"",ISI_ued!D$5/D$8)</f>
        <v>0.12215137181443622</v>
      </c>
      <c r="E63" s="252">
        <f>IF(ISI_ued!E$5=0,"",ISI_ued!E$5/E$8)</f>
        <v>0.12304657885213667</v>
      </c>
      <c r="F63" s="252">
        <f>IF(ISI_ued!F$5=0,"",ISI_ued!F$5/F$8)</f>
        <v>0.1190819800388748</v>
      </c>
      <c r="G63" s="252">
        <f>IF(ISI_ued!G$5=0,"",ISI_ued!G$5/G$8)</f>
        <v>0.12710115887883555</v>
      </c>
      <c r="H63" s="252">
        <f>IF(ISI_ued!H$5=0,"",ISI_ued!H$5/H$8)</f>
        <v>0.13596712625566332</v>
      </c>
      <c r="I63" s="252">
        <f>IF(ISI_ued!I$5=0,"",ISI_ued!I$5/I$8)</f>
        <v>0.13002098039082463</v>
      </c>
      <c r="J63" s="252">
        <f>IF(ISI_ued!J$5=0,"",ISI_ued!J$5/J$8)</f>
        <v>0.13777751369336577</v>
      </c>
      <c r="K63" s="252">
        <f>IF(ISI_ued!K$5=0,"",ISI_ued!K$5/K$8)</f>
        <v>0.17953188090796013</v>
      </c>
      <c r="L63" s="252">
        <f>IF(ISI_ued!L$5=0,"",ISI_ued!L$5/L$8)</f>
        <v>0.12911969652050673</v>
      </c>
      <c r="M63" s="252">
        <f>IF(ISI_ued!M$5=0,"",ISI_ued!M$5/M$8)</f>
        <v>0.1322861790125574</v>
      </c>
      <c r="N63" s="252">
        <f>IF(ISI_ued!N$5=0,"",ISI_ued!N$5/N$8)</f>
        <v>0.14010219646725702</v>
      </c>
      <c r="O63" s="252">
        <f>IF(ISI_ued!O$5=0,"",ISI_ued!O$5/O$8)</f>
        <v>0.13312441803853808</v>
      </c>
      <c r="P63" s="252">
        <f>IF(ISI_ued!P$5=0,"",ISI_ued!P$5/P$8)</f>
        <v>0.12887749827530504</v>
      </c>
      <c r="Q63" s="252">
        <f>IF(ISI_ued!Q$5=0,"",ISI_ued!Q$5/Q$8)</f>
        <v>0.13654043795894935</v>
      </c>
      <c r="R63" s="252">
        <f>IF(ISI_ued!R$5=0,"",ISI_ued!R$5/R$8)</f>
        <v>0.12201868897176198</v>
      </c>
      <c r="S63" s="252">
        <f>IF(ISI_ued!S$5=0,"",ISI_ued!S$5/S$8)</f>
        <v>0.12777548605962133</v>
      </c>
      <c r="T63" s="252">
        <f>IF(ISI_ued!T$5=0,"",ISI_ued!T$5/T$8)</f>
        <v>0.14217021764189572</v>
      </c>
      <c r="U63" s="252">
        <f>IF(ISI_ued!U$5=0,"",ISI_ued!U$5/U$8)</f>
        <v>0.13869109385205947</v>
      </c>
      <c r="V63" s="252">
        <f>IF(ISI_ued!V$5=0,"",ISI_ued!V$5/V$8)</f>
        <v>0.13838987146345891</v>
      </c>
      <c r="W63" s="252">
        <f>IF(ISI_ued!W$5=0,"",ISI_ued!W$5/W$8)</f>
        <v>0.13539380631431933</v>
      </c>
      <c r="X63" s="252">
        <f>IF(ISI_ued!X$5=0,"",ISI_ued!X$5/X$8)</f>
        <v>0.15156625397671639</v>
      </c>
      <c r="Y63" s="252">
        <f>IF(ISI_ued!Y$5=0,"",ISI_ued!Y$5/Y$8)</f>
        <v>0.14199868017296102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7.862895287698278E-2</v>
      </c>
      <c r="C64" s="253">
        <f>IF(ISI_ued!C$54=0,"",ISI_ued!C$54/C$9)</f>
        <v>7.0148956407332458E-2</v>
      </c>
      <c r="D64" s="253">
        <f>IF(ISI_ued!D$54=0,"",ISI_ued!D$54/D$9)</f>
        <v>6.8102761066742581E-2</v>
      </c>
      <c r="E64" s="253">
        <f>IF(ISI_ued!E$54=0,"",ISI_ued!E$54/E$9)</f>
        <v>6.8455515301586986E-2</v>
      </c>
      <c r="F64" s="253">
        <f>IF(ISI_ued!F$54=0,"",ISI_ued!F$54/F$9)</f>
        <v>6.7325558120387652E-2</v>
      </c>
      <c r="G64" s="253">
        <f>IF(ISI_ued!G$54=0,"",ISI_ued!G$54/G$9)</f>
        <v>7.0677812533960979E-2</v>
      </c>
      <c r="H64" s="253">
        <f>IF(ISI_ued!H$54=0,"",ISI_ued!H$54/H$9)</f>
        <v>7.4048578510544069E-2</v>
      </c>
      <c r="I64" s="253">
        <f>IF(ISI_ued!I$54=0,"",ISI_ued!I$54/I$9)</f>
        <v>7.167492229463196E-2</v>
      </c>
      <c r="J64" s="253">
        <f>IF(ISI_ued!J$54=0,"",ISI_ued!J$54/J$9)</f>
        <v>7.4773503849165063E-2</v>
      </c>
      <c r="K64" s="253">
        <f>IF(ISI_ued!K$54=0,"",ISI_ued!K$54/K$9)</f>
        <v>9.0610106503889357E-2</v>
      </c>
      <c r="L64" s="253">
        <f>IF(ISI_ued!L$54=0,"",ISI_ued!L$54/L$9)</f>
        <v>7.1374889062004593E-2</v>
      </c>
      <c r="M64" s="253">
        <f>IF(ISI_ued!M$54=0,"",ISI_ued!M$54/M$9)</f>
        <v>7.2648131803166774E-2</v>
      </c>
      <c r="N64" s="253">
        <f>IF(ISI_ued!N$54=0,"",ISI_ued!N$54/N$9)</f>
        <v>7.5780765625188928E-2</v>
      </c>
      <c r="O64" s="253">
        <f>IF(ISI_ued!O$54=0,"",ISI_ued!O$54/O$9)</f>
        <v>7.3164764150615264E-2</v>
      </c>
      <c r="P64" s="253">
        <f>IF(ISI_ued!P$54=0,"",ISI_ued!P$54/P$9)</f>
        <v>7.0262689586109414E-2</v>
      </c>
      <c r="Q64" s="253">
        <f>IF(ISI_ued!Q$54=0,"",ISI_ued!Q$54/Q$9)</f>
        <v>7.5220896431378803E-2</v>
      </c>
      <c r="R64" s="253">
        <f>IF(ISI_ued!R$54=0,"",ISI_ued!R$54/R$9)</f>
        <v>7.1043962086086612E-2</v>
      </c>
      <c r="S64" s="253">
        <f>IF(ISI_ued!S$54=0,"",ISI_ued!S$54/S$9)</f>
        <v>7.5081084184854097E-2</v>
      </c>
      <c r="T64" s="253">
        <f>IF(ISI_ued!T$54=0,"",ISI_ued!T$54/T$9)</f>
        <v>8.1295491778250573E-2</v>
      </c>
      <c r="U64" s="253">
        <f>IF(ISI_ued!U$54=0,"",ISI_ued!U$54/U$9)</f>
        <v>7.8427414897427675E-2</v>
      </c>
      <c r="V64" s="253">
        <f>IF(ISI_ued!V$54=0,"",ISI_ued!V$54/V$9)</f>
        <v>7.8303782881838951E-2</v>
      </c>
      <c r="W64" s="253">
        <f>IF(ISI_ued!W$54=0,"",ISI_ued!W$54/W$9)</f>
        <v>7.6997811323144566E-2</v>
      </c>
      <c r="X64" s="253">
        <f>IF(ISI_ued!X$54=0,"",ISI_ued!X$54/X$9)</f>
        <v>8.3398852059747716E-2</v>
      </c>
      <c r="Y64" s="253">
        <f>IF(ISI_ued!Y$54=0,"",ISI_ued!Y$54/Y$9)</f>
        <v>7.9582044855213738E-2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4.231118228145105</v>
      </c>
      <c r="C65" s="254">
        <f t="shared" si="21"/>
        <v>4.7196462171703297</v>
      </c>
      <c r="D65" s="254">
        <f t="shared" si="21"/>
        <v>4.7204037670084213</v>
      </c>
      <c r="E65" s="254">
        <f t="shared" si="21"/>
        <v>4.84839468895147</v>
      </c>
      <c r="F65" s="254">
        <f t="shared" si="21"/>
        <v>4.8502664539663041</v>
      </c>
      <c r="G65" s="254">
        <f t="shared" si="21"/>
        <v>4.7451485232519586</v>
      </c>
      <c r="H65" s="254">
        <f t="shared" si="21"/>
        <v>4.4037808219128847</v>
      </c>
      <c r="I65" s="254">
        <f t="shared" si="21"/>
        <v>4.5153954274246235</v>
      </c>
      <c r="J65" s="254">
        <f t="shared" si="21"/>
        <v>4.3938426663363348</v>
      </c>
      <c r="K65" s="254">
        <f t="shared" si="21"/>
        <v>3.6908889001815437</v>
      </c>
      <c r="L65" s="254">
        <f t="shared" si="21"/>
        <v>4.5035860021484764</v>
      </c>
      <c r="M65" s="254">
        <f t="shared" si="21"/>
        <v>4.354996804692675</v>
      </c>
      <c r="N65" s="254">
        <f t="shared" si="21"/>
        <v>4.341269117077613</v>
      </c>
      <c r="O65" s="254">
        <f t="shared" si="21"/>
        <v>4.4287682618424729</v>
      </c>
      <c r="P65" s="254">
        <f t="shared" si="21"/>
        <v>4.5437807675759858</v>
      </c>
      <c r="Q65" s="254">
        <f t="shared" si="21"/>
        <v>4.4512016850949045</v>
      </c>
      <c r="R65" s="254">
        <f t="shared" si="21"/>
        <v>4.6296185322099879</v>
      </c>
      <c r="S65" s="254">
        <f t="shared" si="21"/>
        <v>4.4206140666968921</v>
      </c>
      <c r="T65" s="254">
        <f t="shared" si="21"/>
        <v>4.2211164284348888</v>
      </c>
      <c r="U65" s="254">
        <f t="shared" si="21"/>
        <v>4.5733730075043599</v>
      </c>
      <c r="V65" s="254">
        <f t="shared" si="21"/>
        <v>4.4532830561428103</v>
      </c>
      <c r="W65" s="254">
        <f t="shared" si="21"/>
        <v>4.4759085327725057</v>
      </c>
      <c r="X65" s="254">
        <f t="shared" si="21"/>
        <v>4.2240234570685722</v>
      </c>
      <c r="Y65" s="254">
        <f t="shared" si="21"/>
        <v>4.4002821628815845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5.061535692528814</v>
      </c>
      <c r="C66" s="255">
        <f t="shared" si="22"/>
        <v>5.5536355570361371</v>
      </c>
      <c r="D66" s="255">
        <f t="shared" si="22"/>
        <v>5.5547790134050734</v>
      </c>
      <c r="E66" s="255">
        <f t="shared" si="22"/>
        <v>5.6377892847715492</v>
      </c>
      <c r="F66" s="255">
        <f t="shared" si="22"/>
        <v>5.6320162244483338</v>
      </c>
      <c r="G66" s="255">
        <f t="shared" si="22"/>
        <v>5.5050769650206623</v>
      </c>
      <c r="H66" s="255">
        <f t="shared" si="22"/>
        <v>5.1666424611213193</v>
      </c>
      <c r="I66" s="255">
        <f t="shared" si="22"/>
        <v>5.2945287043529818</v>
      </c>
      <c r="J66" s="255">
        <f t="shared" si="22"/>
        <v>5.1357624857907771</v>
      </c>
      <c r="K66" s="255">
        <f t="shared" si="22"/>
        <v>4.2722900970793445</v>
      </c>
      <c r="L66" s="255">
        <f t="shared" si="22"/>
        <v>5.205235901881939</v>
      </c>
      <c r="M66" s="255">
        <f t="shared" si="22"/>
        <v>5.1332620685753705</v>
      </c>
      <c r="N66" s="255">
        <f t="shared" si="22"/>
        <v>5.0676078573118666</v>
      </c>
      <c r="O66" s="255">
        <f t="shared" si="22"/>
        <v>5.1574618999128639</v>
      </c>
      <c r="P66" s="255">
        <f t="shared" si="22"/>
        <v>5.2934120450036612</v>
      </c>
      <c r="Q66" s="255">
        <f t="shared" si="22"/>
        <v>5.3254709427297788</v>
      </c>
      <c r="R66" s="255">
        <f t="shared" si="22"/>
        <v>5.5340000694721265</v>
      </c>
      <c r="S66" s="255">
        <f t="shared" si="22"/>
        <v>5.3438416009116549</v>
      </c>
      <c r="T66" s="255">
        <f t="shared" si="22"/>
        <v>5.1140421848743109</v>
      </c>
      <c r="U66" s="255">
        <f t="shared" si="22"/>
        <v>5.377261894063798</v>
      </c>
      <c r="V66" s="255">
        <f t="shared" si="22"/>
        <v>5.2208466675863603</v>
      </c>
      <c r="W66" s="255">
        <f t="shared" si="22"/>
        <v>5.2526183061610725</v>
      </c>
      <c r="X66" s="255">
        <f t="shared" si="22"/>
        <v>4.9721081547429984</v>
      </c>
      <c r="Y66" s="255">
        <f t="shared" si="22"/>
        <v>5.0917412187868152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1.5097026837372718</v>
      </c>
      <c r="C67" s="256">
        <f t="shared" si="23"/>
        <v>1.5794256847001436</v>
      </c>
      <c r="D67" s="256">
        <f t="shared" si="23"/>
        <v>1.5871362929807196</v>
      </c>
      <c r="E67" s="256">
        <f t="shared" si="23"/>
        <v>1.625400264811486</v>
      </c>
      <c r="F67" s="256">
        <f t="shared" si="23"/>
        <v>1.6020541736307483</v>
      </c>
      <c r="G67" s="256">
        <f t="shared" si="23"/>
        <v>1.5505581572394469</v>
      </c>
      <c r="H67" s="256">
        <f t="shared" si="23"/>
        <v>1.5410970058475315</v>
      </c>
      <c r="I67" s="256">
        <f t="shared" si="23"/>
        <v>1.5610597379830025</v>
      </c>
      <c r="J67" s="256">
        <f t="shared" si="23"/>
        <v>1.5244961948414932</v>
      </c>
      <c r="K67" s="256">
        <f t="shared" si="23"/>
        <v>1.3419179701307498</v>
      </c>
      <c r="L67" s="256">
        <f t="shared" si="23"/>
        <v>1.5170213137481032</v>
      </c>
      <c r="M67" s="256">
        <f t="shared" si="23"/>
        <v>1.4678443886492336</v>
      </c>
      <c r="N67" s="256">
        <f t="shared" si="23"/>
        <v>1.4672762175239329</v>
      </c>
      <c r="O67" s="256">
        <f t="shared" si="23"/>
        <v>1.4346225851804915</v>
      </c>
      <c r="P67" s="256">
        <f t="shared" si="23"/>
        <v>1.4547566353581416</v>
      </c>
      <c r="Q67" s="256">
        <f t="shared" si="23"/>
        <v>1.4959396297053398</v>
      </c>
      <c r="R67" s="256">
        <f t="shared" si="23"/>
        <v>1.5148492200852404</v>
      </c>
      <c r="S67" s="256">
        <f t="shared" si="23"/>
        <v>1.4778038394813733</v>
      </c>
      <c r="T67" s="256">
        <f t="shared" si="23"/>
        <v>1.4881915195065705</v>
      </c>
      <c r="U67" s="256">
        <f t="shared" si="23"/>
        <v>1.5169017916936094</v>
      </c>
      <c r="V67" s="256">
        <f t="shared" si="23"/>
        <v>1.4316307550342784</v>
      </c>
      <c r="W67" s="256">
        <f t="shared" si="23"/>
        <v>1.4397564901836584</v>
      </c>
      <c r="X67" s="256">
        <f t="shared" si="23"/>
        <v>1.4354181030156767</v>
      </c>
      <c r="Y67" s="256">
        <f t="shared" si="23"/>
        <v>1.4502321038986736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SE: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883.56170579033142</v>
      </c>
      <c r="C5" s="223">
        <v>849.77095720141278</v>
      </c>
      <c r="D5" s="223">
        <v>856.49161636879228</v>
      </c>
      <c r="E5" s="223">
        <v>879.76316926942582</v>
      </c>
      <c r="F5" s="223">
        <v>898.74474931447321</v>
      </c>
      <c r="G5" s="223">
        <v>909.62268459833081</v>
      </c>
      <c r="H5" s="223">
        <v>895.57273906713237</v>
      </c>
      <c r="I5" s="223">
        <v>895.96081151317594</v>
      </c>
      <c r="J5" s="223">
        <v>868.04749507127462</v>
      </c>
      <c r="K5" s="223">
        <v>602.20595231782852</v>
      </c>
      <c r="L5" s="223">
        <v>787.85769853587215</v>
      </c>
      <c r="M5" s="223">
        <v>766.56785758861645</v>
      </c>
      <c r="N5" s="223">
        <v>735.81738294253091</v>
      </c>
      <c r="O5" s="223">
        <v>722.12341347043582</v>
      </c>
      <c r="P5" s="223">
        <v>707.9087405405237</v>
      </c>
      <c r="Q5" s="223">
        <v>697.90380511469709</v>
      </c>
      <c r="R5" s="223">
        <v>670.62885369842968</v>
      </c>
      <c r="S5" s="223">
        <v>695.77764174226672</v>
      </c>
      <c r="T5" s="223">
        <v>713.70423552490934</v>
      </c>
      <c r="U5" s="223">
        <v>745.64730724535059</v>
      </c>
      <c r="V5" s="223">
        <v>700.0221997196245</v>
      </c>
      <c r="W5" s="223">
        <v>724.52359024017437</v>
      </c>
      <c r="X5" s="223">
        <v>745.06479733925028</v>
      </c>
      <c r="Y5" s="223">
        <v>717.4005131833751</v>
      </c>
      <c r="DA5" s="89" t="s">
        <v>153</v>
      </c>
    </row>
    <row r="6" spans="1:105" ht="12" customHeight="1" x14ac:dyDescent="0.25">
      <c r="A6" s="55" t="s">
        <v>91</v>
      </c>
      <c r="B6" s="259">
        <v>2.8928164772825711</v>
      </c>
      <c r="C6" s="259">
        <v>2.8995369136255569</v>
      </c>
      <c r="D6" s="259">
        <v>2.92288383207271</v>
      </c>
      <c r="E6" s="259">
        <v>3.0136788257194449</v>
      </c>
      <c r="F6" s="259">
        <v>3.0946983628888058</v>
      </c>
      <c r="G6" s="259">
        <v>3.1911216602203081</v>
      </c>
      <c r="H6" s="259">
        <v>3.0927670584452658</v>
      </c>
      <c r="I6" s="259">
        <v>3.07127692725552</v>
      </c>
      <c r="J6" s="259">
        <v>3.0145839844207551</v>
      </c>
      <c r="K6" s="259">
        <v>2.1672330435185101</v>
      </c>
      <c r="L6" s="259">
        <v>2.7611124578055928</v>
      </c>
      <c r="M6" s="259">
        <v>2.7705329349217451</v>
      </c>
      <c r="N6" s="259">
        <v>2.5883144137546652</v>
      </c>
      <c r="O6" s="259">
        <v>2.5934257779537342</v>
      </c>
      <c r="P6" s="259">
        <v>2.5228005445832662</v>
      </c>
      <c r="Q6" s="259">
        <v>2.4316749712224719</v>
      </c>
      <c r="R6" s="259">
        <v>2.348445464993651</v>
      </c>
      <c r="S6" s="259">
        <v>2.449197610384855</v>
      </c>
      <c r="T6" s="259">
        <v>2.4867102586618168</v>
      </c>
      <c r="U6" s="259">
        <v>2.623940831501149</v>
      </c>
      <c r="V6" s="259">
        <v>2.436818315444413</v>
      </c>
      <c r="W6" s="259">
        <v>2.5487789325945092</v>
      </c>
      <c r="X6" s="259">
        <v>2.5545878441840779</v>
      </c>
      <c r="Y6" s="259">
        <v>2.548483035180281</v>
      </c>
      <c r="DA6" s="67" t="s">
        <v>154</v>
      </c>
    </row>
    <row r="7" spans="1:105" ht="12" customHeight="1" x14ac:dyDescent="0.25">
      <c r="A7" s="173" t="s">
        <v>92</v>
      </c>
      <c r="B7" s="224">
        <v>1.542835454550705</v>
      </c>
      <c r="C7" s="224">
        <v>1.546419687266964</v>
      </c>
      <c r="D7" s="224">
        <v>1.558871377105445</v>
      </c>
      <c r="E7" s="224">
        <v>1.607295373717037</v>
      </c>
      <c r="F7" s="224">
        <v>1.6505057935406959</v>
      </c>
      <c r="G7" s="224">
        <v>1.701931552117498</v>
      </c>
      <c r="H7" s="224">
        <v>1.6494757645041409</v>
      </c>
      <c r="I7" s="224">
        <v>1.6380143612029441</v>
      </c>
      <c r="J7" s="224">
        <v>1.607778125024403</v>
      </c>
      <c r="K7" s="224">
        <v>1.1558576232098721</v>
      </c>
      <c r="L7" s="224">
        <v>1.4725933108296501</v>
      </c>
      <c r="M7" s="224">
        <v>1.477617565291597</v>
      </c>
      <c r="N7" s="224">
        <v>1.3804343540024879</v>
      </c>
      <c r="O7" s="224">
        <v>1.383160414908658</v>
      </c>
      <c r="P7" s="224">
        <v>1.345493623777742</v>
      </c>
      <c r="Q7" s="224">
        <v>1.2968933179853179</v>
      </c>
      <c r="R7" s="224">
        <v>1.252504247996614</v>
      </c>
      <c r="S7" s="224">
        <v>1.306238725538589</v>
      </c>
      <c r="T7" s="224">
        <v>1.3262454712863021</v>
      </c>
      <c r="U7" s="224">
        <v>1.3994351101339459</v>
      </c>
      <c r="V7" s="224">
        <v>1.299636434903686</v>
      </c>
      <c r="W7" s="224">
        <v>1.3593487640504049</v>
      </c>
      <c r="X7" s="224">
        <v>1.362446850231509</v>
      </c>
      <c r="Y7" s="224">
        <v>1.35919095209615</v>
      </c>
      <c r="DA7" s="177" t="s">
        <v>155</v>
      </c>
    </row>
    <row r="8" spans="1:105" ht="12" customHeight="1" x14ac:dyDescent="0.25">
      <c r="A8" s="173" t="s">
        <v>93</v>
      </c>
      <c r="B8" s="224">
        <v>38.570886363767613</v>
      </c>
      <c r="C8" s="224">
        <v>38.660492181674087</v>
      </c>
      <c r="D8" s="224">
        <v>38.971784427636123</v>
      </c>
      <c r="E8" s="224">
        <v>40.182384342925943</v>
      </c>
      <c r="F8" s="224">
        <v>41.262644838517417</v>
      </c>
      <c r="G8" s="224">
        <v>42.548288802937449</v>
      </c>
      <c r="H8" s="224">
        <v>41.236894112603537</v>
      </c>
      <c r="I8" s="224">
        <v>40.950359030073592</v>
      </c>
      <c r="J8" s="224">
        <v>40.194453125610067</v>
      </c>
      <c r="K8" s="224">
        <v>28.8964405802468</v>
      </c>
      <c r="L8" s="224">
        <v>36.814832770741248</v>
      </c>
      <c r="M8" s="224">
        <v>36.940439132289939</v>
      </c>
      <c r="N8" s="224">
        <v>34.510858850062199</v>
      </c>
      <c r="O8" s="224">
        <v>34.579010372716468</v>
      </c>
      <c r="P8" s="224">
        <v>33.637340594443558</v>
      </c>
      <c r="Q8" s="224">
        <v>32.422332949632967</v>
      </c>
      <c r="R8" s="224">
        <v>31.31260619991534</v>
      </c>
      <c r="S8" s="224">
        <v>32.655968138464743</v>
      </c>
      <c r="T8" s="224">
        <v>33.15613678215756</v>
      </c>
      <c r="U8" s="224">
        <v>34.985877753348639</v>
      </c>
      <c r="V8" s="224">
        <v>32.490910872592167</v>
      </c>
      <c r="W8" s="224">
        <v>33.983719101260121</v>
      </c>
      <c r="X8" s="224">
        <v>34.061171255787713</v>
      </c>
      <c r="Y8" s="224">
        <v>33.979773802403763</v>
      </c>
      <c r="DA8" s="177" t="s">
        <v>156</v>
      </c>
    </row>
    <row r="9" spans="1:105" ht="12" customHeight="1" x14ac:dyDescent="0.25">
      <c r="A9" s="173" t="s">
        <v>94</v>
      </c>
      <c r="B9" s="224">
        <v>0.9642721590941904</v>
      </c>
      <c r="C9" s="224">
        <v>0.96651230454185222</v>
      </c>
      <c r="D9" s="224">
        <v>0.97429461069090328</v>
      </c>
      <c r="E9" s="224">
        <v>1.0045596085731481</v>
      </c>
      <c r="F9" s="224">
        <v>1.031566120962935</v>
      </c>
      <c r="G9" s="224">
        <v>1.0637072200734361</v>
      </c>
      <c r="H9" s="224">
        <v>1.0309223528150879</v>
      </c>
      <c r="I9" s="224">
        <v>1.0237589757518399</v>
      </c>
      <c r="J9" s="224">
        <v>1.0048613281402521</v>
      </c>
      <c r="K9" s="224">
        <v>0.72241101450616985</v>
      </c>
      <c r="L9" s="224">
        <v>0.92037081926853104</v>
      </c>
      <c r="M9" s="224">
        <v>0.92351097830724849</v>
      </c>
      <c r="N9" s="224">
        <v>0.86277147125155473</v>
      </c>
      <c r="O9" s="224">
        <v>0.86447525931791158</v>
      </c>
      <c r="P9" s="224">
        <v>0.84093351486108858</v>
      </c>
      <c r="Q9" s="224">
        <v>0.81055832374082393</v>
      </c>
      <c r="R9" s="224">
        <v>0.78281515499788357</v>
      </c>
      <c r="S9" s="224">
        <v>0.81639920346161832</v>
      </c>
      <c r="T9" s="224">
        <v>0.82890341955393876</v>
      </c>
      <c r="U9" s="224">
        <v>0.874646943833716</v>
      </c>
      <c r="V9" s="224">
        <v>0.81227277181480417</v>
      </c>
      <c r="W9" s="224">
        <v>0.84959297753150331</v>
      </c>
      <c r="X9" s="224">
        <v>0.85152928139469275</v>
      </c>
      <c r="Y9" s="224">
        <v>0.84949434506009402</v>
      </c>
      <c r="DA9" s="177" t="s">
        <v>157</v>
      </c>
    </row>
    <row r="10" spans="1:105" ht="12" customHeight="1" x14ac:dyDescent="0.25">
      <c r="A10" s="56" t="s">
        <v>95</v>
      </c>
      <c r="B10" s="260">
        <v>1.9682614907089739</v>
      </c>
      <c r="C10" s="260">
        <v>1.9594849285353859</v>
      </c>
      <c r="D10" s="260">
        <v>1.974107236541125</v>
      </c>
      <c r="E10" s="260">
        <v>2.0485773239608069</v>
      </c>
      <c r="F10" s="260">
        <v>2.09502351526596</v>
      </c>
      <c r="G10" s="260">
        <v>2.1393730996931821</v>
      </c>
      <c r="H10" s="260">
        <v>2.0736024288179049</v>
      </c>
      <c r="I10" s="260">
        <v>2.0597866995480119</v>
      </c>
      <c r="J10" s="260">
        <v>2.0180593098020321</v>
      </c>
      <c r="K10" s="260">
        <v>1.447285270610903</v>
      </c>
      <c r="L10" s="260">
        <v>1.856022384776632</v>
      </c>
      <c r="M10" s="260">
        <v>1.8519537540911259</v>
      </c>
      <c r="N10" s="260">
        <v>1.7266360334514661</v>
      </c>
      <c r="O10" s="260">
        <v>1.722626161070848</v>
      </c>
      <c r="P10" s="260">
        <v>1.675161863127425</v>
      </c>
      <c r="Q10" s="260">
        <v>1.595341885728911</v>
      </c>
      <c r="R10" s="260">
        <v>1.589699802718699</v>
      </c>
      <c r="S10" s="260">
        <v>1.6339674399588531</v>
      </c>
      <c r="T10" s="260">
        <v>1.654737647531856</v>
      </c>
      <c r="U10" s="260">
        <v>1.7368317601640479</v>
      </c>
      <c r="V10" s="260">
        <v>1.602398005647627</v>
      </c>
      <c r="W10" s="260">
        <v>1.6840333395296641</v>
      </c>
      <c r="X10" s="260">
        <v>1.6896930304725919</v>
      </c>
      <c r="Y10" s="260">
        <v>1.685653558872229</v>
      </c>
      <c r="DA10" s="68" t="s">
        <v>158</v>
      </c>
    </row>
    <row r="11" spans="1:105" ht="12" customHeight="1" x14ac:dyDescent="0.25">
      <c r="A11" s="37" t="s">
        <v>159</v>
      </c>
      <c r="B11" s="226">
        <v>0.1932133035428574</v>
      </c>
      <c r="C11" s="226">
        <v>0.15352814795664069</v>
      </c>
      <c r="D11" s="226">
        <v>0.15358572028144971</v>
      </c>
      <c r="E11" s="226">
        <v>0.20306436540637221</v>
      </c>
      <c r="F11" s="226">
        <v>0.1864727826066358</v>
      </c>
      <c r="G11" s="226">
        <v>0.12717280821675181</v>
      </c>
      <c r="H11" s="226">
        <v>0.1241580725417496</v>
      </c>
      <c r="I11" s="226">
        <v>0.12777843917484269</v>
      </c>
      <c r="J11" s="226">
        <v>0.1229328741928627</v>
      </c>
      <c r="K11" s="226">
        <v>9.5448510694087621E-2</v>
      </c>
      <c r="L11" s="226">
        <v>0.14067592236532689</v>
      </c>
      <c r="M11" s="226">
        <v>0.1060731298688012</v>
      </c>
      <c r="N11" s="226">
        <v>9.1995267558453137E-2</v>
      </c>
      <c r="O11" s="226">
        <v>8.1208600133646683E-2</v>
      </c>
      <c r="P11" s="226">
        <v>7.7235005114029406E-2</v>
      </c>
      <c r="Q11" s="226">
        <v>7.2238165187485048E-2</v>
      </c>
      <c r="R11" s="226">
        <v>0.16037729408288101</v>
      </c>
      <c r="S11" s="226">
        <v>0.14772333803182611</v>
      </c>
      <c r="T11" s="226">
        <v>0.14800718588449779</v>
      </c>
      <c r="U11" s="226">
        <v>0.14825359249091671</v>
      </c>
      <c r="V11" s="226">
        <v>0.12105842311705201</v>
      </c>
      <c r="W11" s="226">
        <v>0.12620480502509471</v>
      </c>
      <c r="X11" s="226">
        <v>0.1269442556369671</v>
      </c>
      <c r="Y11" s="226">
        <v>0.12892751767309771</v>
      </c>
      <c r="DA11" s="69" t="s">
        <v>160</v>
      </c>
    </row>
    <row r="12" spans="1:105" ht="12" customHeight="1" x14ac:dyDescent="0.25">
      <c r="A12" s="37" t="s">
        <v>35</v>
      </c>
      <c r="B12" s="226">
        <v>6.8298249719156601E-2</v>
      </c>
      <c r="C12" s="226">
        <v>6.3238655705850647E-2</v>
      </c>
      <c r="D12" s="226">
        <v>7.1813937808793957E-2</v>
      </c>
      <c r="E12" s="226">
        <v>6.4246869994799574E-2</v>
      </c>
      <c r="F12" s="226">
        <v>7.448217166681266E-2</v>
      </c>
      <c r="G12" s="226">
        <v>7.4343262373876853E-2</v>
      </c>
      <c r="H12" s="226">
        <v>7.9306748583561459E-2</v>
      </c>
      <c r="I12" s="226">
        <v>8.5711973758286528E-2</v>
      </c>
      <c r="J12" s="226">
        <v>8.3502589617903841E-2</v>
      </c>
      <c r="K12" s="226">
        <v>7.0128958052161128E-2</v>
      </c>
      <c r="L12" s="226">
        <v>7.2273474654373518E-2</v>
      </c>
      <c r="M12" s="226">
        <v>5.9818245390181969E-2</v>
      </c>
      <c r="N12" s="226">
        <v>7.7938297424807568E-2</v>
      </c>
      <c r="O12" s="226">
        <v>8.869300371560343E-2</v>
      </c>
      <c r="P12" s="226">
        <v>8.7056004371789411E-2</v>
      </c>
      <c r="Q12" s="226">
        <v>0.19187801539954269</v>
      </c>
      <c r="R12" s="226">
        <v>5.386353569514804E-2</v>
      </c>
      <c r="S12" s="226">
        <v>0.13258418680777179</v>
      </c>
      <c r="T12" s="226">
        <v>0.1684443388293172</v>
      </c>
      <c r="U12" s="226">
        <v>0.1887792294210488</v>
      </c>
      <c r="V12" s="226">
        <v>0.2080572751781484</v>
      </c>
      <c r="W12" s="226">
        <v>0.15116341289259541</v>
      </c>
      <c r="X12" s="226">
        <v>0.1800748446352301</v>
      </c>
      <c r="Y12" s="226">
        <v>0.13008839158348029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1.7067499374469599</v>
      </c>
      <c r="C15" s="226">
        <v>1.742718124872894</v>
      </c>
      <c r="D15" s="226">
        <v>1.748707578450881</v>
      </c>
      <c r="E15" s="226">
        <v>1.781266088559635</v>
      </c>
      <c r="F15" s="226">
        <v>1.834068560992512</v>
      </c>
      <c r="G15" s="226">
        <v>1.937857029102553</v>
      </c>
      <c r="H15" s="226">
        <v>1.870137607692594</v>
      </c>
      <c r="I15" s="226">
        <v>1.8462962866148831</v>
      </c>
      <c r="J15" s="226">
        <v>1.811623845991265</v>
      </c>
      <c r="K15" s="226">
        <v>1.2817078018646539</v>
      </c>
      <c r="L15" s="226">
        <v>1.6430729877569319</v>
      </c>
      <c r="M15" s="226">
        <v>1.6860623788321421</v>
      </c>
      <c r="N15" s="226">
        <v>1.5567024684682049</v>
      </c>
      <c r="O15" s="226">
        <v>1.552724557221598</v>
      </c>
      <c r="P15" s="226">
        <v>1.510870853641606</v>
      </c>
      <c r="Q15" s="226">
        <v>1.331225705141883</v>
      </c>
      <c r="R15" s="226">
        <v>1.3754589729406701</v>
      </c>
      <c r="S15" s="226">
        <v>1.353659915119255</v>
      </c>
      <c r="T15" s="226">
        <v>1.3382861228180409</v>
      </c>
      <c r="U15" s="226">
        <v>1.399798938252083</v>
      </c>
      <c r="V15" s="226">
        <v>1.2732823073524271</v>
      </c>
      <c r="W15" s="226">
        <v>1.4066651216119741</v>
      </c>
      <c r="X15" s="226">
        <v>1.382673930200395</v>
      </c>
      <c r="Y15" s="226">
        <v>1.426637649615651</v>
      </c>
      <c r="DA15" s="69" t="s">
        <v>164</v>
      </c>
    </row>
    <row r="16" spans="1:105" ht="12" customHeight="1" x14ac:dyDescent="0.25">
      <c r="A16" s="57" t="s">
        <v>165</v>
      </c>
      <c r="B16" s="261">
        <v>179.03221496893991</v>
      </c>
      <c r="C16" s="261">
        <v>175.06127236888869</v>
      </c>
      <c r="D16" s="261">
        <v>175.2359305778466</v>
      </c>
      <c r="E16" s="261">
        <v>179.88091629164961</v>
      </c>
      <c r="F16" s="261">
        <v>183.90476806534099</v>
      </c>
      <c r="G16" s="261">
        <v>188.3681354727361</v>
      </c>
      <c r="H16" s="261">
        <v>181.49933622665591</v>
      </c>
      <c r="I16" s="261">
        <v>181.04842091315919</v>
      </c>
      <c r="J16" s="261">
        <v>176.33889126579811</v>
      </c>
      <c r="K16" s="261">
        <v>125.4566211146609</v>
      </c>
      <c r="L16" s="261">
        <v>160.5463022084312</v>
      </c>
      <c r="M16" s="261">
        <v>159.4413257432916</v>
      </c>
      <c r="N16" s="261">
        <v>151.83430957202839</v>
      </c>
      <c r="O16" s="261">
        <v>151.54686855610359</v>
      </c>
      <c r="P16" s="261">
        <v>147.69609272818869</v>
      </c>
      <c r="Q16" s="261">
        <v>144.54419324646409</v>
      </c>
      <c r="R16" s="261">
        <v>138.46077781173071</v>
      </c>
      <c r="S16" s="261">
        <v>144.05434777946479</v>
      </c>
      <c r="T16" s="261">
        <v>146.6836493933547</v>
      </c>
      <c r="U16" s="261">
        <v>154.3106234779932</v>
      </c>
      <c r="V16" s="261">
        <v>143.4788196654608</v>
      </c>
      <c r="W16" s="261">
        <v>148.55407263604911</v>
      </c>
      <c r="X16" s="261">
        <v>150.65478043040551</v>
      </c>
      <c r="Y16" s="261">
        <v>146.72963007975031</v>
      </c>
      <c r="DA16" s="70" t="s">
        <v>166</v>
      </c>
    </row>
    <row r="17" spans="1:105" ht="12" customHeight="1" x14ac:dyDescent="0.25">
      <c r="A17" s="18" t="s">
        <v>28</v>
      </c>
      <c r="B17" s="230">
        <v>5.7718445282522097</v>
      </c>
      <c r="C17" s="230">
        <v>3.1661392151758911</v>
      </c>
      <c r="D17" s="230">
        <v>3.014740849181611</v>
      </c>
      <c r="E17" s="230">
        <v>3.0438375698054241</v>
      </c>
      <c r="F17" s="230">
        <v>2.8666509518462422</v>
      </c>
      <c r="G17" s="230">
        <v>2.8847099310749842</v>
      </c>
      <c r="H17" s="230">
        <v>2.9164498362194311</v>
      </c>
      <c r="I17" s="230">
        <v>2.9961679438932798</v>
      </c>
      <c r="J17" s="230">
        <v>2.3392960597171202</v>
      </c>
      <c r="K17" s="230">
        <v>2.6951874690485571</v>
      </c>
      <c r="L17" s="230">
        <v>2.6600649189424441</v>
      </c>
      <c r="M17" s="230">
        <v>2.5076047488705009</v>
      </c>
      <c r="N17" s="230">
        <v>1.6586462579690571</v>
      </c>
      <c r="O17" s="230">
        <v>2.3249831061161901</v>
      </c>
      <c r="P17" s="230">
        <v>1.8032105613857969</v>
      </c>
      <c r="Q17" s="230">
        <v>1.569670155808371</v>
      </c>
      <c r="R17" s="230">
        <v>2.261373089871765</v>
      </c>
      <c r="S17" s="230">
        <v>2.5309179833456832</v>
      </c>
      <c r="T17" s="230">
        <v>2.872371218542717</v>
      </c>
      <c r="U17" s="230">
        <v>2.4104801267948091</v>
      </c>
      <c r="V17" s="230">
        <v>1.43887363000643</v>
      </c>
      <c r="W17" s="230">
        <v>1.4985057619151629</v>
      </c>
      <c r="X17" s="230">
        <v>1.7388011148251039</v>
      </c>
      <c r="Y17" s="230">
        <v>1.3265250913446101</v>
      </c>
      <c r="DA17" s="71" t="s">
        <v>167</v>
      </c>
    </row>
    <row r="18" spans="1:105" ht="12" customHeight="1" x14ac:dyDescent="0.25">
      <c r="A18" s="18" t="s">
        <v>32</v>
      </c>
      <c r="B18" s="230">
        <v>22.655289683508538</v>
      </c>
      <c r="C18" s="230">
        <v>22.121636057624261</v>
      </c>
      <c r="D18" s="230">
        <v>22.79019499836496</v>
      </c>
      <c r="E18" s="230">
        <v>23.680197097847412</v>
      </c>
      <c r="F18" s="230">
        <v>23.030490953229162</v>
      </c>
      <c r="G18" s="230">
        <v>19.43390723939434</v>
      </c>
      <c r="H18" s="230">
        <v>20.35611035155528</v>
      </c>
      <c r="I18" s="230">
        <v>19.865723164829209</v>
      </c>
      <c r="J18" s="230">
        <v>17.552636548523001</v>
      </c>
      <c r="K18" s="230">
        <v>15.547152918980879</v>
      </c>
      <c r="L18" s="230">
        <v>18.673990729925912</v>
      </c>
      <c r="M18" s="230">
        <v>14.66526501951822</v>
      </c>
      <c r="N18" s="230">
        <v>14.507155366193659</v>
      </c>
      <c r="O18" s="230">
        <v>14.583696303847191</v>
      </c>
      <c r="P18" s="230">
        <v>11.87644008548153</v>
      </c>
      <c r="Q18" s="230">
        <v>5.1158635795372804</v>
      </c>
      <c r="R18" s="230">
        <v>3.945869678417218</v>
      </c>
      <c r="S18" s="230">
        <v>4.5358900089265397</v>
      </c>
      <c r="T18" s="230">
        <v>5.5260652859381034</v>
      </c>
      <c r="U18" s="230">
        <v>4.2951865043541027</v>
      </c>
      <c r="V18" s="230">
        <v>2.9215989349235021</v>
      </c>
      <c r="W18" s="230">
        <v>2.839063749272285</v>
      </c>
      <c r="X18" s="230">
        <v>2.765971370014257</v>
      </c>
      <c r="Y18" s="230">
        <v>2.5409681404952211</v>
      </c>
      <c r="DA18" s="71" t="s">
        <v>168</v>
      </c>
    </row>
    <row r="19" spans="1:105" ht="12" customHeight="1" x14ac:dyDescent="0.25">
      <c r="A19" s="18" t="s">
        <v>35</v>
      </c>
      <c r="B19" s="230">
        <v>3.9647691946530021</v>
      </c>
      <c r="C19" s="230">
        <v>3.5382143174373151</v>
      </c>
      <c r="D19" s="230">
        <v>4.0609232662003816</v>
      </c>
      <c r="E19" s="230">
        <v>3.6671615630428609</v>
      </c>
      <c r="F19" s="230">
        <v>4.2697950036573982</v>
      </c>
      <c r="G19" s="230">
        <v>4.3743041361856516</v>
      </c>
      <c r="H19" s="230">
        <v>4.7165572879815016</v>
      </c>
      <c r="I19" s="230">
        <v>5.1106707313017603</v>
      </c>
      <c r="J19" s="230">
        <v>5.1251290757951278</v>
      </c>
      <c r="K19" s="230">
        <v>4.3408948054037069</v>
      </c>
      <c r="L19" s="230">
        <v>4.4830450671566666</v>
      </c>
      <c r="M19" s="230">
        <v>3.9471718594722258</v>
      </c>
      <c r="N19" s="230">
        <v>4.7577170867474532</v>
      </c>
      <c r="O19" s="230">
        <v>5.3523332940720101</v>
      </c>
      <c r="P19" s="230">
        <v>5.3630181039145324</v>
      </c>
      <c r="Q19" s="230">
        <v>12.62676997360893</v>
      </c>
      <c r="R19" s="230">
        <v>3.630153132637401</v>
      </c>
      <c r="S19" s="230">
        <v>9.1212283803400211</v>
      </c>
      <c r="T19" s="230">
        <v>11.693487280103961</v>
      </c>
      <c r="U19" s="230">
        <v>12.91527953084533</v>
      </c>
      <c r="V19" s="230">
        <v>14.347041450655119</v>
      </c>
      <c r="W19" s="230">
        <v>10.676493886556679</v>
      </c>
      <c r="X19" s="230">
        <v>12.56333886019819</v>
      </c>
      <c r="Y19" s="230">
        <v>9.0977012173065166</v>
      </c>
      <c r="DA19" s="71" t="s">
        <v>169</v>
      </c>
    </row>
    <row r="20" spans="1:105" ht="12" customHeight="1" x14ac:dyDescent="0.25">
      <c r="A20" s="18" t="s">
        <v>36</v>
      </c>
      <c r="B20" s="230">
        <v>47.562083309370202</v>
      </c>
      <c r="C20" s="230">
        <v>48.729885931445352</v>
      </c>
      <c r="D20" s="230">
        <v>46.484430211288213</v>
      </c>
      <c r="E20" s="230">
        <v>47.816431789535521</v>
      </c>
      <c r="F20" s="230">
        <v>48.597277345658057</v>
      </c>
      <c r="G20" s="230">
        <v>47.653099087117909</v>
      </c>
      <c r="H20" s="230">
        <v>42.288773910086839</v>
      </c>
      <c r="I20" s="230">
        <v>42.988411782241513</v>
      </c>
      <c r="J20" s="230">
        <v>40.129996011335827</v>
      </c>
      <c r="K20" s="230">
        <v>23.537275793633651</v>
      </c>
      <c r="L20" s="230">
        <v>32.811170181919813</v>
      </c>
      <c r="M20" s="230">
        <v>27.064627695124571</v>
      </c>
      <c r="N20" s="230">
        <v>35.88241356870261</v>
      </c>
      <c r="O20" s="230">
        <v>35.583996675115877</v>
      </c>
      <c r="P20" s="230">
        <v>35.577388622601738</v>
      </c>
      <c r="Q20" s="230">
        <v>37.628936553131531</v>
      </c>
      <c r="R20" s="230">
        <v>35.923810020566023</v>
      </c>
      <c r="S20" s="230">
        <v>34.740264233399976</v>
      </c>
      <c r="T20" s="230">
        <v>33.687257206483018</v>
      </c>
      <c r="U20" s="230">
        <v>38.922814457460568</v>
      </c>
      <c r="V20" s="230">
        <v>36.969357718330102</v>
      </c>
      <c r="W20" s="230">
        <v>34.188907778367053</v>
      </c>
      <c r="X20" s="230">
        <v>37.121217992200137</v>
      </c>
      <c r="Y20" s="230">
        <v>33.992865519102807</v>
      </c>
      <c r="DA20" s="71" t="s">
        <v>170</v>
      </c>
    </row>
    <row r="21" spans="1:105" ht="12" customHeight="1" x14ac:dyDescent="0.25">
      <c r="A21" s="18" t="s">
        <v>40</v>
      </c>
      <c r="B21" s="230">
        <v>99.078228253155942</v>
      </c>
      <c r="C21" s="230">
        <v>97.505396847205844</v>
      </c>
      <c r="D21" s="230">
        <v>98.885641252811453</v>
      </c>
      <c r="E21" s="230">
        <v>101.6732882714183</v>
      </c>
      <c r="F21" s="230">
        <v>105.1405538109501</v>
      </c>
      <c r="G21" s="230">
        <v>114.0221150789632</v>
      </c>
      <c r="H21" s="230">
        <v>111.22144484081289</v>
      </c>
      <c r="I21" s="230">
        <v>110.08744729089339</v>
      </c>
      <c r="J21" s="230">
        <v>111.19183357042699</v>
      </c>
      <c r="K21" s="230">
        <v>79.336110127594097</v>
      </c>
      <c r="L21" s="230">
        <v>101.9180313104863</v>
      </c>
      <c r="M21" s="230">
        <v>111.2566564203061</v>
      </c>
      <c r="N21" s="230">
        <v>95.02837729241557</v>
      </c>
      <c r="O21" s="230">
        <v>93.701859176952297</v>
      </c>
      <c r="P21" s="230">
        <v>93.0760353548051</v>
      </c>
      <c r="Q21" s="230">
        <v>87.602952984377993</v>
      </c>
      <c r="R21" s="230">
        <v>92.699571890238346</v>
      </c>
      <c r="S21" s="230">
        <v>93.126047173452605</v>
      </c>
      <c r="T21" s="230">
        <v>92.904468402286923</v>
      </c>
      <c r="U21" s="230">
        <v>95.766862858538403</v>
      </c>
      <c r="V21" s="230">
        <v>87.801947931545683</v>
      </c>
      <c r="W21" s="230">
        <v>99.351101459937937</v>
      </c>
      <c r="X21" s="230">
        <v>96.465451093167857</v>
      </c>
      <c r="Y21" s="230">
        <v>99.77157011150112</v>
      </c>
      <c r="DA21" s="71" t="s">
        <v>171</v>
      </c>
    </row>
    <row r="22" spans="1:105" ht="12" customHeight="1" x14ac:dyDescent="0.25">
      <c r="A22" s="57" t="s">
        <v>172</v>
      </c>
      <c r="B22" s="261">
        <v>325.42207133525687</v>
      </c>
      <c r="C22" s="261">
        <v>295.09243200681311</v>
      </c>
      <c r="D22" s="261">
        <v>292.59541322045209</v>
      </c>
      <c r="E22" s="261">
        <v>298.38585290703497</v>
      </c>
      <c r="F22" s="261">
        <v>302.54553213903762</v>
      </c>
      <c r="G22" s="261">
        <v>305.60824034454811</v>
      </c>
      <c r="H22" s="261">
        <v>287.09245090707662</v>
      </c>
      <c r="I22" s="261">
        <v>290.64539825646318</v>
      </c>
      <c r="J22" s="261">
        <v>277.63981745430198</v>
      </c>
      <c r="K22" s="261">
        <v>194.17256093870839</v>
      </c>
      <c r="L22" s="261">
        <v>251.57203249629811</v>
      </c>
      <c r="M22" s="261">
        <v>240.65786728502869</v>
      </c>
      <c r="N22" s="261">
        <v>241.19141427902039</v>
      </c>
      <c r="O22" s="261">
        <v>239.19415579927511</v>
      </c>
      <c r="P22" s="261">
        <v>235.39546803878031</v>
      </c>
      <c r="Q22" s="261">
        <v>239.49181371430561</v>
      </c>
      <c r="R22" s="261">
        <v>222.86642143954151</v>
      </c>
      <c r="S22" s="261">
        <v>231.2028876759307</v>
      </c>
      <c r="T22" s="261">
        <v>238.4990874190203</v>
      </c>
      <c r="U22" s="261">
        <v>249.54110712871849</v>
      </c>
      <c r="V22" s="261">
        <v>231.65847302348561</v>
      </c>
      <c r="W22" s="261">
        <v>234.0633872757451</v>
      </c>
      <c r="X22" s="261">
        <v>246.46540082487641</v>
      </c>
      <c r="Y22" s="261">
        <v>223.03199215937781</v>
      </c>
      <c r="DA22" s="70" t="s">
        <v>173</v>
      </c>
    </row>
    <row r="23" spans="1:105" ht="12" customHeight="1" x14ac:dyDescent="0.25">
      <c r="A23" s="18" t="s">
        <v>28</v>
      </c>
      <c r="B23" s="230">
        <v>13.56679084927123</v>
      </c>
      <c r="C23" s="230">
        <v>8.5148528790884388</v>
      </c>
      <c r="D23" s="230">
        <v>8.1635976821252836</v>
      </c>
      <c r="E23" s="230">
        <v>8.2197995755628082</v>
      </c>
      <c r="F23" s="230">
        <v>7.862410693095522</v>
      </c>
      <c r="G23" s="230">
        <v>8.3708487617321161</v>
      </c>
      <c r="H23" s="230">
        <v>9.1307589314918136</v>
      </c>
      <c r="I23" s="230">
        <v>9.0152882788086135</v>
      </c>
      <c r="J23" s="230">
        <v>7.4167046764761766</v>
      </c>
      <c r="K23" s="230">
        <v>8.6819120239276941</v>
      </c>
      <c r="L23" s="230">
        <v>8.2799771796766422</v>
      </c>
      <c r="M23" s="230">
        <v>8.7895667404948057</v>
      </c>
      <c r="N23" s="230">
        <v>5.1624704717642267</v>
      </c>
      <c r="O23" s="230">
        <v>7.2418069019343223</v>
      </c>
      <c r="P23" s="230">
        <v>5.4906912392644953</v>
      </c>
      <c r="Q23" s="230">
        <v>4.4757972963293033</v>
      </c>
      <c r="R23" s="230">
        <v>7.1024944645529802</v>
      </c>
      <c r="S23" s="230">
        <v>7.9234939551521837</v>
      </c>
      <c r="T23" s="230">
        <v>8.6547203284145358</v>
      </c>
      <c r="U23" s="230">
        <v>7.0989304762033481</v>
      </c>
      <c r="V23" s="230">
        <v>4.2535614508095794</v>
      </c>
      <c r="W23" s="230">
        <v>4.7387051584392852</v>
      </c>
      <c r="X23" s="230">
        <v>5.0247250093637756</v>
      </c>
      <c r="Y23" s="230">
        <v>4.424797740510269</v>
      </c>
      <c r="DA23" s="71" t="s">
        <v>174</v>
      </c>
    </row>
    <row r="24" spans="1:105" ht="12" customHeight="1" x14ac:dyDescent="0.25">
      <c r="A24" s="18" t="s">
        <v>42</v>
      </c>
      <c r="B24" s="230">
        <v>137.48925193429531</v>
      </c>
      <c r="C24" s="230">
        <v>86.517626827458514</v>
      </c>
      <c r="D24" s="230">
        <v>85.846947549629206</v>
      </c>
      <c r="E24" s="230">
        <v>87.188306105099514</v>
      </c>
      <c r="F24" s="230">
        <v>86.517626827388398</v>
      </c>
      <c r="G24" s="230">
        <v>89.871023216096489</v>
      </c>
      <c r="H24" s="230">
        <v>67.0679277733216</v>
      </c>
      <c r="I24" s="230">
        <v>77.128116939322837</v>
      </c>
      <c r="J24" s="230">
        <v>71.092003439537976</v>
      </c>
      <c r="K24" s="230">
        <v>45.606190885920611</v>
      </c>
      <c r="L24" s="230">
        <v>69.079965606487349</v>
      </c>
      <c r="M24" s="230">
        <v>71.762682717436533</v>
      </c>
      <c r="N24" s="230">
        <v>64.385210662329598</v>
      </c>
      <c r="O24" s="230">
        <v>59.01977644038319</v>
      </c>
      <c r="P24" s="230">
        <v>69.079965606450983</v>
      </c>
      <c r="Q24" s="230">
        <v>77.128116939149564</v>
      </c>
      <c r="R24" s="230">
        <v>79.140154772461088</v>
      </c>
      <c r="S24" s="230">
        <v>71.762682717382589</v>
      </c>
      <c r="T24" s="230">
        <v>76.457437661430973</v>
      </c>
      <c r="U24" s="230">
        <v>77.128116939242048</v>
      </c>
      <c r="V24" s="230">
        <v>67.067927773175697</v>
      </c>
      <c r="W24" s="230">
        <v>78.469475494725472</v>
      </c>
      <c r="X24" s="230">
        <v>89.87102321610881</v>
      </c>
      <c r="Y24" s="230">
        <v>66.397248495658644</v>
      </c>
      <c r="DA24" s="71" t="s">
        <v>175</v>
      </c>
    </row>
    <row r="25" spans="1:105" ht="12" customHeight="1" x14ac:dyDescent="0.25">
      <c r="A25" s="18" t="s">
        <v>32</v>
      </c>
      <c r="B25" s="230">
        <v>53.251534281864153</v>
      </c>
      <c r="C25" s="230">
        <v>59.492796644112339</v>
      </c>
      <c r="D25" s="230">
        <v>61.713424924845853</v>
      </c>
      <c r="E25" s="230">
        <v>63.947720464785682</v>
      </c>
      <c r="F25" s="230">
        <v>63.166106156484993</v>
      </c>
      <c r="G25" s="230">
        <v>56.393295075556857</v>
      </c>
      <c r="H25" s="230">
        <v>63.73047603789194</v>
      </c>
      <c r="I25" s="230">
        <v>59.774760477952903</v>
      </c>
      <c r="J25" s="230">
        <v>55.650382957366908</v>
      </c>
      <c r="K25" s="230">
        <v>50.081493556658707</v>
      </c>
      <c r="L25" s="230">
        <v>58.126482551693378</v>
      </c>
      <c r="M25" s="230">
        <v>51.404163959316229</v>
      </c>
      <c r="N25" s="230">
        <v>45.152943762085727</v>
      </c>
      <c r="O25" s="230">
        <v>45.424980625057771</v>
      </c>
      <c r="P25" s="230">
        <v>36.163200752821822</v>
      </c>
      <c r="Q25" s="230">
        <v>14.58750317253142</v>
      </c>
      <c r="R25" s="230">
        <v>12.39314188106615</v>
      </c>
      <c r="S25" s="230">
        <v>14.200419493426059</v>
      </c>
      <c r="T25" s="230">
        <v>16.65054616116748</v>
      </c>
      <c r="U25" s="230">
        <v>12.649442755323831</v>
      </c>
      <c r="V25" s="230">
        <v>8.6367561022446395</v>
      </c>
      <c r="W25" s="230">
        <v>8.9779341366164278</v>
      </c>
      <c r="X25" s="230">
        <v>7.9930047200900081</v>
      </c>
      <c r="Y25" s="230">
        <v>8.4757311867921601</v>
      </c>
      <c r="DA25" s="71" t="s">
        <v>176</v>
      </c>
    </row>
    <row r="26" spans="1:105" ht="12" customHeight="1" x14ac:dyDescent="0.25">
      <c r="A26" s="18" t="s">
        <v>35</v>
      </c>
      <c r="B26" s="230">
        <v>9.3192382723064906</v>
      </c>
      <c r="C26" s="230">
        <v>9.5154926300324973</v>
      </c>
      <c r="D26" s="230">
        <v>10.99654843375394</v>
      </c>
      <c r="E26" s="230">
        <v>9.9030688622937415</v>
      </c>
      <c r="F26" s="230">
        <v>11.710836951551681</v>
      </c>
      <c r="G26" s="230">
        <v>12.693351926786001</v>
      </c>
      <c r="H26" s="230">
        <v>14.76649694031963</v>
      </c>
      <c r="I26" s="230">
        <v>15.37769938252705</v>
      </c>
      <c r="J26" s="230">
        <v>16.24914838209504</v>
      </c>
      <c r="K26" s="230">
        <v>13.983170832618891</v>
      </c>
      <c r="L26" s="230">
        <v>13.95436276279929</v>
      </c>
      <c r="M26" s="230">
        <v>13.835486039281619</v>
      </c>
      <c r="N26" s="230">
        <v>14.80820509818439</v>
      </c>
      <c r="O26" s="230">
        <v>16.67133154150606</v>
      </c>
      <c r="P26" s="230">
        <v>16.33013756116765</v>
      </c>
      <c r="Q26" s="230">
        <v>36.004292175731678</v>
      </c>
      <c r="R26" s="230">
        <v>11.401543003016309</v>
      </c>
      <c r="S26" s="230">
        <v>28.555645979348778</v>
      </c>
      <c r="T26" s="230">
        <v>35.233559443795627</v>
      </c>
      <c r="U26" s="230">
        <v>38.03585453828876</v>
      </c>
      <c r="V26" s="230">
        <v>42.412357259894371</v>
      </c>
      <c r="W26" s="230">
        <v>33.76213688335212</v>
      </c>
      <c r="X26" s="230">
        <v>36.30508540265069</v>
      </c>
      <c r="Y26" s="230">
        <v>30.346570941504851</v>
      </c>
      <c r="DA26" s="71" t="s">
        <v>177</v>
      </c>
    </row>
    <row r="27" spans="1:105" ht="12" customHeight="1" x14ac:dyDescent="0.25">
      <c r="A27" s="18" t="s">
        <v>36</v>
      </c>
      <c r="B27" s="230">
        <v>111.7952559975197</v>
      </c>
      <c r="C27" s="230">
        <v>131.0516630261213</v>
      </c>
      <c r="D27" s="230">
        <v>125.8748946300978</v>
      </c>
      <c r="E27" s="230">
        <v>129.1269578992933</v>
      </c>
      <c r="F27" s="230">
        <v>133.2885515105171</v>
      </c>
      <c r="G27" s="230">
        <v>138.2797213643766</v>
      </c>
      <c r="H27" s="230">
        <v>132.39679122405161</v>
      </c>
      <c r="I27" s="230">
        <v>129.34953317785181</v>
      </c>
      <c r="J27" s="230">
        <v>127.2315779988259</v>
      </c>
      <c r="K27" s="230">
        <v>75.819793639582542</v>
      </c>
      <c r="L27" s="230">
        <v>102.1312443956414</v>
      </c>
      <c r="M27" s="230">
        <v>94.865967828499492</v>
      </c>
      <c r="N27" s="230">
        <v>111.6825842846565</v>
      </c>
      <c r="O27" s="230">
        <v>110.8362602903937</v>
      </c>
      <c r="P27" s="230">
        <v>108.33147287907531</v>
      </c>
      <c r="Q27" s="230">
        <v>107.29610413056361</v>
      </c>
      <c r="R27" s="230">
        <v>112.829087318445</v>
      </c>
      <c r="S27" s="230">
        <v>108.7606455306211</v>
      </c>
      <c r="T27" s="230">
        <v>101.5028238242117</v>
      </c>
      <c r="U27" s="230">
        <v>114.6287624196605</v>
      </c>
      <c r="V27" s="230">
        <v>109.28787043736131</v>
      </c>
      <c r="W27" s="230">
        <v>108.1151356026118</v>
      </c>
      <c r="X27" s="230">
        <v>107.27156247666311</v>
      </c>
      <c r="Y27" s="230">
        <v>113.3876437949118</v>
      </c>
      <c r="DA27" s="71" t="s">
        <v>178</v>
      </c>
    </row>
    <row r="28" spans="1:105" ht="12" customHeight="1" x14ac:dyDescent="0.25">
      <c r="A28" s="57" t="s">
        <v>179</v>
      </c>
      <c r="B28" s="261">
        <v>177.77698565438129</v>
      </c>
      <c r="C28" s="261">
        <v>178.13362054303619</v>
      </c>
      <c r="D28" s="261">
        <v>182.6250957710775</v>
      </c>
      <c r="E28" s="261">
        <v>188.67477259308239</v>
      </c>
      <c r="F28" s="261">
        <v>193.8679140861758</v>
      </c>
      <c r="G28" s="261">
        <v>194.93649502912541</v>
      </c>
      <c r="H28" s="261">
        <v>192.41008216151781</v>
      </c>
      <c r="I28" s="261">
        <v>191.81233260059199</v>
      </c>
      <c r="J28" s="261">
        <v>186.04889511445731</v>
      </c>
      <c r="K28" s="261">
        <v>130.69254150414139</v>
      </c>
      <c r="L28" s="261">
        <v>169.98222376114961</v>
      </c>
      <c r="M28" s="261">
        <v>168.97645467452881</v>
      </c>
      <c r="N28" s="261">
        <v>157.03714823175</v>
      </c>
      <c r="O28" s="261">
        <v>155.58068203144029</v>
      </c>
      <c r="P28" s="261">
        <v>152.83101247720759</v>
      </c>
      <c r="Q28" s="261">
        <v>148.23448379032129</v>
      </c>
      <c r="R28" s="261">
        <v>146.5865085041282</v>
      </c>
      <c r="S28" s="261">
        <v>151.70803137372849</v>
      </c>
      <c r="T28" s="261">
        <v>155.14519294931401</v>
      </c>
      <c r="U28" s="261">
        <v>160.97170463701809</v>
      </c>
      <c r="V28" s="261">
        <v>148.29783500194671</v>
      </c>
      <c r="W28" s="261">
        <v>156.81782929824851</v>
      </c>
      <c r="X28" s="261">
        <v>159.50234549519669</v>
      </c>
      <c r="Y28" s="261">
        <v>160.69004947053639</v>
      </c>
      <c r="DA28" s="70" t="s">
        <v>180</v>
      </c>
    </row>
    <row r="29" spans="1:105" ht="12" customHeight="1" x14ac:dyDescent="0.25">
      <c r="A29" s="60" t="s">
        <v>181</v>
      </c>
      <c r="B29" s="262">
        <v>95.140259479262667</v>
      </c>
      <c r="C29" s="262">
        <v>98.142919066188767</v>
      </c>
      <c r="D29" s="262">
        <v>106.686585035032</v>
      </c>
      <c r="E29" s="262">
        <v>111.45157391689921</v>
      </c>
      <c r="F29" s="262">
        <v>114.6344834082138</v>
      </c>
      <c r="G29" s="262">
        <v>104.1901554032311</v>
      </c>
      <c r="H29" s="262">
        <v>108.3315327133557</v>
      </c>
      <c r="I29" s="262">
        <v>108.9378230207936</v>
      </c>
      <c r="J29" s="262">
        <v>101.0565501402687</v>
      </c>
      <c r="K29" s="262">
        <v>70.350503910594242</v>
      </c>
      <c r="L29" s="262">
        <v>94.420051413615511</v>
      </c>
      <c r="M29" s="262">
        <v>88.041548705055618</v>
      </c>
      <c r="N29" s="262">
        <v>81.008128529434131</v>
      </c>
      <c r="O29" s="262">
        <v>79.385025417913226</v>
      </c>
      <c r="P29" s="262">
        <v>78.618613085860517</v>
      </c>
      <c r="Q29" s="262">
        <v>77.47272866935792</v>
      </c>
      <c r="R29" s="262">
        <v>74.60538374236252</v>
      </c>
      <c r="S29" s="262">
        <v>80.255394400595293</v>
      </c>
      <c r="T29" s="262">
        <v>86.098842791005481</v>
      </c>
      <c r="U29" s="262">
        <v>85.481058929892754</v>
      </c>
      <c r="V29" s="262">
        <v>76.812804739889401</v>
      </c>
      <c r="W29" s="262">
        <v>80.291523976678448</v>
      </c>
      <c r="X29" s="262">
        <v>86.492116227683425</v>
      </c>
      <c r="Y29" s="262">
        <v>88.742913661191523</v>
      </c>
      <c r="DA29" s="72" t="s">
        <v>182</v>
      </c>
    </row>
    <row r="30" spans="1:105" ht="12" customHeight="1" x14ac:dyDescent="0.25">
      <c r="A30" s="59" t="s">
        <v>31</v>
      </c>
      <c r="B30" s="230">
        <v>63.582733640467112</v>
      </c>
      <c r="C30" s="230">
        <v>70.045358561974965</v>
      </c>
      <c r="D30" s="230">
        <v>79.396926026106172</v>
      </c>
      <c r="E30" s="230">
        <v>81.877180623828636</v>
      </c>
      <c r="F30" s="230">
        <v>86.005321434483832</v>
      </c>
      <c r="G30" s="230">
        <v>79.286733730987976</v>
      </c>
      <c r="H30" s="230">
        <v>83.795733643774923</v>
      </c>
      <c r="I30" s="230">
        <v>84.399862064418429</v>
      </c>
      <c r="J30" s="230">
        <v>77.954818635571485</v>
      </c>
      <c r="K30" s="230">
        <v>50.73024857939464</v>
      </c>
      <c r="L30" s="230">
        <v>70.781942522077031</v>
      </c>
      <c r="M30" s="230">
        <v>69.409965840270587</v>
      </c>
      <c r="N30" s="230">
        <v>61.101920327644848</v>
      </c>
      <c r="O30" s="230">
        <v>59.188532490472348</v>
      </c>
      <c r="P30" s="230">
        <v>61.079357467931338</v>
      </c>
      <c r="Q30" s="230">
        <v>59.301177016821271</v>
      </c>
      <c r="R30" s="230">
        <v>60.329674426206658</v>
      </c>
      <c r="S30" s="230">
        <v>61.97918086043083</v>
      </c>
      <c r="T30" s="230">
        <v>65.665166003534168</v>
      </c>
      <c r="U30" s="230">
        <v>63.919212763354381</v>
      </c>
      <c r="V30" s="230">
        <v>55.95682842555054</v>
      </c>
      <c r="W30" s="230">
        <v>63.015138031989707</v>
      </c>
      <c r="X30" s="230">
        <v>68.186951795399409</v>
      </c>
      <c r="Y30" s="230">
        <v>73.848075301456277</v>
      </c>
      <c r="DA30" s="71" t="s">
        <v>183</v>
      </c>
    </row>
    <row r="31" spans="1:105" ht="12" customHeight="1" x14ac:dyDescent="0.25">
      <c r="A31" s="59" t="s">
        <v>159</v>
      </c>
      <c r="B31" s="230">
        <v>9.3549233592735188</v>
      </c>
      <c r="C31" s="230">
        <v>7.0469366653248144</v>
      </c>
      <c r="D31" s="230">
        <v>6.6695375557462002</v>
      </c>
      <c r="E31" s="230">
        <v>8.8034460064916669</v>
      </c>
      <c r="F31" s="230">
        <v>8.0557938826420425</v>
      </c>
      <c r="G31" s="230">
        <v>5.9552725883811011</v>
      </c>
      <c r="H31" s="230">
        <v>5.5819585674606236</v>
      </c>
      <c r="I31" s="230">
        <v>5.7355775225561434</v>
      </c>
      <c r="J31" s="230">
        <v>5.7673966233047107</v>
      </c>
      <c r="K31" s="230">
        <v>4.4936588606011458</v>
      </c>
      <c r="L31" s="230">
        <v>6.4694498480122729</v>
      </c>
      <c r="M31" s="230">
        <v>5.0917563309642091</v>
      </c>
      <c r="N31" s="230">
        <v>4.4930294333019551</v>
      </c>
      <c r="O31" s="230">
        <v>3.985087104515658</v>
      </c>
      <c r="P31" s="230">
        <v>3.7937028387965221</v>
      </c>
      <c r="Q31" s="230">
        <v>3.8398442395158758</v>
      </c>
      <c r="R31" s="230">
        <v>8.3929351885017631</v>
      </c>
      <c r="S31" s="230">
        <v>7.7975434796838261</v>
      </c>
      <c r="T31" s="230">
        <v>7.6361517976498954</v>
      </c>
      <c r="U31" s="230">
        <v>7.9952621192264832</v>
      </c>
      <c r="V31" s="230">
        <v>6.7965014435751048</v>
      </c>
      <c r="W31" s="230">
        <v>6.8658753913881139</v>
      </c>
      <c r="X31" s="230">
        <v>6.7031199517195743</v>
      </c>
      <c r="Y31" s="230">
        <v>6.5019773073331528</v>
      </c>
      <c r="DA31" s="71" t="s">
        <v>184</v>
      </c>
    </row>
    <row r="32" spans="1:105" ht="12" customHeight="1" x14ac:dyDescent="0.25">
      <c r="A32" s="59" t="s">
        <v>32</v>
      </c>
      <c r="B32" s="230">
        <v>18.895765527927178</v>
      </c>
      <c r="C32" s="230">
        <v>18.14797173573675</v>
      </c>
      <c r="D32" s="230">
        <v>17.50156489490028</v>
      </c>
      <c r="E32" s="230">
        <v>17.98565381594241</v>
      </c>
      <c r="F32" s="230">
        <v>17.3556705027748</v>
      </c>
      <c r="G32" s="230">
        <v>15.46678857327719</v>
      </c>
      <c r="H32" s="230">
        <v>15.38832941088932</v>
      </c>
      <c r="I32" s="230">
        <v>14.955038973543809</v>
      </c>
      <c r="J32" s="230">
        <v>13.416810325316851</v>
      </c>
      <c r="K32" s="230">
        <v>11.82496702196484</v>
      </c>
      <c r="L32" s="230">
        <v>13.84492309954708</v>
      </c>
      <c r="M32" s="230">
        <v>10.668411972476621</v>
      </c>
      <c r="N32" s="230">
        <v>11.60668878693907</v>
      </c>
      <c r="O32" s="230">
        <v>11.85904234435114</v>
      </c>
      <c r="P32" s="230">
        <v>9.4694527072554067</v>
      </c>
      <c r="Q32" s="230">
        <v>4.1323662446861569</v>
      </c>
      <c r="R32" s="230">
        <v>3.0639638546780321</v>
      </c>
      <c r="S32" s="230">
        <v>3.480243304585156</v>
      </c>
      <c r="T32" s="230">
        <v>4.1069568051170666</v>
      </c>
      <c r="U32" s="230">
        <v>3.3857891233753858</v>
      </c>
      <c r="V32" s="230">
        <v>2.3786555218504981</v>
      </c>
      <c r="W32" s="230">
        <v>2.1868208415567589</v>
      </c>
      <c r="X32" s="230">
        <v>2.0934355417783501</v>
      </c>
      <c r="Y32" s="230">
        <v>1.8323394097849739</v>
      </c>
      <c r="DA32" s="71" t="s">
        <v>185</v>
      </c>
    </row>
    <row r="33" spans="1:105" ht="12" customHeight="1" x14ac:dyDescent="0.25">
      <c r="A33" s="59" t="s">
        <v>35</v>
      </c>
      <c r="B33" s="230">
        <v>3.3068369515948559</v>
      </c>
      <c r="C33" s="230">
        <v>2.9026521031522372</v>
      </c>
      <c r="D33" s="230">
        <v>3.118556558279356</v>
      </c>
      <c r="E33" s="230">
        <v>2.7852934706364749</v>
      </c>
      <c r="F33" s="230">
        <v>3.217697588313094</v>
      </c>
      <c r="G33" s="230">
        <v>3.481360510584794</v>
      </c>
      <c r="H33" s="230">
        <v>3.5655110912308809</v>
      </c>
      <c r="I33" s="230">
        <v>3.8473444602752571</v>
      </c>
      <c r="J33" s="230">
        <v>3.917524556075644</v>
      </c>
      <c r="K33" s="230">
        <v>3.3016294486336131</v>
      </c>
      <c r="L33" s="230">
        <v>3.323735943979135</v>
      </c>
      <c r="M33" s="230">
        <v>2.8714145613441948</v>
      </c>
      <c r="N33" s="230">
        <v>3.8064899815482471</v>
      </c>
      <c r="O33" s="230">
        <v>4.3523634785740901</v>
      </c>
      <c r="P33" s="230">
        <v>4.2761000718772344</v>
      </c>
      <c r="Q33" s="230">
        <v>10.199341168334611</v>
      </c>
      <c r="R33" s="230">
        <v>2.8188102729760671</v>
      </c>
      <c r="S33" s="230">
        <v>6.9984267558954754</v>
      </c>
      <c r="T33" s="230">
        <v>8.690568184704345</v>
      </c>
      <c r="U33" s="230">
        <v>10.18079492393651</v>
      </c>
      <c r="V33" s="230">
        <v>11.680819348913261</v>
      </c>
      <c r="W33" s="230">
        <v>8.2236897117438694</v>
      </c>
      <c r="X33" s="230">
        <v>9.5086089387860966</v>
      </c>
      <c r="Y33" s="230">
        <v>6.5605216426171173</v>
      </c>
      <c r="DA33" s="71" t="s">
        <v>186</v>
      </c>
    </row>
    <row r="34" spans="1:105" ht="12" customHeight="1" x14ac:dyDescent="0.25">
      <c r="A34" s="60" t="s">
        <v>187</v>
      </c>
      <c r="B34" s="262">
        <v>82.636726175118596</v>
      </c>
      <c r="C34" s="262">
        <v>79.990701476847406</v>
      </c>
      <c r="D34" s="262">
        <v>75.938510736045515</v>
      </c>
      <c r="E34" s="262">
        <v>77.223198676183245</v>
      </c>
      <c r="F34" s="262">
        <v>79.233430677962033</v>
      </c>
      <c r="G34" s="262">
        <v>90.746339625894308</v>
      </c>
      <c r="H34" s="262">
        <v>84.078549448162065</v>
      </c>
      <c r="I34" s="262">
        <v>82.874509579798385</v>
      </c>
      <c r="J34" s="262">
        <v>84.992344974188583</v>
      </c>
      <c r="K34" s="262">
        <v>60.342037593547182</v>
      </c>
      <c r="L34" s="262">
        <v>75.562172347534045</v>
      </c>
      <c r="M34" s="262">
        <v>80.934905969473149</v>
      </c>
      <c r="N34" s="262">
        <v>76.029019702315864</v>
      </c>
      <c r="O34" s="262">
        <v>76.19565661352712</v>
      </c>
      <c r="P34" s="262">
        <v>74.212399391347049</v>
      </c>
      <c r="Q34" s="262">
        <v>70.761755120963358</v>
      </c>
      <c r="R34" s="262">
        <v>71.98112476176567</v>
      </c>
      <c r="S34" s="262">
        <v>71.452636973133167</v>
      </c>
      <c r="T34" s="262">
        <v>69.046350158308556</v>
      </c>
      <c r="U34" s="262">
        <v>75.49064570712531</v>
      </c>
      <c r="V34" s="262">
        <v>71.48503026205735</v>
      </c>
      <c r="W34" s="262">
        <v>76.526305321570064</v>
      </c>
      <c r="X34" s="262">
        <v>73.010229267513282</v>
      </c>
      <c r="Y34" s="262">
        <v>71.947135809344857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155.3913618863493</v>
      </c>
      <c r="C35" s="261">
        <f t="shared" si="0"/>
        <v>155.45118626703098</v>
      </c>
      <c r="D35" s="261">
        <f t="shared" si="0"/>
        <v>159.63323531536969</v>
      </c>
      <c r="E35" s="261">
        <f t="shared" si="0"/>
        <v>164.96513200276243</v>
      </c>
      <c r="F35" s="261">
        <f t="shared" si="0"/>
        <v>169.29209639274291</v>
      </c>
      <c r="G35" s="261">
        <f t="shared" si="0"/>
        <v>170.06539141687946</v>
      </c>
      <c r="H35" s="261">
        <f t="shared" si="0"/>
        <v>185.48720805469608</v>
      </c>
      <c r="I35" s="261">
        <f t="shared" si="0"/>
        <v>183.71146374912954</v>
      </c>
      <c r="J35" s="261">
        <f t="shared" si="0"/>
        <v>180.18015536371979</v>
      </c>
      <c r="K35" s="261">
        <f t="shared" si="0"/>
        <v>117.4950012282255</v>
      </c>
      <c r="L35" s="261">
        <f t="shared" si="0"/>
        <v>161.93220832657175</v>
      </c>
      <c r="M35" s="261">
        <f t="shared" si="0"/>
        <v>153.52815552086588</v>
      </c>
      <c r="N35" s="261">
        <f t="shared" si="0"/>
        <v>144.68549573720969</v>
      </c>
      <c r="O35" s="261">
        <f t="shared" si="0"/>
        <v>134.65900909764918</v>
      </c>
      <c r="P35" s="261">
        <f t="shared" si="0"/>
        <v>131.96443715555412</v>
      </c>
      <c r="Q35" s="261">
        <f t="shared" si="0"/>
        <v>127.07651291529567</v>
      </c>
      <c r="R35" s="261">
        <f t="shared" si="0"/>
        <v>125.4290750724071</v>
      </c>
      <c r="S35" s="261">
        <f t="shared" si="0"/>
        <v>129.9506037953341</v>
      </c>
      <c r="T35" s="261">
        <f t="shared" si="0"/>
        <v>133.92357218402873</v>
      </c>
      <c r="U35" s="261">
        <f t="shared" si="0"/>
        <v>139.20313960263934</v>
      </c>
      <c r="V35" s="261">
        <f t="shared" si="0"/>
        <v>137.94503562832858</v>
      </c>
      <c r="W35" s="261">
        <f t="shared" si="0"/>
        <v>144.66282791516545</v>
      </c>
      <c r="X35" s="261">
        <f t="shared" si="0"/>
        <v>147.92284232670087</v>
      </c>
      <c r="Y35" s="261">
        <f t="shared" si="0"/>
        <v>146.52624578009824</v>
      </c>
      <c r="DA35" s="70"/>
    </row>
    <row r="36" spans="1:105" ht="12" customHeight="1" x14ac:dyDescent="0.25">
      <c r="A36" s="60" t="s">
        <v>190</v>
      </c>
      <c r="B36" s="262">
        <v>54.817204669073938</v>
      </c>
      <c r="C36" s="262">
        <v>57.637881223362733</v>
      </c>
      <c r="D36" s="262">
        <v>63.987776180652929</v>
      </c>
      <c r="E36" s="262">
        <v>67.142032878204049</v>
      </c>
      <c r="F36" s="262">
        <v>69.383600821675174</v>
      </c>
      <c r="G36" s="262">
        <v>62.294856799502519</v>
      </c>
      <c r="H36" s="262">
        <v>65.586390815102376</v>
      </c>
      <c r="I36" s="262">
        <v>66.047290368935805</v>
      </c>
      <c r="J36" s="262">
        <v>61.126994011191357</v>
      </c>
      <c r="K36" s="262">
        <v>41.945298435844407</v>
      </c>
      <c r="L36" s="262">
        <v>57.088208774695843</v>
      </c>
      <c r="M36" s="262">
        <v>53.5356007019451</v>
      </c>
      <c r="N36" s="262">
        <v>48.384321432118981</v>
      </c>
      <c r="O36" s="262">
        <v>47.200713871586657</v>
      </c>
      <c r="P36" s="262">
        <v>47.38422242987032</v>
      </c>
      <c r="Q36" s="262">
        <v>47.7434622987194</v>
      </c>
      <c r="R36" s="262">
        <v>46.270611336859439</v>
      </c>
      <c r="S36" s="262">
        <v>49.75296289720616</v>
      </c>
      <c r="T36" s="262">
        <v>53.376886178907242</v>
      </c>
      <c r="U36" s="262">
        <v>53.015954224210901</v>
      </c>
      <c r="V36" s="262">
        <v>47.716301673124313</v>
      </c>
      <c r="W36" s="262">
        <v>49.992989922495362</v>
      </c>
      <c r="X36" s="262">
        <v>53.928940778502238</v>
      </c>
      <c r="Y36" s="262">
        <v>55.49771886267591</v>
      </c>
      <c r="DA36" s="72" t="s">
        <v>191</v>
      </c>
    </row>
    <row r="37" spans="1:105" ht="12" customHeight="1" x14ac:dyDescent="0.25">
      <c r="A37" s="59" t="s">
        <v>31</v>
      </c>
      <c r="B37" s="230">
        <v>45.713828537091992</v>
      </c>
      <c r="C37" s="230">
        <v>50.469013253616879</v>
      </c>
      <c r="D37" s="230">
        <v>56.965090370644333</v>
      </c>
      <c r="E37" s="230">
        <v>58.817164026008207</v>
      </c>
      <c r="F37" s="230">
        <v>61.342842420895217</v>
      </c>
      <c r="G37" s="230">
        <v>55.669164734680407</v>
      </c>
      <c r="H37" s="230">
        <v>59.131378520638968</v>
      </c>
      <c r="I37" s="230">
        <v>59.312801311187521</v>
      </c>
      <c r="J37" s="230">
        <v>54.371952061262583</v>
      </c>
      <c r="K37" s="230">
        <v>36.358409157980702</v>
      </c>
      <c r="L37" s="230">
        <v>50.149647871839967</v>
      </c>
      <c r="M37" s="230">
        <v>48.025766730945307</v>
      </c>
      <c r="N37" s="230">
        <v>42.598179003515419</v>
      </c>
      <c r="O37" s="230">
        <v>41.372829530203568</v>
      </c>
      <c r="P37" s="230">
        <v>41.854417960937248</v>
      </c>
      <c r="Q37" s="230">
        <v>38.604165776795497</v>
      </c>
      <c r="R37" s="230">
        <v>39.019227209031371</v>
      </c>
      <c r="S37" s="230">
        <v>40.164660593009202</v>
      </c>
      <c r="T37" s="230">
        <v>42.748157937151689</v>
      </c>
      <c r="U37" s="230">
        <v>41.278115851207893</v>
      </c>
      <c r="V37" s="230">
        <v>35.871343111660742</v>
      </c>
      <c r="W37" s="230">
        <v>40.334512956893867</v>
      </c>
      <c r="X37" s="230">
        <v>43.569994878543127</v>
      </c>
      <c r="Y37" s="230">
        <v>47.156514117309648</v>
      </c>
      <c r="DA37" s="71" t="s">
        <v>192</v>
      </c>
    </row>
    <row r="38" spans="1:105" ht="12" customHeight="1" x14ac:dyDescent="0.25">
      <c r="A38" s="59" t="s">
        <v>159</v>
      </c>
      <c r="B38" s="230">
        <v>6.7258725433486193</v>
      </c>
      <c r="C38" s="230">
        <v>5.0774519148902879</v>
      </c>
      <c r="D38" s="230">
        <v>4.7852080503540568</v>
      </c>
      <c r="E38" s="230">
        <v>6.3240297701119728</v>
      </c>
      <c r="F38" s="230">
        <v>5.7457525473532751</v>
      </c>
      <c r="G38" s="230">
        <v>4.1813432734831251</v>
      </c>
      <c r="H38" s="230">
        <v>3.938970286270155</v>
      </c>
      <c r="I38" s="230">
        <v>4.0307313504924007</v>
      </c>
      <c r="J38" s="230">
        <v>4.022645658205918</v>
      </c>
      <c r="K38" s="230">
        <v>3.2206088486718678</v>
      </c>
      <c r="L38" s="230">
        <v>4.583663858916422</v>
      </c>
      <c r="M38" s="230">
        <v>3.5230603968951302</v>
      </c>
      <c r="N38" s="230">
        <v>3.1323871826212608</v>
      </c>
      <c r="O38" s="230">
        <v>2.7855789373503881</v>
      </c>
      <c r="P38" s="230">
        <v>2.5996217186461079</v>
      </c>
      <c r="Q38" s="230">
        <v>2.4996802936524549</v>
      </c>
      <c r="R38" s="230">
        <v>5.4282713803038183</v>
      </c>
      <c r="S38" s="230">
        <v>5.0530788399089497</v>
      </c>
      <c r="T38" s="230">
        <v>4.9711505040653314</v>
      </c>
      <c r="U38" s="230">
        <v>5.1632262312125086</v>
      </c>
      <c r="V38" s="230">
        <v>4.3569237589251637</v>
      </c>
      <c r="W38" s="230">
        <v>4.3946859212428926</v>
      </c>
      <c r="X38" s="230">
        <v>4.2831494043467</v>
      </c>
      <c r="Y38" s="230">
        <v>4.1519103027677202</v>
      </c>
      <c r="DA38" s="71" t="s">
        <v>193</v>
      </c>
    </row>
    <row r="39" spans="1:105" ht="12" customHeight="1" x14ac:dyDescent="0.25">
      <c r="A39" s="59" t="s">
        <v>35</v>
      </c>
      <c r="B39" s="230">
        <v>2.377503588633322</v>
      </c>
      <c r="C39" s="230">
        <v>2.0914160548555651</v>
      </c>
      <c r="D39" s="230">
        <v>2.2374777596545381</v>
      </c>
      <c r="E39" s="230">
        <v>2.0008390820838549</v>
      </c>
      <c r="F39" s="230">
        <v>2.2950058534266931</v>
      </c>
      <c r="G39" s="230">
        <v>2.4443487913389812</v>
      </c>
      <c r="H39" s="230">
        <v>2.5160420081932462</v>
      </c>
      <c r="I39" s="230">
        <v>2.7037577072558769</v>
      </c>
      <c r="J39" s="230">
        <v>2.732396291722865</v>
      </c>
      <c r="K39" s="230">
        <v>2.366280429191848</v>
      </c>
      <c r="L39" s="230">
        <v>2.3548970439394501</v>
      </c>
      <c r="M39" s="230">
        <v>1.9867735741046499</v>
      </c>
      <c r="N39" s="230">
        <v>2.6537552459823051</v>
      </c>
      <c r="O39" s="230">
        <v>3.0423054040327089</v>
      </c>
      <c r="P39" s="230">
        <v>2.9301827502869631</v>
      </c>
      <c r="Q39" s="230">
        <v>6.6396162282714473</v>
      </c>
      <c r="R39" s="230">
        <v>1.823112747524247</v>
      </c>
      <c r="S39" s="230">
        <v>4.5352234642880109</v>
      </c>
      <c r="T39" s="230">
        <v>5.6575777376902154</v>
      </c>
      <c r="U39" s="230">
        <v>6.5746121417905101</v>
      </c>
      <c r="V39" s="230">
        <v>7.488034802538408</v>
      </c>
      <c r="W39" s="230">
        <v>5.26379104435859</v>
      </c>
      <c r="X39" s="230">
        <v>6.0757964956124022</v>
      </c>
      <c r="Y39" s="230">
        <v>4.189294442598543</v>
      </c>
      <c r="DA39" s="71" t="s">
        <v>194</v>
      </c>
    </row>
    <row r="40" spans="1:105" ht="12" customHeight="1" x14ac:dyDescent="0.25">
      <c r="A40" s="60" t="s">
        <v>195</v>
      </c>
      <c r="B40" s="262">
        <v>41.161154426345952</v>
      </c>
      <c r="C40" s="262">
        <v>40.178483038592709</v>
      </c>
      <c r="D40" s="262">
        <v>41.161685729325512</v>
      </c>
      <c r="E40" s="262">
        <v>42.349162326248248</v>
      </c>
      <c r="F40" s="262">
        <v>43.395668556664262</v>
      </c>
      <c r="G40" s="262">
        <v>44.055298890258562</v>
      </c>
      <c r="H40" s="262">
        <v>60.56986664465407</v>
      </c>
      <c r="I40" s="262">
        <v>59.423327954203508</v>
      </c>
      <c r="J40" s="262">
        <v>59.772673149299138</v>
      </c>
      <c r="K40" s="262">
        <v>32.302516868999582</v>
      </c>
      <c r="L40" s="262">
        <v>51.30751551884461</v>
      </c>
      <c r="M40" s="262">
        <v>43.992514083765187</v>
      </c>
      <c r="N40" s="262">
        <v>43.296329721249677</v>
      </c>
      <c r="O40" s="262">
        <v>34.197472911861112</v>
      </c>
      <c r="P40" s="262">
        <v>33.726425315075538</v>
      </c>
      <c r="Q40" s="262">
        <v>33.268222517602673</v>
      </c>
      <c r="R40" s="262">
        <v>32.603465908128292</v>
      </c>
      <c r="S40" s="262">
        <v>33.893851905434147</v>
      </c>
      <c r="T40" s="262">
        <v>35.597370238640437</v>
      </c>
      <c r="U40" s="262">
        <v>37.436403188449567</v>
      </c>
      <c r="V40" s="262">
        <v>44.402976491315577</v>
      </c>
      <c r="W40" s="262">
        <v>45.687143517429213</v>
      </c>
      <c r="X40" s="262">
        <v>47.341936157344477</v>
      </c>
      <c r="Y40" s="262">
        <v>45.085878965614981</v>
      </c>
      <c r="DA40" s="72" t="s">
        <v>196</v>
      </c>
    </row>
    <row r="41" spans="1:105" ht="12" customHeight="1" x14ac:dyDescent="0.25">
      <c r="A41" s="64" t="s">
        <v>28</v>
      </c>
      <c r="B41" s="229">
        <v>1.4191812920054949</v>
      </c>
      <c r="C41" s="229">
        <v>0.74163108955613433</v>
      </c>
      <c r="D41" s="229">
        <v>0.65857631358280044</v>
      </c>
      <c r="E41" s="229">
        <v>0.65235074221235156</v>
      </c>
      <c r="F41" s="229">
        <v>0.6110610647833562</v>
      </c>
      <c r="G41" s="229">
        <v>0.67375909859842098</v>
      </c>
      <c r="H41" s="229">
        <v>0.44253378444753688</v>
      </c>
      <c r="I41" s="229">
        <v>0.46025551532211462</v>
      </c>
      <c r="J41" s="229">
        <v>0.35873329136584547</v>
      </c>
      <c r="K41" s="229">
        <v>0.57314378022215939</v>
      </c>
      <c r="L41" s="229">
        <v>0.42984034366604362</v>
      </c>
      <c r="M41" s="229">
        <v>0.51358074923072283</v>
      </c>
      <c r="N41" s="229">
        <v>0.32076263649255832</v>
      </c>
      <c r="O41" s="229">
        <v>0.58646491564800896</v>
      </c>
      <c r="P41" s="229">
        <v>0.44700232417276431</v>
      </c>
      <c r="Q41" s="229">
        <v>0.38633791092234721</v>
      </c>
      <c r="R41" s="229">
        <v>0.54805699240898287</v>
      </c>
      <c r="S41" s="229">
        <v>0.60370575719392816</v>
      </c>
      <c r="T41" s="229">
        <v>0.64438074252369604</v>
      </c>
      <c r="U41" s="229">
        <v>0.54604410194565867</v>
      </c>
      <c r="V41" s="229">
        <v>0.25129813893503028</v>
      </c>
      <c r="W41" s="229">
        <v>0.26862483840579021</v>
      </c>
      <c r="X41" s="229">
        <v>0.29202976848496848</v>
      </c>
      <c r="Y41" s="229">
        <v>0.22222867622640341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18.74422882753716</v>
      </c>
      <c r="C43" s="229">
        <v>19.999835894698979</v>
      </c>
      <c r="D43" s="229">
        <v>22.58556545106811</v>
      </c>
      <c r="E43" s="229">
        <v>23.103706040970241</v>
      </c>
      <c r="F43" s="229">
        <v>24.327468547754261</v>
      </c>
      <c r="G43" s="229">
        <v>23.268211199436241</v>
      </c>
      <c r="H43" s="229">
        <v>16.819657600853901</v>
      </c>
      <c r="I43" s="229">
        <v>17.22231051050365</v>
      </c>
      <c r="J43" s="229">
        <v>15.639488262334</v>
      </c>
      <c r="K43" s="229">
        <v>14.183797666715851</v>
      </c>
      <c r="L43" s="229">
        <v>15.42708978978718</v>
      </c>
      <c r="M43" s="229">
        <v>19.541667570103652</v>
      </c>
      <c r="N43" s="229">
        <v>14.76926160957602</v>
      </c>
      <c r="O43" s="229">
        <v>18.360216543458481</v>
      </c>
      <c r="P43" s="229">
        <v>18.989747993254959</v>
      </c>
      <c r="Q43" s="229">
        <v>18.069344126839798</v>
      </c>
      <c r="R43" s="229">
        <v>18.829707979349031</v>
      </c>
      <c r="S43" s="229">
        <v>19.26841475993773</v>
      </c>
      <c r="T43" s="229">
        <v>19.821335352170198</v>
      </c>
      <c r="U43" s="229">
        <v>18.368669644745431</v>
      </c>
      <c r="V43" s="229">
        <v>12.003523740256931</v>
      </c>
      <c r="W43" s="229">
        <v>14.665422597290929</v>
      </c>
      <c r="X43" s="229">
        <v>15.13096329680732</v>
      </c>
      <c r="Y43" s="229">
        <v>17.156042294910151</v>
      </c>
      <c r="DA43" s="73" t="s">
        <v>199</v>
      </c>
    </row>
    <row r="44" spans="1:105" ht="12" customHeight="1" x14ac:dyDescent="0.25">
      <c r="A44" s="64" t="s">
        <v>159</v>
      </c>
      <c r="B44" s="229">
        <v>2.7578371370729129</v>
      </c>
      <c r="C44" s="229">
        <v>2.012090162150205</v>
      </c>
      <c r="D44" s="229">
        <v>1.8972431872757001</v>
      </c>
      <c r="E44" s="229">
        <v>2.4841137314679811</v>
      </c>
      <c r="F44" s="229">
        <v>2.2786621692525699</v>
      </c>
      <c r="G44" s="229">
        <v>1.747688848008472</v>
      </c>
      <c r="H44" s="229">
        <v>1.120422577191855</v>
      </c>
      <c r="I44" s="229">
        <v>1.1703798398998939</v>
      </c>
      <c r="J44" s="229">
        <v>1.1570693559825711</v>
      </c>
      <c r="K44" s="229">
        <v>1.256393371742712</v>
      </c>
      <c r="L44" s="229">
        <v>1.4100317134512239</v>
      </c>
      <c r="M44" s="229">
        <v>1.43353203481832</v>
      </c>
      <c r="N44" s="229">
        <v>1.08603341374753</v>
      </c>
      <c r="O44" s="229">
        <v>1.236169560298344</v>
      </c>
      <c r="P44" s="229">
        <v>1.1794731290005129</v>
      </c>
      <c r="Q44" s="229">
        <v>1.1700183781781359</v>
      </c>
      <c r="R44" s="229">
        <v>2.6195486747139021</v>
      </c>
      <c r="S44" s="229">
        <v>2.4241414582992231</v>
      </c>
      <c r="T44" s="229">
        <v>2.3050078876393858</v>
      </c>
      <c r="U44" s="229">
        <v>2.2976241765514431</v>
      </c>
      <c r="V44" s="229">
        <v>1.4579447892974751</v>
      </c>
      <c r="W44" s="229">
        <v>1.5978853218401441</v>
      </c>
      <c r="X44" s="229">
        <v>1.4874497142488321</v>
      </c>
      <c r="Y44" s="229">
        <v>1.5105092073124611</v>
      </c>
      <c r="DA44" s="73" t="s">
        <v>200</v>
      </c>
    </row>
    <row r="45" spans="1:105" ht="12" customHeight="1" x14ac:dyDescent="0.25">
      <c r="A45" s="64" t="s">
        <v>32</v>
      </c>
      <c r="B45" s="229">
        <v>5.5704832530436246</v>
      </c>
      <c r="C45" s="229">
        <v>5.1817345786763616</v>
      </c>
      <c r="D45" s="229">
        <v>4.9785647784388409</v>
      </c>
      <c r="E45" s="229">
        <v>5.075104632966017</v>
      </c>
      <c r="F45" s="229">
        <v>4.9092256297544834</v>
      </c>
      <c r="G45" s="229">
        <v>4.539025460691736</v>
      </c>
      <c r="H45" s="229">
        <v>3.088778157138742</v>
      </c>
      <c r="I45" s="229">
        <v>3.051667604651672</v>
      </c>
      <c r="J45" s="229">
        <v>2.691713626859833</v>
      </c>
      <c r="K45" s="229">
        <v>3.306172241451653</v>
      </c>
      <c r="L45" s="229">
        <v>3.017533345073049</v>
      </c>
      <c r="M45" s="229">
        <v>3.0035825222391299</v>
      </c>
      <c r="N45" s="229">
        <v>2.8055128577960229</v>
      </c>
      <c r="O45" s="229">
        <v>3.6786616643245802</v>
      </c>
      <c r="P45" s="229">
        <v>2.9440800951326098</v>
      </c>
      <c r="Q45" s="229">
        <v>1.2591511920950631</v>
      </c>
      <c r="R45" s="229">
        <v>0.95630459125777068</v>
      </c>
      <c r="S45" s="229">
        <v>1.081956400960685</v>
      </c>
      <c r="T45" s="229">
        <v>1.2397039871447451</v>
      </c>
      <c r="U45" s="229">
        <v>0.97298510424881757</v>
      </c>
      <c r="V45" s="229">
        <v>0.51025493813349165</v>
      </c>
      <c r="W45" s="229">
        <v>0.5089356746265089</v>
      </c>
      <c r="X45" s="229">
        <v>0.46454190300111531</v>
      </c>
      <c r="Y45" s="229">
        <v>0.42568059200700409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1.6749813167086289</v>
      </c>
      <c r="H46" s="229">
        <v>31.966019563528238</v>
      </c>
      <c r="I46" s="229">
        <v>30.129987141651441</v>
      </c>
      <c r="J46" s="229">
        <v>32.985751834697297</v>
      </c>
      <c r="K46" s="229">
        <v>7.0545910007866262</v>
      </c>
      <c r="L46" s="229">
        <v>24.996641727884771</v>
      </c>
      <c r="M46" s="229">
        <v>13.148646546434749</v>
      </c>
      <c r="N46" s="229">
        <v>16.45543694380498</v>
      </c>
      <c r="O46" s="229">
        <v>9.9835622526162019E-3</v>
      </c>
      <c r="P46" s="229">
        <v>1.7303132353436279E-2</v>
      </c>
      <c r="Q46" s="229">
        <v>1.4094090726044679E-2</v>
      </c>
      <c r="R46" s="229">
        <v>6.3713396186615132E-2</v>
      </c>
      <c r="S46" s="229">
        <v>5.3249609738336062E-2</v>
      </c>
      <c r="T46" s="229">
        <v>1.40633690737317</v>
      </c>
      <c r="U46" s="229">
        <v>3.5082389054871781</v>
      </c>
      <c r="V46" s="229">
        <v>2.4101540918203721</v>
      </c>
      <c r="W46" s="229">
        <v>1.2766806767202259</v>
      </c>
      <c r="X46" s="229">
        <v>1.445677278423162</v>
      </c>
      <c r="Y46" s="229">
        <v>1.010919475505978</v>
      </c>
      <c r="DA46" s="73" t="s">
        <v>202</v>
      </c>
    </row>
    <row r="47" spans="1:105" ht="12" customHeight="1" x14ac:dyDescent="0.25">
      <c r="A47" s="64" t="s">
        <v>35</v>
      </c>
      <c r="B47" s="229">
        <v>0.97485755907480709</v>
      </c>
      <c r="C47" s="229">
        <v>0.82878533159457857</v>
      </c>
      <c r="D47" s="229">
        <v>0.88711700547092776</v>
      </c>
      <c r="E47" s="229">
        <v>0.78594061364994017</v>
      </c>
      <c r="F47" s="229">
        <v>0.91015806429491242</v>
      </c>
      <c r="G47" s="229">
        <v>1.0216719469931279</v>
      </c>
      <c r="H47" s="229">
        <v>0.71567695774933404</v>
      </c>
      <c r="I47" s="229">
        <v>0.78507427992184764</v>
      </c>
      <c r="J47" s="229">
        <v>0.78594345268854349</v>
      </c>
      <c r="K47" s="229">
        <v>0.92311087332047537</v>
      </c>
      <c r="L47" s="229">
        <v>0.72441601654710519</v>
      </c>
      <c r="M47" s="229">
        <v>0.80841746764248956</v>
      </c>
      <c r="N47" s="229">
        <v>0.92008640727254909</v>
      </c>
      <c r="O47" s="229">
        <v>1.350098280529658</v>
      </c>
      <c r="P47" s="229">
        <v>1.3294518168682741</v>
      </c>
      <c r="Q47" s="229">
        <v>3.107786636096709</v>
      </c>
      <c r="R47" s="229">
        <v>0.87978884013788305</v>
      </c>
      <c r="S47" s="229">
        <v>2.1757078349147791</v>
      </c>
      <c r="T47" s="229">
        <v>2.6232883715036182</v>
      </c>
      <c r="U47" s="229">
        <v>2.9256877641945032</v>
      </c>
      <c r="V47" s="229">
        <v>2.5056994169510651</v>
      </c>
      <c r="W47" s="229">
        <v>1.9138874990719319</v>
      </c>
      <c r="X47" s="229">
        <v>2.1099991870610899</v>
      </c>
      <c r="Y47" s="229">
        <v>1.5241099557159781</v>
      </c>
      <c r="DA47" s="73" t="s">
        <v>203</v>
      </c>
    </row>
    <row r="48" spans="1:105" ht="12" customHeight="1" x14ac:dyDescent="0.25">
      <c r="A48" s="64" t="s">
        <v>36</v>
      </c>
      <c r="B48" s="229">
        <v>11.69456635761196</v>
      </c>
      <c r="C48" s="229">
        <v>11.414405981916451</v>
      </c>
      <c r="D48" s="229">
        <v>10.154618993489141</v>
      </c>
      <c r="E48" s="229">
        <v>10.247946564981721</v>
      </c>
      <c r="F48" s="229">
        <v>10.35909308082468</v>
      </c>
      <c r="G48" s="229">
        <v>11.129961019821939</v>
      </c>
      <c r="H48" s="229">
        <v>6.4167780037444659</v>
      </c>
      <c r="I48" s="229">
        <v>6.6036530622528966</v>
      </c>
      <c r="J48" s="229">
        <v>6.1539733253710427</v>
      </c>
      <c r="K48" s="229">
        <v>5.0053079347600944</v>
      </c>
      <c r="L48" s="229">
        <v>5.3019625824352374</v>
      </c>
      <c r="M48" s="229">
        <v>5.5430871932961372</v>
      </c>
      <c r="N48" s="229">
        <v>6.9392358525600226</v>
      </c>
      <c r="O48" s="229">
        <v>8.9758783853494197</v>
      </c>
      <c r="P48" s="229">
        <v>8.8193668242929881</v>
      </c>
      <c r="Q48" s="229">
        <v>9.2614901827445753</v>
      </c>
      <c r="R48" s="229">
        <v>8.7063454340741036</v>
      </c>
      <c r="S48" s="229">
        <v>8.2866760843894589</v>
      </c>
      <c r="T48" s="229">
        <v>7.5573169902856154</v>
      </c>
      <c r="U48" s="229">
        <v>8.8171534912765441</v>
      </c>
      <c r="V48" s="229">
        <v>6.45666902116918</v>
      </c>
      <c r="W48" s="229">
        <v>6.1287651076474514</v>
      </c>
      <c r="X48" s="229">
        <v>6.2344684528412211</v>
      </c>
      <c r="Y48" s="229">
        <v>5.694720405020905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0.24449243937293941</v>
      </c>
      <c r="W49" s="229">
        <v>0.18348385695892869</v>
      </c>
      <c r="X49" s="229">
        <v>0.1615598708774465</v>
      </c>
      <c r="Y49" s="229">
        <v>0.1861730157469571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18.562939915379111</v>
      </c>
      <c r="W50" s="229">
        <v>19.143457944867301</v>
      </c>
      <c r="X50" s="229">
        <v>20.015246685599319</v>
      </c>
      <c r="Y50" s="229">
        <v>17.355495343169139</v>
      </c>
      <c r="DA50" s="73" t="s">
        <v>206</v>
      </c>
    </row>
    <row r="51" spans="1:105" ht="12" customHeight="1" x14ac:dyDescent="0.25">
      <c r="A51" s="61" t="s">
        <v>207</v>
      </c>
      <c r="B51" s="263">
        <v>59.413002790929418</v>
      </c>
      <c r="C51" s="263">
        <v>57.634822005075542</v>
      </c>
      <c r="D51" s="263">
        <v>54.483773405391233</v>
      </c>
      <c r="E51" s="263">
        <v>55.473936798310127</v>
      </c>
      <c r="F51" s="263">
        <v>56.51282701440347</v>
      </c>
      <c r="G51" s="263">
        <v>63.715235727118383</v>
      </c>
      <c r="H51" s="263">
        <v>59.330950594939637</v>
      </c>
      <c r="I51" s="263">
        <v>58.240845425990223</v>
      </c>
      <c r="J51" s="263">
        <v>59.280488203229289</v>
      </c>
      <c r="K51" s="263">
        <v>43.247185923381522</v>
      </c>
      <c r="L51" s="263">
        <v>53.536484033031293</v>
      </c>
      <c r="M51" s="263">
        <v>56.000040735155579</v>
      </c>
      <c r="N51" s="263">
        <v>53.004844583841027</v>
      </c>
      <c r="O51" s="263">
        <v>53.26082231420142</v>
      </c>
      <c r="P51" s="263">
        <v>50.853789410608279</v>
      </c>
      <c r="Q51" s="263">
        <v>46.064828098973592</v>
      </c>
      <c r="R51" s="263">
        <v>46.554997827419378</v>
      </c>
      <c r="S51" s="263">
        <v>46.303788992693789</v>
      </c>
      <c r="T51" s="263">
        <v>44.949315766481043</v>
      </c>
      <c r="U51" s="263">
        <v>48.750782189978892</v>
      </c>
      <c r="V51" s="263">
        <v>45.825757463888692</v>
      </c>
      <c r="W51" s="263">
        <v>48.982694475240883</v>
      </c>
      <c r="X51" s="263">
        <v>46.651965390854158</v>
      </c>
      <c r="Y51" s="263">
        <v>45.942647951807352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269.61155302308208</v>
      </c>
      <c r="C54" s="223">
        <v>225.6847607693519</v>
      </c>
      <c r="D54" s="223">
        <v>228.07992275416561</v>
      </c>
      <c r="E54" s="223">
        <v>215.4767275491468</v>
      </c>
      <c r="F54" s="223">
        <v>216.30159634330809</v>
      </c>
      <c r="G54" s="223">
        <v>216.38084076710339</v>
      </c>
      <c r="H54" s="223">
        <v>238.65649567061499</v>
      </c>
      <c r="I54" s="223">
        <v>236.28759777315261</v>
      </c>
      <c r="J54" s="223">
        <v>224.4488935787686</v>
      </c>
      <c r="K54" s="223">
        <v>149.0538929100303</v>
      </c>
      <c r="L54" s="223">
        <v>185.0956978527779</v>
      </c>
      <c r="M54" s="223">
        <v>206.6372154982275</v>
      </c>
      <c r="N54" s="223">
        <v>185.96172281843209</v>
      </c>
      <c r="O54" s="223">
        <v>175.74520217874709</v>
      </c>
      <c r="P54" s="223">
        <v>171.79229127374961</v>
      </c>
      <c r="Q54" s="223">
        <v>206.4642086428268</v>
      </c>
      <c r="R54" s="223">
        <v>194.7188677117162</v>
      </c>
      <c r="S54" s="223">
        <v>218.28151560941001</v>
      </c>
      <c r="T54" s="223">
        <v>233.18785389899421</v>
      </c>
      <c r="U54" s="223">
        <v>196.11425767296419</v>
      </c>
      <c r="V54" s="223">
        <v>177.82044860367739</v>
      </c>
      <c r="W54" s="223">
        <v>185.34794888278361</v>
      </c>
      <c r="X54" s="223">
        <v>199.8746695567086</v>
      </c>
      <c r="Y54" s="223">
        <v>168.1507335922052</v>
      </c>
      <c r="DA54" s="89" t="s">
        <v>209</v>
      </c>
    </row>
    <row r="55" spans="1:105" ht="12" customHeight="1" x14ac:dyDescent="0.25">
      <c r="A55" s="55" t="s">
        <v>91</v>
      </c>
      <c r="B55" s="259">
        <v>0.76724923346751739</v>
      </c>
      <c r="C55" s="259">
        <v>0.64610116658756755</v>
      </c>
      <c r="D55" s="259">
        <v>0.64890157276104521</v>
      </c>
      <c r="E55" s="259">
        <v>0.61303601766138072</v>
      </c>
      <c r="F55" s="259">
        <v>0.61592623638401844</v>
      </c>
      <c r="G55" s="259">
        <v>0.62450619882972025</v>
      </c>
      <c r="H55" s="259">
        <v>0.67504363712402227</v>
      </c>
      <c r="I55" s="259">
        <v>0.66706676535260157</v>
      </c>
      <c r="J55" s="259">
        <v>0.63749958104635684</v>
      </c>
      <c r="K55" s="259">
        <v>0.43310588937396871</v>
      </c>
      <c r="L55" s="259">
        <v>0.52825180368080416</v>
      </c>
      <c r="M55" s="259">
        <v>0.59872309460461848</v>
      </c>
      <c r="N55" s="259">
        <v>0.53554085627327763</v>
      </c>
      <c r="O55" s="259">
        <v>0.51311831655085494</v>
      </c>
      <c r="P55" s="259">
        <v>0.49949714951514318</v>
      </c>
      <c r="Q55" s="259">
        <v>0.59686960194011551</v>
      </c>
      <c r="R55" s="259">
        <v>0.55889163938927411</v>
      </c>
      <c r="S55" s="259">
        <v>0.62860339009518251</v>
      </c>
      <c r="T55" s="259">
        <v>0.66805218781051989</v>
      </c>
      <c r="U55" s="259">
        <v>0.56621931224244371</v>
      </c>
      <c r="V55" s="259">
        <v>0.51018503598340414</v>
      </c>
      <c r="W55" s="259">
        <v>0.53172112026274321</v>
      </c>
      <c r="X55" s="259">
        <v>0.56718681833021867</v>
      </c>
      <c r="Y55" s="259">
        <v>0.47921561476176727</v>
      </c>
      <c r="DA55" s="67" t="s">
        <v>210</v>
      </c>
    </row>
    <row r="56" spans="1:105" ht="12" customHeight="1" x14ac:dyDescent="0.25">
      <c r="A56" s="173" t="s">
        <v>92</v>
      </c>
      <c r="B56" s="224">
        <v>0.56691588341497834</v>
      </c>
      <c r="C56" s="224">
        <v>0.47740029921704208</v>
      </c>
      <c r="D56" s="224">
        <v>0.47946950263948501</v>
      </c>
      <c r="E56" s="224">
        <v>0.4529686578467147</v>
      </c>
      <c r="F56" s="224">
        <v>0.45510422322616961</v>
      </c>
      <c r="G56" s="224">
        <v>0.46144390631400978</v>
      </c>
      <c r="H56" s="224">
        <v>0.49878571810919509</v>
      </c>
      <c r="I56" s="224">
        <v>0.49289165512428312</v>
      </c>
      <c r="J56" s="224">
        <v>0.47104463895287108</v>
      </c>
      <c r="K56" s="224">
        <v>0.32001935899890133</v>
      </c>
      <c r="L56" s="224">
        <v>0.39032210771434739</v>
      </c>
      <c r="M56" s="224">
        <v>0.44239292434965599</v>
      </c>
      <c r="N56" s="224">
        <v>0.39570794520947877</v>
      </c>
      <c r="O56" s="224">
        <v>0.37914006431672748</v>
      </c>
      <c r="P56" s="224">
        <v>0.36907546521860363</v>
      </c>
      <c r="Q56" s="224">
        <v>0.44102338967244148</v>
      </c>
      <c r="R56" s="224">
        <v>0.41296169961052132</v>
      </c>
      <c r="S56" s="224">
        <v>0.46447129650804392</v>
      </c>
      <c r="T56" s="224">
        <v>0.49361977790225331</v>
      </c>
      <c r="U56" s="224">
        <v>0.41837607338598448</v>
      </c>
      <c r="V56" s="224">
        <v>0.37697268079692281</v>
      </c>
      <c r="W56" s="224">
        <v>0.39288556504881378</v>
      </c>
      <c r="X56" s="224">
        <v>0.41909095786489309</v>
      </c>
      <c r="Y56" s="224">
        <v>0.35408956013042531</v>
      </c>
      <c r="DA56" s="177" t="s">
        <v>211</v>
      </c>
    </row>
    <row r="57" spans="1:105" ht="12" customHeight="1" x14ac:dyDescent="0.25">
      <c r="A57" s="173" t="s">
        <v>93</v>
      </c>
      <c r="B57" s="224">
        <v>14.17289708537446</v>
      </c>
      <c r="C57" s="224">
        <v>11.93500748042605</v>
      </c>
      <c r="D57" s="224">
        <v>11.986737565987131</v>
      </c>
      <c r="E57" s="224">
        <v>11.32421644616787</v>
      </c>
      <c r="F57" s="224">
        <v>11.37760558065424</v>
      </c>
      <c r="G57" s="224">
        <v>11.536097657850251</v>
      </c>
      <c r="H57" s="224">
        <v>12.469642952729879</v>
      </c>
      <c r="I57" s="224">
        <v>12.32229137810708</v>
      </c>
      <c r="J57" s="224">
        <v>11.77611597382178</v>
      </c>
      <c r="K57" s="224">
        <v>8.0004839749725303</v>
      </c>
      <c r="L57" s="224">
        <v>9.7580526928586853</v>
      </c>
      <c r="M57" s="224">
        <v>11.0598231087414</v>
      </c>
      <c r="N57" s="224">
        <v>9.8926986302369677</v>
      </c>
      <c r="O57" s="224">
        <v>9.4785016079181847</v>
      </c>
      <c r="P57" s="224">
        <v>9.2268866304650867</v>
      </c>
      <c r="Q57" s="224">
        <v>11.02558474181104</v>
      </c>
      <c r="R57" s="224">
        <v>10.324042490263039</v>
      </c>
      <c r="S57" s="224">
        <v>11.6117824127011</v>
      </c>
      <c r="T57" s="224">
        <v>12.340494447556329</v>
      </c>
      <c r="U57" s="224">
        <v>10.45940183464961</v>
      </c>
      <c r="V57" s="224">
        <v>9.4243170199230679</v>
      </c>
      <c r="W57" s="224">
        <v>9.8221391262203461</v>
      </c>
      <c r="X57" s="224">
        <v>10.47727394662232</v>
      </c>
      <c r="Y57" s="224">
        <v>8.8522390032606335</v>
      </c>
      <c r="DA57" s="177" t="s">
        <v>212</v>
      </c>
    </row>
    <row r="58" spans="1:105" ht="12" customHeight="1" x14ac:dyDescent="0.25">
      <c r="A58" s="173" t="s">
        <v>94</v>
      </c>
      <c r="B58" s="224">
        <v>0.35432242713436157</v>
      </c>
      <c r="C58" s="224">
        <v>0.29837518701065141</v>
      </c>
      <c r="D58" s="224">
        <v>0.29966843914967828</v>
      </c>
      <c r="E58" s="224">
        <v>0.2831054111541968</v>
      </c>
      <c r="F58" s="224">
        <v>0.28444013951635622</v>
      </c>
      <c r="G58" s="224">
        <v>0.28840244144625632</v>
      </c>
      <c r="H58" s="224">
        <v>0.31174107381824701</v>
      </c>
      <c r="I58" s="224">
        <v>0.30805728445267699</v>
      </c>
      <c r="J58" s="224">
        <v>0.29440289934554459</v>
      </c>
      <c r="K58" s="224">
        <v>0.20001209937431341</v>
      </c>
      <c r="L58" s="224">
        <v>0.24395131732146719</v>
      </c>
      <c r="M58" s="224">
        <v>0.27649557771853511</v>
      </c>
      <c r="N58" s="224">
        <v>0.24731746575592439</v>
      </c>
      <c r="O58" s="224">
        <v>0.23696254019795471</v>
      </c>
      <c r="P58" s="224">
        <v>0.2306721657616273</v>
      </c>
      <c r="Q58" s="224">
        <v>0.27563961854527608</v>
      </c>
      <c r="R58" s="224">
        <v>0.25810106225657609</v>
      </c>
      <c r="S58" s="224">
        <v>0.29029456031752759</v>
      </c>
      <c r="T58" s="224">
        <v>0.30851236118890829</v>
      </c>
      <c r="U58" s="224">
        <v>0.26148504586624038</v>
      </c>
      <c r="V58" s="224">
        <v>0.2356079254980768</v>
      </c>
      <c r="W58" s="224">
        <v>0.24555347815550871</v>
      </c>
      <c r="X58" s="224">
        <v>0.2619318486655583</v>
      </c>
      <c r="Y58" s="224">
        <v>0.22130597508151589</v>
      </c>
      <c r="DA58" s="177" t="s">
        <v>213</v>
      </c>
    </row>
    <row r="59" spans="1:105" ht="12" customHeight="1" x14ac:dyDescent="0.25">
      <c r="A59" s="56" t="s">
        <v>95</v>
      </c>
      <c r="B59" s="260">
        <v>0.52203350328973608</v>
      </c>
      <c r="C59" s="260">
        <v>0.43663023991456701</v>
      </c>
      <c r="D59" s="260">
        <v>0.43826623437240669</v>
      </c>
      <c r="E59" s="260">
        <v>0.41671716104403939</v>
      </c>
      <c r="F59" s="260">
        <v>0.4169646917346897</v>
      </c>
      <c r="G59" s="260">
        <v>0.41867778938760591</v>
      </c>
      <c r="H59" s="260">
        <v>0.45259539404241822</v>
      </c>
      <c r="I59" s="260">
        <v>0.44737589072165418</v>
      </c>
      <c r="J59" s="260">
        <v>0.42676268804390111</v>
      </c>
      <c r="K59" s="260">
        <v>0.28922952064634599</v>
      </c>
      <c r="L59" s="260">
        <v>0.35509135807145592</v>
      </c>
      <c r="M59" s="260">
        <v>0.40021451062280838</v>
      </c>
      <c r="N59" s="260">
        <v>0.35725340588955989</v>
      </c>
      <c r="O59" s="260">
        <v>0.34082758154450021</v>
      </c>
      <c r="P59" s="260">
        <v>0.33167052282638693</v>
      </c>
      <c r="Q59" s="260">
        <v>0.39158649390329692</v>
      </c>
      <c r="R59" s="260">
        <v>0.3783225721533463</v>
      </c>
      <c r="S59" s="260">
        <v>0.41936896708872962</v>
      </c>
      <c r="T59" s="260">
        <v>0.44454359000431792</v>
      </c>
      <c r="U59" s="260">
        <v>0.37479034317946291</v>
      </c>
      <c r="V59" s="260">
        <v>0.33548643285782898</v>
      </c>
      <c r="W59" s="260">
        <v>0.35131963875070921</v>
      </c>
      <c r="X59" s="260">
        <v>0.37515703994692501</v>
      </c>
      <c r="Y59" s="260">
        <v>0.31696954436786062</v>
      </c>
      <c r="DA59" s="68" t="s">
        <v>214</v>
      </c>
    </row>
    <row r="60" spans="1:105" ht="12" customHeight="1" x14ac:dyDescent="0.25">
      <c r="A60" s="37" t="s">
        <v>159</v>
      </c>
      <c r="B60" s="226">
        <v>5.1245130896875692E-2</v>
      </c>
      <c r="C60" s="226">
        <v>3.4210537218090468E-2</v>
      </c>
      <c r="D60" s="226">
        <v>3.4097152391307027E-2</v>
      </c>
      <c r="E60" s="226">
        <v>4.130691327664613E-2</v>
      </c>
      <c r="F60" s="226">
        <v>3.7112980236221893E-2</v>
      </c>
      <c r="G60" s="226">
        <v>2.4887865619157141E-2</v>
      </c>
      <c r="H60" s="226">
        <v>2.7099395228628451E-2</v>
      </c>
      <c r="I60" s="226">
        <v>2.7752870262446081E-2</v>
      </c>
      <c r="J60" s="226">
        <v>2.5996839431173781E-2</v>
      </c>
      <c r="K60" s="226">
        <v>1.907469629868187E-2</v>
      </c>
      <c r="L60" s="226">
        <v>2.6913901863673009E-2</v>
      </c>
      <c r="M60" s="226">
        <v>2.2922821731855739E-2</v>
      </c>
      <c r="N60" s="226">
        <v>1.903448209364764E-2</v>
      </c>
      <c r="O60" s="226">
        <v>1.6067404181856509E-2</v>
      </c>
      <c r="P60" s="226">
        <v>1.5291999591516619E-2</v>
      </c>
      <c r="Q60" s="226">
        <v>1.773130266610529E-2</v>
      </c>
      <c r="R60" s="226">
        <v>3.8167174902245152E-2</v>
      </c>
      <c r="S60" s="226">
        <v>3.7914209408521762E-2</v>
      </c>
      <c r="T60" s="226">
        <v>3.9761980310092863E-2</v>
      </c>
      <c r="U60" s="226">
        <v>3.199159301532508E-2</v>
      </c>
      <c r="V60" s="226">
        <v>2.5345425041588932E-2</v>
      </c>
      <c r="W60" s="226">
        <v>2.6328591880730379E-2</v>
      </c>
      <c r="X60" s="226">
        <v>2.8185019600696519E-2</v>
      </c>
      <c r="Y60" s="226">
        <v>2.4243472994926761E-2</v>
      </c>
      <c r="DA60" s="69" t="s">
        <v>215</v>
      </c>
    </row>
    <row r="61" spans="1:105" ht="12" customHeight="1" x14ac:dyDescent="0.25">
      <c r="A61" s="37" t="s">
        <v>35</v>
      </c>
      <c r="B61" s="226">
        <v>1.8114450106223371E-2</v>
      </c>
      <c r="C61" s="226">
        <v>1.4091411988230371E-2</v>
      </c>
      <c r="D61" s="226">
        <v>1.5943219049265E-2</v>
      </c>
      <c r="E61" s="226">
        <v>1.3068959104963021E-2</v>
      </c>
      <c r="F61" s="226">
        <v>1.482390795257504E-2</v>
      </c>
      <c r="G61" s="226">
        <v>1.454906241039557E-2</v>
      </c>
      <c r="H61" s="226">
        <v>1.730990889408918E-2</v>
      </c>
      <c r="I61" s="226">
        <v>1.8616233716840101E-2</v>
      </c>
      <c r="J61" s="226">
        <v>1.7658445136312279E-2</v>
      </c>
      <c r="K61" s="226">
        <v>1.401476635790856E-2</v>
      </c>
      <c r="L61" s="226">
        <v>1.382725040283014E-2</v>
      </c>
      <c r="M61" s="226">
        <v>1.292695876031512E-2</v>
      </c>
      <c r="N61" s="226">
        <v>1.6125993935495311E-2</v>
      </c>
      <c r="O61" s="226">
        <v>1.7548219479910261E-2</v>
      </c>
      <c r="P61" s="226">
        <v>1.7236489870454539E-2</v>
      </c>
      <c r="Q61" s="226">
        <v>4.7097640938011089E-2</v>
      </c>
      <c r="R61" s="226">
        <v>1.2818641189117569E-2</v>
      </c>
      <c r="S61" s="226">
        <v>3.4028642256956239E-2</v>
      </c>
      <c r="T61" s="226">
        <v>4.5252400711845643E-2</v>
      </c>
      <c r="U61" s="226">
        <v>4.0736606620543757E-2</v>
      </c>
      <c r="V61" s="226">
        <v>4.3559960030920122E-2</v>
      </c>
      <c r="W61" s="226">
        <v>3.153540631480798E-2</v>
      </c>
      <c r="X61" s="226">
        <v>3.9981431220888909E-2</v>
      </c>
      <c r="Y61" s="226">
        <v>2.44617632079458E-2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0.45267392228663711</v>
      </c>
      <c r="C64" s="226">
        <v>0.38832829070824609</v>
      </c>
      <c r="D64" s="226">
        <v>0.38822586293183481</v>
      </c>
      <c r="E64" s="226">
        <v>0.36234128866243032</v>
      </c>
      <c r="F64" s="226">
        <v>0.36502780354589281</v>
      </c>
      <c r="G64" s="226">
        <v>0.37924086135805318</v>
      </c>
      <c r="H64" s="226">
        <v>0.40818608991970062</v>
      </c>
      <c r="I64" s="226">
        <v>0.401006786742368</v>
      </c>
      <c r="J64" s="226">
        <v>0.38310740347641498</v>
      </c>
      <c r="K64" s="226">
        <v>0.25614005798975559</v>
      </c>
      <c r="L64" s="226">
        <v>0.31435020580495282</v>
      </c>
      <c r="M64" s="226">
        <v>0.36436473013063753</v>
      </c>
      <c r="N64" s="226">
        <v>0.32209292986041688</v>
      </c>
      <c r="O64" s="226">
        <v>0.30721195788273342</v>
      </c>
      <c r="P64" s="226">
        <v>0.29914203336441569</v>
      </c>
      <c r="Q64" s="226">
        <v>0.32675755029918052</v>
      </c>
      <c r="R64" s="226">
        <v>0.32733675606198359</v>
      </c>
      <c r="S64" s="226">
        <v>0.34742611542325158</v>
      </c>
      <c r="T64" s="226">
        <v>0.35952920898237928</v>
      </c>
      <c r="U64" s="226">
        <v>0.30206214354359401</v>
      </c>
      <c r="V64" s="226">
        <v>0.26658104778531999</v>
      </c>
      <c r="W64" s="226">
        <v>0.29345564055517082</v>
      </c>
      <c r="X64" s="226">
        <v>0.3069905891253395</v>
      </c>
      <c r="Y64" s="226">
        <v>0.26826430816498797</v>
      </c>
      <c r="DA64" s="69" t="s">
        <v>219</v>
      </c>
    </row>
    <row r="65" spans="1:105" ht="12" customHeight="1" x14ac:dyDescent="0.25">
      <c r="A65" s="57" t="s">
        <v>220</v>
      </c>
      <c r="B65" s="261">
        <v>28.09402346906483</v>
      </c>
      <c r="C65" s="261">
        <v>22.383729431453158</v>
      </c>
      <c r="D65" s="261">
        <v>22.125372170320411</v>
      </c>
      <c r="E65" s="261">
        <v>20.700706232356222</v>
      </c>
      <c r="F65" s="261">
        <v>20.582819761399382</v>
      </c>
      <c r="G65" s="261">
        <v>20.438449800632991</v>
      </c>
      <c r="H65" s="261">
        <v>21.763052478233941</v>
      </c>
      <c r="I65" s="261">
        <v>21.751209910618531</v>
      </c>
      <c r="J65" s="261">
        <v>20.30394688251781</v>
      </c>
      <c r="K65" s="261">
        <v>13.45615274431578</v>
      </c>
      <c r="L65" s="261">
        <v>16.568549886548428</v>
      </c>
      <c r="M65" s="261">
        <v>17.846541319244629</v>
      </c>
      <c r="N65" s="261">
        <v>17.192543793109468</v>
      </c>
      <c r="O65" s="261">
        <v>16.358856303819898</v>
      </c>
      <c r="P65" s="261">
        <v>15.94183455395267</v>
      </c>
      <c r="Q65" s="261">
        <v>19.847827946743319</v>
      </c>
      <c r="R65" s="261">
        <v>17.949558784341299</v>
      </c>
      <c r="S65" s="261">
        <v>20.197257299069591</v>
      </c>
      <c r="T65" s="261">
        <v>21.690206259451578</v>
      </c>
      <c r="U65" s="261">
        <v>18.308637593313691</v>
      </c>
      <c r="V65" s="261">
        <v>16.576538027726301</v>
      </c>
      <c r="W65" s="261">
        <v>16.581591714747791</v>
      </c>
      <c r="X65" s="261">
        <v>18.37403973031531</v>
      </c>
      <c r="Y65" s="261">
        <v>14.42436788745797</v>
      </c>
      <c r="DA65" s="70" t="s">
        <v>221</v>
      </c>
    </row>
    <row r="66" spans="1:105" ht="12" customHeight="1" x14ac:dyDescent="0.25">
      <c r="A66" s="18" t="s">
        <v>28</v>
      </c>
      <c r="B66" s="230">
        <v>2.0280956872473208</v>
      </c>
      <c r="C66" s="230">
        <v>0.91379283720415161</v>
      </c>
      <c r="D66" s="230">
        <v>0.87363471540034277</v>
      </c>
      <c r="E66" s="230">
        <v>0.80567060971663074</v>
      </c>
      <c r="F66" s="230">
        <v>0.74911887865885618</v>
      </c>
      <c r="G66" s="230">
        <v>0.7930350381014053</v>
      </c>
      <c r="H66" s="230">
        <v>0.90314108155735029</v>
      </c>
      <c r="I66" s="230">
        <v>0.91839604994709778</v>
      </c>
      <c r="J66" s="230">
        <v>0.72907272590999073</v>
      </c>
      <c r="K66" s="230">
        <v>0.78634979279074468</v>
      </c>
      <c r="L66" s="230">
        <v>0.75174344451799702</v>
      </c>
      <c r="M66" s="230">
        <v>0.92876162463780532</v>
      </c>
      <c r="N66" s="230">
        <v>0.50199595857428547</v>
      </c>
      <c r="O66" s="230">
        <v>0.65751678407492831</v>
      </c>
      <c r="P66" s="230">
        <v>0.52629905236168217</v>
      </c>
      <c r="Q66" s="230">
        <v>0.54713495951661517</v>
      </c>
      <c r="R66" s="230">
        <v>0.88701004251543969</v>
      </c>
      <c r="S66" s="230">
        <v>1.003717012038696</v>
      </c>
      <c r="T66" s="230">
        <v>1.1584840645723411</v>
      </c>
      <c r="U66" s="230">
        <v>0.75383963381240604</v>
      </c>
      <c r="V66" s="230">
        <v>0.42839230549594909</v>
      </c>
      <c r="W66" s="230">
        <v>0.50500224137558214</v>
      </c>
      <c r="X66" s="230">
        <v>0.58957734221225222</v>
      </c>
      <c r="Y66" s="230">
        <v>0.40747607423381971</v>
      </c>
      <c r="DA66" s="71" t="s">
        <v>222</v>
      </c>
    </row>
    <row r="67" spans="1:105" ht="12" customHeight="1" x14ac:dyDescent="0.25">
      <c r="A67" s="18" t="s">
        <v>32</v>
      </c>
      <c r="B67" s="230">
        <v>7.9605566427784167</v>
      </c>
      <c r="C67" s="230">
        <v>6.384618995842593</v>
      </c>
      <c r="D67" s="230">
        <v>6.604317424736454</v>
      </c>
      <c r="E67" s="230">
        <v>6.2678899239857566</v>
      </c>
      <c r="F67" s="230">
        <v>6.0183733030819733</v>
      </c>
      <c r="G67" s="230">
        <v>5.3425716055648902</v>
      </c>
      <c r="H67" s="230">
        <v>6.3037050357896769</v>
      </c>
      <c r="I67" s="230">
        <v>6.0893120898337516</v>
      </c>
      <c r="J67" s="230">
        <v>5.470512602362307</v>
      </c>
      <c r="K67" s="230">
        <v>4.5360482774292592</v>
      </c>
      <c r="L67" s="230">
        <v>5.2773336523654164</v>
      </c>
      <c r="M67" s="230">
        <v>5.4316914862307568</v>
      </c>
      <c r="N67" s="230">
        <v>4.3906488977074796</v>
      </c>
      <c r="O67" s="230">
        <v>4.1243418364657183</v>
      </c>
      <c r="P67" s="230">
        <v>3.4663501291915488</v>
      </c>
      <c r="Q67" s="230">
        <v>1.7832203804888871</v>
      </c>
      <c r="R67" s="230">
        <v>1.5477437344988101</v>
      </c>
      <c r="S67" s="230">
        <v>1.7988532211057771</v>
      </c>
      <c r="T67" s="230">
        <v>2.2287713134772469</v>
      </c>
      <c r="U67" s="230">
        <v>1.3432518217454319</v>
      </c>
      <c r="V67" s="230">
        <v>0.86984046226547063</v>
      </c>
      <c r="W67" s="230">
        <v>0.95677547142580655</v>
      </c>
      <c r="X67" s="230">
        <v>0.93786117058719232</v>
      </c>
      <c r="Y67" s="230">
        <v>0.78052328553597261</v>
      </c>
      <c r="DA67" s="71" t="s">
        <v>223</v>
      </c>
    </row>
    <row r="68" spans="1:105" ht="12" customHeight="1" x14ac:dyDescent="0.25">
      <c r="A68" s="18" t="s">
        <v>35</v>
      </c>
      <c r="B68" s="230">
        <v>1.393130266286241</v>
      </c>
      <c r="C68" s="230">
        <v>1.0211790069969431</v>
      </c>
      <c r="D68" s="230">
        <v>1.176805476627514</v>
      </c>
      <c r="E68" s="230">
        <v>0.97065767297661731</v>
      </c>
      <c r="F68" s="230">
        <v>1.1157912487332979</v>
      </c>
      <c r="G68" s="230">
        <v>1.202539087184552</v>
      </c>
      <c r="H68" s="230">
        <v>1.4605828625589019</v>
      </c>
      <c r="I68" s="230">
        <v>1.566540961688816</v>
      </c>
      <c r="J68" s="230">
        <v>1.597314632497757</v>
      </c>
      <c r="K68" s="230">
        <v>1.266502523462915</v>
      </c>
      <c r="L68" s="230">
        <v>1.266923869682703</v>
      </c>
      <c r="M68" s="230">
        <v>1.4619456078870949</v>
      </c>
      <c r="N68" s="230">
        <v>1.4399422047420081</v>
      </c>
      <c r="O68" s="230">
        <v>1.5136664716218911</v>
      </c>
      <c r="P68" s="230">
        <v>1.5652921551876811</v>
      </c>
      <c r="Q68" s="230">
        <v>4.4012732565322086</v>
      </c>
      <c r="R68" s="230">
        <v>1.4239058114469969</v>
      </c>
      <c r="S68" s="230">
        <v>3.61731678240124</v>
      </c>
      <c r="T68" s="230">
        <v>4.7162144592691817</v>
      </c>
      <c r="U68" s="230">
        <v>4.0390499319582567</v>
      </c>
      <c r="V68" s="230">
        <v>4.2715093500355774</v>
      </c>
      <c r="W68" s="230">
        <v>3.5980197606000699</v>
      </c>
      <c r="X68" s="230">
        <v>4.2598661062237602</v>
      </c>
      <c r="Y68" s="230">
        <v>2.7945913731813898</v>
      </c>
      <c r="DA68" s="71" t="s">
        <v>224</v>
      </c>
    </row>
    <row r="69" spans="1:105" ht="12" customHeight="1" x14ac:dyDescent="0.25">
      <c r="A69" s="18" t="s">
        <v>36</v>
      </c>
      <c r="B69" s="230">
        <v>16.712240872752851</v>
      </c>
      <c r="C69" s="230">
        <v>14.064138591409471</v>
      </c>
      <c r="D69" s="230">
        <v>13.4706145535561</v>
      </c>
      <c r="E69" s="230">
        <v>12.656488025677209</v>
      </c>
      <c r="F69" s="230">
        <v>12.69953633092525</v>
      </c>
      <c r="G69" s="230">
        <v>13.10030406978214</v>
      </c>
      <c r="H69" s="230">
        <v>13.09562349832802</v>
      </c>
      <c r="I69" s="230">
        <v>13.176960809148859</v>
      </c>
      <c r="J69" s="230">
        <v>12.507046921747749</v>
      </c>
      <c r="K69" s="230">
        <v>6.8672521506328614</v>
      </c>
      <c r="L69" s="230">
        <v>9.2725489199823112</v>
      </c>
      <c r="M69" s="230">
        <v>10.02414260048897</v>
      </c>
      <c r="N69" s="230">
        <v>10.859956732085699</v>
      </c>
      <c r="O69" s="230">
        <v>10.063331211657371</v>
      </c>
      <c r="P69" s="230">
        <v>10.38389321721176</v>
      </c>
      <c r="Q69" s="230">
        <v>13.11619935020561</v>
      </c>
      <c r="R69" s="230">
        <v>14.09089919588005</v>
      </c>
      <c r="S69" s="230">
        <v>13.777370283523879</v>
      </c>
      <c r="T69" s="230">
        <v>13.586736422132811</v>
      </c>
      <c r="U69" s="230">
        <v>12.172496205797589</v>
      </c>
      <c r="V69" s="230">
        <v>11.0067959099293</v>
      </c>
      <c r="W69" s="230">
        <v>11.52179424134634</v>
      </c>
      <c r="X69" s="230">
        <v>12.5867351112921</v>
      </c>
      <c r="Y69" s="230">
        <v>10.44177715450679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105.2629246297811</v>
      </c>
      <c r="C71" s="261">
        <v>88.641989375933463</v>
      </c>
      <c r="D71" s="261">
        <v>89.026191706953441</v>
      </c>
      <c r="E71" s="261">
        <v>84.105609113212694</v>
      </c>
      <c r="F71" s="261">
        <v>84.502133296351502</v>
      </c>
      <c r="G71" s="261">
        <v>85.67926310092173</v>
      </c>
      <c r="H71" s="261">
        <v>92.612757884765685</v>
      </c>
      <c r="I71" s="261">
        <v>91.518369235771317</v>
      </c>
      <c r="J71" s="261">
        <v>87.461892986095293</v>
      </c>
      <c r="K71" s="261">
        <v>59.420056223251343</v>
      </c>
      <c r="L71" s="261">
        <v>72.473620527575974</v>
      </c>
      <c r="M71" s="261">
        <v>82.141944536909634</v>
      </c>
      <c r="N71" s="261">
        <v>73.473643675460309</v>
      </c>
      <c r="O71" s="261">
        <v>70.397378485669705</v>
      </c>
      <c r="P71" s="261">
        <v>68.528619526381064</v>
      </c>
      <c r="Q71" s="261">
        <v>81.887654209679624</v>
      </c>
      <c r="R71" s="261">
        <v>76.67725941851802</v>
      </c>
      <c r="S71" s="261">
        <v>86.241378143280244</v>
      </c>
      <c r="T71" s="261">
        <v>91.653564483145573</v>
      </c>
      <c r="U71" s="261">
        <v>77.682581081426619</v>
      </c>
      <c r="V71" s="261">
        <v>69.994946423412543</v>
      </c>
      <c r="W71" s="261">
        <v>72.949594166847035</v>
      </c>
      <c r="X71" s="261">
        <v>77.815318288521695</v>
      </c>
      <c r="Y71" s="261">
        <v>65.746089976664294</v>
      </c>
      <c r="DA71" s="70" t="s">
        <v>227</v>
      </c>
    </row>
    <row r="72" spans="1:105" ht="12" customHeight="1" x14ac:dyDescent="0.25">
      <c r="A72" s="57" t="s">
        <v>179</v>
      </c>
      <c r="B72" s="261">
        <v>85.979561714367435</v>
      </c>
      <c r="C72" s="261">
        <v>72.380551224616013</v>
      </c>
      <c r="D72" s="261">
        <v>73.931894754470761</v>
      </c>
      <c r="E72" s="261">
        <v>69.985322453399363</v>
      </c>
      <c r="F72" s="261">
        <v>70.359124127566588</v>
      </c>
      <c r="G72" s="261">
        <v>69.5649781388245</v>
      </c>
      <c r="H72" s="261">
        <v>76.580213043324221</v>
      </c>
      <c r="I72" s="261">
        <v>75.968046969661856</v>
      </c>
      <c r="J72" s="261">
        <v>71.743691564885353</v>
      </c>
      <c r="K72" s="261">
        <v>47.625920999825823</v>
      </c>
      <c r="L72" s="261">
        <v>59.301340107796896</v>
      </c>
      <c r="M72" s="261">
        <v>66.587543773844374</v>
      </c>
      <c r="N72" s="261">
        <v>59.249144764718928</v>
      </c>
      <c r="O72" s="261">
        <v>56.131089712588562</v>
      </c>
      <c r="P72" s="261">
        <v>55.177967171891368</v>
      </c>
      <c r="Q72" s="261">
        <v>66.347916581733926</v>
      </c>
      <c r="R72" s="261">
        <v>63.612906941619833</v>
      </c>
      <c r="S72" s="261">
        <v>71.001181019692979</v>
      </c>
      <c r="T72" s="261">
        <v>76.002457743726325</v>
      </c>
      <c r="U72" s="261">
        <v>63.340908976974298</v>
      </c>
      <c r="V72" s="261">
        <v>56.616560886698878</v>
      </c>
      <c r="W72" s="261">
        <v>59.655609664704834</v>
      </c>
      <c r="X72" s="261">
        <v>64.576792454964419</v>
      </c>
      <c r="Y72" s="261">
        <v>55.098821047091583</v>
      </c>
      <c r="DA72" s="70" t="s">
        <v>228</v>
      </c>
    </row>
    <row r="73" spans="1:105" ht="12" customHeight="1" x14ac:dyDescent="0.25">
      <c r="A73" s="60" t="s">
        <v>181</v>
      </c>
      <c r="B73" s="262">
        <v>46.013367710718633</v>
      </c>
      <c r="C73" s="262">
        <v>39.878146299100329</v>
      </c>
      <c r="D73" s="262">
        <v>43.189800083176948</v>
      </c>
      <c r="E73" s="262">
        <v>41.340843989436678</v>
      </c>
      <c r="F73" s="262">
        <v>41.603490115609183</v>
      </c>
      <c r="G73" s="262">
        <v>37.181267067634401</v>
      </c>
      <c r="H73" s="262">
        <v>43.116513237256157</v>
      </c>
      <c r="I73" s="262">
        <v>43.145263622068157</v>
      </c>
      <c r="J73" s="262">
        <v>38.969164312502393</v>
      </c>
      <c r="K73" s="262">
        <v>25.63656275241787</v>
      </c>
      <c r="L73" s="262">
        <v>32.9401243140709</v>
      </c>
      <c r="M73" s="262">
        <v>34.694008047493043</v>
      </c>
      <c r="N73" s="262">
        <v>30.56386586488583</v>
      </c>
      <c r="O73" s="262">
        <v>28.640882180144519</v>
      </c>
      <c r="P73" s="262">
        <v>28.384391241261909</v>
      </c>
      <c r="Q73" s="262">
        <v>34.675832557184528</v>
      </c>
      <c r="R73" s="262">
        <v>32.375867204812302</v>
      </c>
      <c r="S73" s="262">
        <v>37.560488617811508</v>
      </c>
      <c r="T73" s="262">
        <v>42.178062604524037</v>
      </c>
      <c r="U73" s="262">
        <v>33.636023083329967</v>
      </c>
      <c r="V73" s="262">
        <v>29.325288776987019</v>
      </c>
      <c r="W73" s="262">
        <v>30.54397472003852</v>
      </c>
      <c r="X73" s="262">
        <v>35.017563041378423</v>
      </c>
      <c r="Y73" s="262">
        <v>30.428952726858402</v>
      </c>
      <c r="DA73" s="72" t="s">
        <v>229</v>
      </c>
    </row>
    <row r="74" spans="1:105" ht="12" customHeight="1" x14ac:dyDescent="0.25">
      <c r="A74" s="59" t="s">
        <v>31</v>
      </c>
      <c r="B74" s="230">
        <v>30.750974603860371</v>
      </c>
      <c r="C74" s="230">
        <v>28.461340694620631</v>
      </c>
      <c r="D74" s="230">
        <v>32.142160714585707</v>
      </c>
      <c r="E74" s="230">
        <v>30.370784651174731</v>
      </c>
      <c r="F74" s="230">
        <v>31.213308891074568</v>
      </c>
      <c r="G74" s="230">
        <v>28.294239607985659</v>
      </c>
      <c r="H74" s="230">
        <v>33.351137645558147</v>
      </c>
      <c r="I74" s="230">
        <v>33.426905343431137</v>
      </c>
      <c r="J74" s="230">
        <v>30.06073462971305</v>
      </c>
      <c r="K74" s="230">
        <v>18.486707683064029</v>
      </c>
      <c r="L74" s="230">
        <v>24.693547090490391</v>
      </c>
      <c r="M74" s="230">
        <v>27.35197130057168</v>
      </c>
      <c r="N74" s="230">
        <v>23.053376628772781</v>
      </c>
      <c r="O74" s="230">
        <v>21.354301728204149</v>
      </c>
      <c r="P74" s="230">
        <v>22.052034640209911</v>
      </c>
      <c r="Q74" s="230">
        <v>26.542471396035531</v>
      </c>
      <c r="R74" s="230">
        <v>26.18075840850269</v>
      </c>
      <c r="S74" s="230">
        <v>29.007001144738322</v>
      </c>
      <c r="T74" s="230">
        <v>32.168022157469281</v>
      </c>
      <c r="U74" s="230">
        <v>25.15163175200929</v>
      </c>
      <c r="V74" s="230">
        <v>21.362976631048969</v>
      </c>
      <c r="W74" s="230">
        <v>23.971805337608121</v>
      </c>
      <c r="X74" s="230">
        <v>27.606456949316598</v>
      </c>
      <c r="Y74" s="230">
        <v>25.32167921482376</v>
      </c>
      <c r="DA74" s="71" t="s">
        <v>230</v>
      </c>
    </row>
    <row r="75" spans="1:105" ht="12" customHeight="1" x14ac:dyDescent="0.25">
      <c r="A75" s="59" t="s">
        <v>159</v>
      </c>
      <c r="B75" s="230">
        <v>4.5243888422405174</v>
      </c>
      <c r="C75" s="230">
        <v>2.863362675312263</v>
      </c>
      <c r="D75" s="230">
        <v>2.700020753174655</v>
      </c>
      <c r="E75" s="230">
        <v>3.265471048396003</v>
      </c>
      <c r="F75" s="230">
        <v>2.9236328476869908</v>
      </c>
      <c r="G75" s="230">
        <v>2.1251967588704979</v>
      </c>
      <c r="H75" s="230">
        <v>2.221648530539619</v>
      </c>
      <c r="I75" s="230">
        <v>2.271598581406006</v>
      </c>
      <c r="J75" s="230">
        <v>2.224008501744557</v>
      </c>
      <c r="K75" s="230">
        <v>1.6375428883091681</v>
      </c>
      <c r="L75" s="230">
        <v>2.256983331894705</v>
      </c>
      <c r="M75" s="230">
        <v>2.0064780517905851</v>
      </c>
      <c r="N75" s="230">
        <v>1.6951922161308599</v>
      </c>
      <c r="O75" s="230">
        <v>1.4377574314196959</v>
      </c>
      <c r="P75" s="230">
        <v>1.369674958675313</v>
      </c>
      <c r="Q75" s="230">
        <v>1.7186666609276871</v>
      </c>
      <c r="R75" s="230">
        <v>3.6422110776870951</v>
      </c>
      <c r="S75" s="230">
        <v>3.6493440136079158</v>
      </c>
      <c r="T75" s="230">
        <v>3.7407946278759141</v>
      </c>
      <c r="U75" s="230">
        <v>3.1460632866064229</v>
      </c>
      <c r="V75" s="230">
        <v>2.5947414390213819</v>
      </c>
      <c r="W75" s="230">
        <v>2.6118712660928689</v>
      </c>
      <c r="X75" s="230">
        <v>2.713853420644285</v>
      </c>
      <c r="Y75" s="230">
        <v>2.2294553103282699</v>
      </c>
      <c r="DA75" s="71" t="s">
        <v>231</v>
      </c>
    </row>
    <row r="76" spans="1:105" ht="12" customHeight="1" x14ac:dyDescent="0.25">
      <c r="A76" s="59" t="s">
        <v>32</v>
      </c>
      <c r="B76" s="230">
        <v>9.1386949349402027</v>
      </c>
      <c r="C76" s="230">
        <v>7.3740161673973734</v>
      </c>
      <c r="D76" s="230">
        <v>7.085137167951193</v>
      </c>
      <c r="E76" s="230">
        <v>6.6714365918896181</v>
      </c>
      <c r="F76" s="230">
        <v>6.2987719292171116</v>
      </c>
      <c r="G76" s="230">
        <v>5.5194734511723524</v>
      </c>
      <c r="H76" s="230">
        <v>6.1246351097003231</v>
      </c>
      <c r="I76" s="230">
        <v>5.9230034261717401</v>
      </c>
      <c r="J76" s="230">
        <v>5.1737555397570487</v>
      </c>
      <c r="K76" s="230">
        <v>4.3091590287560271</v>
      </c>
      <c r="L76" s="230">
        <v>4.830049138821682</v>
      </c>
      <c r="M76" s="230">
        <v>4.2040374831096186</v>
      </c>
      <c r="N76" s="230">
        <v>4.3791318928023912</v>
      </c>
      <c r="O76" s="230">
        <v>4.2785579870490649</v>
      </c>
      <c r="P76" s="230">
        <v>3.418842433531875</v>
      </c>
      <c r="Q76" s="230">
        <v>1.8495958826654071</v>
      </c>
      <c r="R76" s="230">
        <v>1.3296424722104041</v>
      </c>
      <c r="S76" s="230">
        <v>1.62879567168529</v>
      </c>
      <c r="T76" s="230">
        <v>2.011914163129727</v>
      </c>
      <c r="U76" s="230">
        <v>1.33227737857745</v>
      </c>
      <c r="V76" s="230">
        <v>0.90811369686929932</v>
      </c>
      <c r="W76" s="230">
        <v>0.83189603576542037</v>
      </c>
      <c r="X76" s="230">
        <v>0.84755714456460796</v>
      </c>
      <c r="Y76" s="230">
        <v>0.62828869348121874</v>
      </c>
      <c r="DA76" s="71" t="s">
        <v>232</v>
      </c>
    </row>
    <row r="77" spans="1:105" ht="12" customHeight="1" x14ac:dyDescent="0.25">
      <c r="A77" s="59" t="s">
        <v>35</v>
      </c>
      <c r="B77" s="230">
        <v>1.5993093296775309</v>
      </c>
      <c r="C77" s="230">
        <v>1.1794267617700609</v>
      </c>
      <c r="D77" s="230">
        <v>1.262481447465382</v>
      </c>
      <c r="E77" s="230">
        <v>1.0331516979763331</v>
      </c>
      <c r="F77" s="230">
        <v>1.167776447630517</v>
      </c>
      <c r="G77" s="230">
        <v>1.242357249605899</v>
      </c>
      <c r="H77" s="230">
        <v>1.419091951458072</v>
      </c>
      <c r="I77" s="230">
        <v>1.5237562710592729</v>
      </c>
      <c r="J77" s="230">
        <v>1.5106656412877311</v>
      </c>
      <c r="K77" s="230">
        <v>1.2031531522886501</v>
      </c>
      <c r="L77" s="230">
        <v>1.1595447528641221</v>
      </c>
      <c r="M77" s="230">
        <v>1.131521212021156</v>
      </c>
      <c r="N77" s="230">
        <v>1.4361651271797999</v>
      </c>
      <c r="O77" s="230">
        <v>1.5702650334716139</v>
      </c>
      <c r="P77" s="230">
        <v>1.5438392088448161</v>
      </c>
      <c r="Q77" s="230">
        <v>4.5650986175559094</v>
      </c>
      <c r="R77" s="230">
        <v>1.223255246412112</v>
      </c>
      <c r="S77" s="230">
        <v>3.2753477877799799</v>
      </c>
      <c r="T77" s="230">
        <v>4.257331656049125</v>
      </c>
      <c r="U77" s="230">
        <v>4.0060506661368134</v>
      </c>
      <c r="V77" s="230">
        <v>4.4594570100473581</v>
      </c>
      <c r="W77" s="230">
        <v>3.1284020805721</v>
      </c>
      <c r="X77" s="230">
        <v>3.8496955268529289</v>
      </c>
      <c r="Y77" s="230">
        <v>2.249529508225157</v>
      </c>
      <c r="DA77" s="71" t="s">
        <v>233</v>
      </c>
    </row>
    <row r="78" spans="1:105" ht="12" customHeight="1" x14ac:dyDescent="0.25">
      <c r="A78" s="60" t="s">
        <v>187</v>
      </c>
      <c r="B78" s="262">
        <v>39.966194003648802</v>
      </c>
      <c r="C78" s="262">
        <v>32.502404925515677</v>
      </c>
      <c r="D78" s="262">
        <v>30.74209467129381</v>
      </c>
      <c r="E78" s="262">
        <v>28.644478463962692</v>
      </c>
      <c r="F78" s="262">
        <v>28.755634011957412</v>
      </c>
      <c r="G78" s="262">
        <v>32.383711071190099</v>
      </c>
      <c r="H78" s="262">
        <v>33.463699806068057</v>
      </c>
      <c r="I78" s="262">
        <v>32.822783347593699</v>
      </c>
      <c r="J78" s="262">
        <v>32.77452725238296</v>
      </c>
      <c r="K78" s="262">
        <v>21.989358247407949</v>
      </c>
      <c r="L78" s="262">
        <v>26.361215793726</v>
      </c>
      <c r="M78" s="262">
        <v>31.893535726351349</v>
      </c>
      <c r="N78" s="262">
        <v>28.68527889983309</v>
      </c>
      <c r="O78" s="262">
        <v>27.490207532444039</v>
      </c>
      <c r="P78" s="262">
        <v>26.793575930629459</v>
      </c>
      <c r="Q78" s="262">
        <v>31.672084024549392</v>
      </c>
      <c r="R78" s="262">
        <v>31.237039736807532</v>
      </c>
      <c r="S78" s="262">
        <v>33.440692401881464</v>
      </c>
      <c r="T78" s="262">
        <v>33.824395139202281</v>
      </c>
      <c r="U78" s="262">
        <v>29.704885893644331</v>
      </c>
      <c r="V78" s="262">
        <v>27.291272109711869</v>
      </c>
      <c r="W78" s="262">
        <v>29.11163494466631</v>
      </c>
      <c r="X78" s="262">
        <v>29.559229413585999</v>
      </c>
      <c r="Y78" s="262">
        <v>24.669868320233171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33.891625077187669</v>
      </c>
      <c r="C79" s="261">
        <f t="shared" si="1"/>
        <v>28.484976364193386</v>
      </c>
      <c r="D79" s="261">
        <f t="shared" si="1"/>
        <v>29.143420807511301</v>
      </c>
      <c r="E79" s="261">
        <f t="shared" si="1"/>
        <v>27.59504605630428</v>
      </c>
      <c r="F79" s="261">
        <f t="shared" si="1"/>
        <v>27.707478286475208</v>
      </c>
      <c r="G79" s="261">
        <f t="shared" si="1"/>
        <v>27.369021732896364</v>
      </c>
      <c r="H79" s="261">
        <f t="shared" si="1"/>
        <v>33.292663488467404</v>
      </c>
      <c r="I79" s="261">
        <f t="shared" si="1"/>
        <v>32.812288683342658</v>
      </c>
      <c r="J79" s="261">
        <f t="shared" si="1"/>
        <v>31.333536364059682</v>
      </c>
      <c r="K79" s="261">
        <f t="shared" si="1"/>
        <v>19.308912099271332</v>
      </c>
      <c r="L79" s="261">
        <f t="shared" si="1"/>
        <v>25.476518051209879</v>
      </c>
      <c r="M79" s="261">
        <f t="shared" si="1"/>
        <v>27.283536652191856</v>
      </c>
      <c r="N79" s="261">
        <f t="shared" si="1"/>
        <v>24.617872281778205</v>
      </c>
      <c r="O79" s="261">
        <f t="shared" si="1"/>
        <v>21.909327566140707</v>
      </c>
      <c r="P79" s="261">
        <f t="shared" si="1"/>
        <v>21.486068087737635</v>
      </c>
      <c r="Q79" s="261">
        <f t="shared" si="1"/>
        <v>25.650106058797743</v>
      </c>
      <c r="R79" s="261">
        <f t="shared" si="1"/>
        <v>24.546823103564357</v>
      </c>
      <c r="S79" s="261">
        <f t="shared" si="1"/>
        <v>27.427178520656604</v>
      </c>
      <c r="T79" s="261">
        <f t="shared" si="1"/>
        <v>29.586403048208378</v>
      </c>
      <c r="U79" s="261">
        <f t="shared" si="1"/>
        <v>24.701857411925861</v>
      </c>
      <c r="V79" s="261">
        <f t="shared" si="1"/>
        <v>23.74983417078036</v>
      </c>
      <c r="W79" s="261">
        <f t="shared" si="1"/>
        <v>24.817534408045859</v>
      </c>
      <c r="X79" s="261">
        <f t="shared" si="1"/>
        <v>27.00787847147728</v>
      </c>
      <c r="Y79" s="261">
        <f t="shared" si="1"/>
        <v>22.657634983389197</v>
      </c>
      <c r="DA79" s="70"/>
    </row>
    <row r="80" spans="1:105" ht="12" customHeight="1" x14ac:dyDescent="0.25">
      <c r="A80" s="60" t="s">
        <v>190</v>
      </c>
      <c r="B80" s="262">
        <v>11.95590363499428</v>
      </c>
      <c r="C80" s="262">
        <v>10.56160280121245</v>
      </c>
      <c r="D80" s="262">
        <v>11.681920021764221</v>
      </c>
      <c r="E80" s="262">
        <v>11.23138851885931</v>
      </c>
      <c r="F80" s="262">
        <v>11.355784789528061</v>
      </c>
      <c r="G80" s="262">
        <v>10.025257198943709</v>
      </c>
      <c r="H80" s="262">
        <v>11.77194730423907</v>
      </c>
      <c r="I80" s="262">
        <v>11.796557025409619</v>
      </c>
      <c r="J80" s="262">
        <v>10.63005460178986</v>
      </c>
      <c r="K80" s="262">
        <v>6.893213089995343</v>
      </c>
      <c r="L80" s="262">
        <v>8.9815904840045331</v>
      </c>
      <c r="M80" s="262">
        <v>9.5138283853746444</v>
      </c>
      <c r="N80" s="262">
        <v>8.2324702928054521</v>
      </c>
      <c r="O80" s="262">
        <v>7.6796636816060362</v>
      </c>
      <c r="P80" s="262">
        <v>7.7149620864339692</v>
      </c>
      <c r="Q80" s="262">
        <v>9.6369096340615794</v>
      </c>
      <c r="R80" s="262">
        <v>9.055288901110055</v>
      </c>
      <c r="S80" s="262">
        <v>10.50078534042389</v>
      </c>
      <c r="T80" s="262">
        <v>11.79202467641336</v>
      </c>
      <c r="U80" s="262">
        <v>9.4077802091384388</v>
      </c>
      <c r="V80" s="262">
        <v>8.2152594097913649</v>
      </c>
      <c r="W80" s="262">
        <v>8.5765138525440889</v>
      </c>
      <c r="X80" s="262">
        <v>9.846391914403986</v>
      </c>
      <c r="Y80" s="262">
        <v>8.5817189248702856</v>
      </c>
      <c r="DA80" s="72" t="s">
        <v>235</v>
      </c>
    </row>
    <row r="81" spans="1:105" ht="12" customHeight="1" x14ac:dyDescent="0.25">
      <c r="A81" s="59" t="s">
        <v>31</v>
      </c>
      <c r="B81" s="230">
        <v>9.9704122469504348</v>
      </c>
      <c r="C81" s="230">
        <v>9.2479747770077729</v>
      </c>
      <c r="D81" s="230">
        <v>10.399824301811639</v>
      </c>
      <c r="E81" s="230">
        <v>9.8388206677015901</v>
      </c>
      <c r="F81" s="230">
        <v>10.03978041871826</v>
      </c>
      <c r="G81" s="230">
        <v>8.9589690576188143</v>
      </c>
      <c r="H81" s="230">
        <v>10.61335230252813</v>
      </c>
      <c r="I81" s="230">
        <v>10.593725179273971</v>
      </c>
      <c r="J81" s="230">
        <v>9.4553450331829492</v>
      </c>
      <c r="K81" s="230">
        <v>5.9750739960173007</v>
      </c>
      <c r="L81" s="230">
        <v>7.8899585355626849</v>
      </c>
      <c r="M81" s="230">
        <v>8.5346740629296427</v>
      </c>
      <c r="N81" s="230">
        <v>7.2479727480739689</v>
      </c>
      <c r="O81" s="230">
        <v>6.7314536219259411</v>
      </c>
      <c r="P81" s="230">
        <v>6.814615312012319</v>
      </c>
      <c r="Q81" s="230">
        <v>7.7921633492275966</v>
      </c>
      <c r="R81" s="230">
        <v>7.6361726129684442</v>
      </c>
      <c r="S81" s="230">
        <v>8.4770927116353825</v>
      </c>
      <c r="T81" s="230">
        <v>9.4439254394968195</v>
      </c>
      <c r="U81" s="230">
        <v>7.3248788418142867</v>
      </c>
      <c r="V81" s="230">
        <v>6.1759268574225628</v>
      </c>
      <c r="W81" s="230">
        <v>6.9195603152905516</v>
      </c>
      <c r="X81" s="230">
        <v>7.9550467539263439</v>
      </c>
      <c r="Y81" s="230">
        <v>7.2919024047237491</v>
      </c>
      <c r="DA81" s="71" t="s">
        <v>236</v>
      </c>
    </row>
    <row r="82" spans="1:105" ht="12" customHeight="1" x14ac:dyDescent="0.25">
      <c r="A82" s="59" t="s">
        <v>159</v>
      </c>
      <c r="B82" s="230">
        <v>1.4669460888234021</v>
      </c>
      <c r="C82" s="230">
        <v>0.93039558757392726</v>
      </c>
      <c r="D82" s="230">
        <v>0.87361088427136457</v>
      </c>
      <c r="E82" s="230">
        <v>1.057871385601395</v>
      </c>
      <c r="F82" s="230">
        <v>0.94038834261889892</v>
      </c>
      <c r="G82" s="230">
        <v>0.67291336568376714</v>
      </c>
      <c r="H82" s="230">
        <v>0.70699652880210706</v>
      </c>
      <c r="I82" s="230">
        <v>0.71991980238077513</v>
      </c>
      <c r="J82" s="230">
        <v>0.69954270911069161</v>
      </c>
      <c r="K82" s="230">
        <v>0.52926892646562773</v>
      </c>
      <c r="L82" s="230">
        <v>0.72114001438712294</v>
      </c>
      <c r="M82" s="230">
        <v>0.62608416769202979</v>
      </c>
      <c r="N82" s="230">
        <v>0.5329677809509531</v>
      </c>
      <c r="O82" s="230">
        <v>0.45322003933279498</v>
      </c>
      <c r="P82" s="230">
        <v>0.42326289152699148</v>
      </c>
      <c r="Q82" s="230">
        <v>0.50455480068146119</v>
      </c>
      <c r="R82" s="230">
        <v>1.0623279909665191</v>
      </c>
      <c r="S82" s="230">
        <v>1.0664952018184559</v>
      </c>
      <c r="T82" s="230">
        <v>1.0982268470592751</v>
      </c>
      <c r="U82" s="230">
        <v>0.91622414920380468</v>
      </c>
      <c r="V82" s="230">
        <v>0.7501264275142614</v>
      </c>
      <c r="W82" s="230">
        <v>0.75392739541189713</v>
      </c>
      <c r="X82" s="230">
        <v>0.78202106428085638</v>
      </c>
      <c r="Y82" s="230">
        <v>0.64201786937928362</v>
      </c>
      <c r="DA82" s="71" t="s">
        <v>237</v>
      </c>
    </row>
    <row r="83" spans="1:105" ht="12" customHeight="1" x14ac:dyDescent="0.25">
      <c r="A83" s="59" t="s">
        <v>35</v>
      </c>
      <c r="B83" s="230">
        <v>0.51854529922044057</v>
      </c>
      <c r="C83" s="230">
        <v>0.38323243663075313</v>
      </c>
      <c r="D83" s="230">
        <v>0.40848483568121668</v>
      </c>
      <c r="E83" s="230">
        <v>0.33469646555632732</v>
      </c>
      <c r="F83" s="230">
        <v>0.37561602819090301</v>
      </c>
      <c r="G83" s="230">
        <v>0.39337477564112738</v>
      </c>
      <c r="H83" s="230">
        <v>0.45159847290884231</v>
      </c>
      <c r="I83" s="230">
        <v>0.48291204375487889</v>
      </c>
      <c r="J83" s="230">
        <v>0.4751668594962225</v>
      </c>
      <c r="K83" s="230">
        <v>0.38887016751241482</v>
      </c>
      <c r="L83" s="230">
        <v>0.37049193405472469</v>
      </c>
      <c r="M83" s="230">
        <v>0.3530701547529716</v>
      </c>
      <c r="N83" s="230">
        <v>0.45152976378053072</v>
      </c>
      <c r="O83" s="230">
        <v>0.49499002034730011</v>
      </c>
      <c r="P83" s="230">
        <v>0.47708388289465908</v>
      </c>
      <c r="Q83" s="230">
        <v>1.340191484152522</v>
      </c>
      <c r="R83" s="230">
        <v>0.35678829717509158</v>
      </c>
      <c r="S83" s="230">
        <v>0.9571974269700475</v>
      </c>
      <c r="T83" s="230">
        <v>1.249872389857263</v>
      </c>
      <c r="U83" s="230">
        <v>1.1666772181203471</v>
      </c>
      <c r="V83" s="230">
        <v>1.2892061248545419</v>
      </c>
      <c r="W83" s="230">
        <v>0.90302614184163965</v>
      </c>
      <c r="X83" s="230">
        <v>1.109324096196787</v>
      </c>
      <c r="Y83" s="230">
        <v>0.64779865076725385</v>
      </c>
      <c r="DA83" s="71" t="s">
        <v>238</v>
      </c>
    </row>
    <row r="84" spans="1:105" ht="12" customHeight="1" x14ac:dyDescent="0.25">
      <c r="A84" s="60" t="s">
        <v>195</v>
      </c>
      <c r="B84" s="262">
        <v>8.9774514916873898</v>
      </c>
      <c r="C84" s="262">
        <v>7.3623313349149306</v>
      </c>
      <c r="D84" s="262">
        <v>7.5146777924181363</v>
      </c>
      <c r="E84" s="262">
        <v>7.084085410359072</v>
      </c>
      <c r="F84" s="262">
        <v>7.1024257474573611</v>
      </c>
      <c r="G84" s="262">
        <v>7.0899224276683643</v>
      </c>
      <c r="H84" s="262">
        <v>10.87154315863757</v>
      </c>
      <c r="I84" s="262">
        <v>10.613466092790359</v>
      </c>
      <c r="J84" s="262">
        <v>10.39453664539206</v>
      </c>
      <c r="K84" s="262">
        <v>5.3085361273982983</v>
      </c>
      <c r="L84" s="262">
        <v>8.0721238769402124</v>
      </c>
      <c r="M84" s="262">
        <v>7.8179234704825644</v>
      </c>
      <c r="N84" s="262">
        <v>7.3667613323411256</v>
      </c>
      <c r="O84" s="262">
        <v>5.5640067529152004</v>
      </c>
      <c r="P84" s="262">
        <v>5.4912390511810898</v>
      </c>
      <c r="Q84" s="262">
        <v>6.7151152985523916</v>
      </c>
      <c r="R84" s="262">
        <v>6.3805900645278379</v>
      </c>
      <c r="S84" s="262">
        <v>7.1535852840448122</v>
      </c>
      <c r="T84" s="262">
        <v>7.8641730216804593</v>
      </c>
      <c r="U84" s="262">
        <v>6.643159746369073</v>
      </c>
      <c r="V84" s="262">
        <v>7.6448081190769441</v>
      </c>
      <c r="W84" s="262">
        <v>7.8378272607393491</v>
      </c>
      <c r="X84" s="262">
        <v>8.643731003478706</v>
      </c>
      <c r="Y84" s="262">
        <v>6.9717161118101849</v>
      </c>
      <c r="DA84" s="72" t="s">
        <v>239</v>
      </c>
    </row>
    <row r="85" spans="1:105" ht="12" customHeight="1" x14ac:dyDescent="0.25">
      <c r="A85" s="64" t="s">
        <v>28</v>
      </c>
      <c r="B85" s="229">
        <v>0.30953046347831997</v>
      </c>
      <c r="C85" s="229">
        <v>0.1358969626688393</v>
      </c>
      <c r="D85" s="229">
        <v>0.1202328988865337</v>
      </c>
      <c r="E85" s="229">
        <v>0.1091239618800941</v>
      </c>
      <c r="F85" s="229">
        <v>0.1000103462888009</v>
      </c>
      <c r="G85" s="229">
        <v>0.108429629677415</v>
      </c>
      <c r="H85" s="229">
        <v>7.94293499934796E-2</v>
      </c>
      <c r="I85" s="229">
        <v>8.2205195738207865E-2</v>
      </c>
      <c r="J85" s="229">
        <v>6.2384132188809567E-2</v>
      </c>
      <c r="K85" s="229">
        <v>9.4189393224119788E-2</v>
      </c>
      <c r="L85" s="229">
        <v>6.7626047885800872E-2</v>
      </c>
      <c r="M85" s="229">
        <v>9.1268595965071614E-2</v>
      </c>
      <c r="N85" s="229">
        <v>5.4576953810785207E-2</v>
      </c>
      <c r="O85" s="229">
        <v>9.5419177885556192E-2</v>
      </c>
      <c r="P85" s="229">
        <v>7.2779625932339748E-2</v>
      </c>
      <c r="Q85" s="229">
        <v>7.79814315199059E-2</v>
      </c>
      <c r="R85" s="229">
        <v>0.10725629632179549</v>
      </c>
      <c r="S85" s="229">
        <v>0.1274172269532815</v>
      </c>
      <c r="T85" s="229">
        <v>0.14235662963508891</v>
      </c>
      <c r="U85" s="229">
        <v>9.6896546912574308E-2</v>
      </c>
      <c r="V85" s="229">
        <v>4.3265704343382998E-2</v>
      </c>
      <c r="W85" s="229">
        <v>4.6083753968234019E-2</v>
      </c>
      <c r="X85" s="229">
        <v>5.3319043720619602E-2</v>
      </c>
      <c r="Y85" s="229">
        <v>3.4363647290440107E-2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4.0882090746365316</v>
      </c>
      <c r="C87" s="229">
        <v>3.6647829227217148</v>
      </c>
      <c r="D87" s="229">
        <v>4.1233308140105898</v>
      </c>
      <c r="E87" s="229">
        <v>3.8647429582950519</v>
      </c>
      <c r="F87" s="229">
        <v>3.9815964295702639</v>
      </c>
      <c r="G87" s="229">
        <v>3.7446077223433618</v>
      </c>
      <c r="H87" s="229">
        <v>3.0189208537299712</v>
      </c>
      <c r="I87" s="229">
        <v>3.076037895144637</v>
      </c>
      <c r="J87" s="229">
        <v>2.719725006307768</v>
      </c>
      <c r="K87" s="229">
        <v>2.3309391847955019</v>
      </c>
      <c r="L87" s="229">
        <v>2.427117715300473</v>
      </c>
      <c r="M87" s="229">
        <v>3.4727558706416559</v>
      </c>
      <c r="N87" s="229">
        <v>2.5129526228468149</v>
      </c>
      <c r="O87" s="229">
        <v>2.9872490606566511</v>
      </c>
      <c r="P87" s="229">
        <v>3.0918558601595389</v>
      </c>
      <c r="Q87" s="229">
        <v>3.6472561501218852</v>
      </c>
      <c r="R87" s="229">
        <v>3.685026861547319</v>
      </c>
      <c r="S87" s="229">
        <v>4.0667625697468468</v>
      </c>
      <c r="T87" s="229">
        <v>4.3789305132718557</v>
      </c>
      <c r="U87" s="229">
        <v>3.259554775175987</v>
      </c>
      <c r="V87" s="229">
        <v>2.0666325322807242</v>
      </c>
      <c r="W87" s="229">
        <v>2.515916736607954</v>
      </c>
      <c r="X87" s="229">
        <v>2.7626241589788001</v>
      </c>
      <c r="Y87" s="229">
        <v>2.6528717910444009</v>
      </c>
      <c r="DA87" s="73" t="s">
        <v>242</v>
      </c>
    </row>
    <row r="88" spans="1:105" ht="12" customHeight="1" x14ac:dyDescent="0.25">
      <c r="A88" s="64" t="s">
        <v>159</v>
      </c>
      <c r="B88" s="229">
        <v>0.60149792844971972</v>
      </c>
      <c r="C88" s="229">
        <v>0.36869670851543879</v>
      </c>
      <c r="D88" s="229">
        <v>0.34636995530238518</v>
      </c>
      <c r="E88" s="229">
        <v>0.41553770785822169</v>
      </c>
      <c r="F88" s="229">
        <v>0.37294111138129049</v>
      </c>
      <c r="G88" s="229">
        <v>0.28125965938733022</v>
      </c>
      <c r="H88" s="229">
        <v>0.20110201786168649</v>
      </c>
      <c r="I88" s="229">
        <v>0.20903889388416921</v>
      </c>
      <c r="J88" s="229">
        <v>0.20121569252858559</v>
      </c>
      <c r="K88" s="229">
        <v>0.20647337268387</v>
      </c>
      <c r="L88" s="229">
        <v>0.2218378837153418</v>
      </c>
      <c r="M88" s="229">
        <v>0.25475342735255602</v>
      </c>
      <c r="N88" s="229">
        <v>0.18478584696520109</v>
      </c>
      <c r="O88" s="229">
        <v>0.20112760375526481</v>
      </c>
      <c r="P88" s="229">
        <v>0.1920384044641483</v>
      </c>
      <c r="Q88" s="229">
        <v>0.2361655572892214</v>
      </c>
      <c r="R88" s="229">
        <v>0.51265305027768837</v>
      </c>
      <c r="S88" s="229">
        <v>0.51163564149968888</v>
      </c>
      <c r="T88" s="229">
        <v>0.50922247130092069</v>
      </c>
      <c r="U88" s="229">
        <v>0.40771770634899679</v>
      </c>
      <c r="V88" s="229">
        <v>0.25101263570849031</v>
      </c>
      <c r="W88" s="229">
        <v>0.27412414458076562</v>
      </c>
      <c r="X88" s="229">
        <v>0.27157983502061639</v>
      </c>
      <c r="Y88" s="229">
        <v>0.23357294166737491</v>
      </c>
      <c r="DA88" s="73" t="s">
        <v>243</v>
      </c>
    </row>
    <row r="89" spans="1:105" ht="12" customHeight="1" x14ac:dyDescent="0.25">
      <c r="A89" s="64" t="s">
        <v>32</v>
      </c>
      <c r="B89" s="229">
        <v>1.2149499664530079</v>
      </c>
      <c r="C89" s="229">
        <v>0.94950441063584357</v>
      </c>
      <c r="D89" s="229">
        <v>0.90891103014265506</v>
      </c>
      <c r="E89" s="229">
        <v>0.84895362060459822</v>
      </c>
      <c r="F89" s="229">
        <v>0.80347674485801279</v>
      </c>
      <c r="G89" s="229">
        <v>0.73047599776089489</v>
      </c>
      <c r="H89" s="229">
        <v>0.55439753961807037</v>
      </c>
      <c r="I89" s="229">
        <v>0.54505144298546782</v>
      </c>
      <c r="J89" s="229">
        <v>0.46809209726006318</v>
      </c>
      <c r="K89" s="229">
        <v>0.543330256844196</v>
      </c>
      <c r="L89" s="229">
        <v>0.47474337273807538</v>
      </c>
      <c r="M89" s="229">
        <v>0.53376759171874932</v>
      </c>
      <c r="N89" s="229">
        <v>0.4773509387807075</v>
      </c>
      <c r="O89" s="229">
        <v>0.5985266336710231</v>
      </c>
      <c r="P89" s="229">
        <v>0.47934660839880688</v>
      </c>
      <c r="Q89" s="229">
        <v>0.25415681372078702</v>
      </c>
      <c r="R89" s="229">
        <v>0.18715150072803971</v>
      </c>
      <c r="S89" s="229">
        <v>0.22835608680551059</v>
      </c>
      <c r="T89" s="229">
        <v>0.27387547409304802</v>
      </c>
      <c r="U89" s="229">
        <v>0.17265802608827369</v>
      </c>
      <c r="V89" s="229">
        <v>8.784999119608447E-2</v>
      </c>
      <c r="W89" s="229">
        <v>8.7310118283684721E-2</v>
      </c>
      <c r="X89" s="229">
        <v>8.48164560917056E-2</v>
      </c>
      <c r="Y89" s="229">
        <v>6.5823808027419897E-2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0.26955866609462242</v>
      </c>
      <c r="H90" s="229">
        <v>5.737505801912187</v>
      </c>
      <c r="I90" s="229">
        <v>5.381448799881734</v>
      </c>
      <c r="J90" s="229">
        <v>5.7362602031391603</v>
      </c>
      <c r="K90" s="229">
        <v>1.159338491906639</v>
      </c>
      <c r="L90" s="229">
        <v>3.9326789943837541</v>
      </c>
      <c r="M90" s="229">
        <v>2.336650100167537</v>
      </c>
      <c r="N90" s="229">
        <v>2.799851104351327</v>
      </c>
      <c r="O90" s="229">
        <v>1.624348323482091E-3</v>
      </c>
      <c r="P90" s="229">
        <v>2.8172459784664081E-3</v>
      </c>
      <c r="Q90" s="229">
        <v>2.8448602627799192E-3</v>
      </c>
      <c r="R90" s="229">
        <v>1.2468891001686159E-2</v>
      </c>
      <c r="S90" s="229">
        <v>1.123878235109114E-2</v>
      </c>
      <c r="T90" s="229">
        <v>0.3106880281384522</v>
      </c>
      <c r="U90" s="229">
        <v>0.62254355367048064</v>
      </c>
      <c r="V90" s="229">
        <v>0.41495338883370853</v>
      </c>
      <c r="W90" s="229">
        <v>0.21902009714044829</v>
      </c>
      <c r="X90" s="229">
        <v>0.2639529881287378</v>
      </c>
      <c r="Y90" s="229">
        <v>0.1563204213120212</v>
      </c>
      <c r="DA90" s="73" t="s">
        <v>245</v>
      </c>
    </row>
    <row r="91" spans="1:105" ht="12" customHeight="1" x14ac:dyDescent="0.25">
      <c r="A91" s="64" t="s">
        <v>35</v>
      </c>
      <c r="B91" s="229">
        <v>0.21262125831672851</v>
      </c>
      <c r="C91" s="229">
        <v>0.15186716260182501</v>
      </c>
      <c r="D91" s="229">
        <v>0.16195640052563259</v>
      </c>
      <c r="E91" s="229">
        <v>0.13147061544391689</v>
      </c>
      <c r="F91" s="229">
        <v>0.14896256435508731</v>
      </c>
      <c r="G91" s="229">
        <v>0.1644200591794843</v>
      </c>
      <c r="H91" s="229">
        <v>0.12845517688622871</v>
      </c>
      <c r="I91" s="229">
        <v>0.14022034001013781</v>
      </c>
      <c r="J91" s="229">
        <v>0.13667647086439219</v>
      </c>
      <c r="K91" s="229">
        <v>0.15170234073366509</v>
      </c>
      <c r="L91" s="229">
        <v>0.1139711359023039</v>
      </c>
      <c r="M91" s="229">
        <v>0.14366412163206321</v>
      </c>
      <c r="N91" s="229">
        <v>0.15655038224132509</v>
      </c>
      <c r="O91" s="229">
        <v>0.21966406609421579</v>
      </c>
      <c r="P91" s="229">
        <v>0.2164575007653568</v>
      </c>
      <c r="Q91" s="229">
        <v>0.62729968737126018</v>
      </c>
      <c r="R91" s="229">
        <v>0.17217715282431811</v>
      </c>
      <c r="S91" s="229">
        <v>0.45920161549215949</v>
      </c>
      <c r="T91" s="229">
        <v>0.57953701357616749</v>
      </c>
      <c r="U91" s="229">
        <v>0.51916876436297354</v>
      </c>
      <c r="V91" s="229">
        <v>0.43140331483003952</v>
      </c>
      <c r="W91" s="229">
        <v>0.32833568613217462</v>
      </c>
      <c r="X91" s="229">
        <v>0.38524544771254321</v>
      </c>
      <c r="Y91" s="229">
        <v>0.23567605153132579</v>
      </c>
      <c r="DA91" s="73" t="s">
        <v>246</v>
      </c>
    </row>
    <row r="92" spans="1:105" ht="12" customHeight="1" x14ac:dyDescent="0.25">
      <c r="A92" s="64" t="s">
        <v>36</v>
      </c>
      <c r="B92" s="229">
        <v>2.5506428003530801</v>
      </c>
      <c r="C92" s="229">
        <v>2.091583167771268</v>
      </c>
      <c r="D92" s="229">
        <v>1.853876693550341</v>
      </c>
      <c r="E92" s="229">
        <v>1.714256546277189</v>
      </c>
      <c r="F92" s="229">
        <v>1.6954385510039049</v>
      </c>
      <c r="G92" s="229">
        <v>1.7911706932252549</v>
      </c>
      <c r="H92" s="229">
        <v>1.151732418635947</v>
      </c>
      <c r="I92" s="229">
        <v>1.179463525146011</v>
      </c>
      <c r="J92" s="229">
        <v>1.0701830431032779</v>
      </c>
      <c r="K92" s="229">
        <v>0.82256308721030724</v>
      </c>
      <c r="L92" s="229">
        <v>0.83414872701446374</v>
      </c>
      <c r="M92" s="229">
        <v>0.9850637630049317</v>
      </c>
      <c r="N92" s="229">
        <v>1.180693483344964</v>
      </c>
      <c r="O92" s="229">
        <v>1.460395862529007</v>
      </c>
      <c r="P92" s="229">
        <v>1.4359438054824321</v>
      </c>
      <c r="Q92" s="229">
        <v>1.869410798266552</v>
      </c>
      <c r="R92" s="229">
        <v>1.703856311826992</v>
      </c>
      <c r="S92" s="229">
        <v>1.748973361196233</v>
      </c>
      <c r="T92" s="229">
        <v>1.6695628916649261</v>
      </c>
      <c r="U92" s="229">
        <v>1.564620373809787</v>
      </c>
      <c r="V92" s="229">
        <v>1.1116370940781559</v>
      </c>
      <c r="W92" s="229">
        <v>1.0514161870737659</v>
      </c>
      <c r="X92" s="229">
        <v>1.1382945572172889</v>
      </c>
      <c r="Y92" s="229">
        <v>0.8805855605081454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4.2093975072521002E-2</v>
      </c>
      <c r="W93" s="229">
        <v>3.1477450005813201E-2</v>
      </c>
      <c r="X93" s="229">
        <v>2.9497738752806691E-2</v>
      </c>
      <c r="Y93" s="229">
        <v>2.8788291217683441E-2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3.1959594827338371</v>
      </c>
      <c r="W94" s="229">
        <v>3.2841430869465098</v>
      </c>
      <c r="X94" s="229">
        <v>3.6544007778555878</v>
      </c>
      <c r="Y94" s="229">
        <v>2.683713599211373</v>
      </c>
      <c r="DA94" s="73" t="s">
        <v>249</v>
      </c>
    </row>
    <row r="95" spans="1:105" ht="12" customHeight="1" x14ac:dyDescent="0.25">
      <c r="A95" s="61" t="s">
        <v>207</v>
      </c>
      <c r="B95" s="263">
        <v>12.958269950506001</v>
      </c>
      <c r="C95" s="263">
        <v>10.561042228066009</v>
      </c>
      <c r="D95" s="263">
        <v>9.9468229933289436</v>
      </c>
      <c r="E95" s="263">
        <v>9.2795721270858991</v>
      </c>
      <c r="F95" s="263">
        <v>9.2492677494897837</v>
      </c>
      <c r="G95" s="263">
        <v>10.25384210628429</v>
      </c>
      <c r="H95" s="263">
        <v>10.649173025590761</v>
      </c>
      <c r="I95" s="263">
        <v>10.402265565142679</v>
      </c>
      <c r="J95" s="263">
        <v>10.30894511687776</v>
      </c>
      <c r="K95" s="263">
        <v>7.1071628818776897</v>
      </c>
      <c r="L95" s="263">
        <v>8.4228036902651322</v>
      </c>
      <c r="M95" s="263">
        <v>9.9517847963346444</v>
      </c>
      <c r="N95" s="263">
        <v>9.0186406566316268</v>
      </c>
      <c r="O95" s="263">
        <v>8.6656571316194704</v>
      </c>
      <c r="P95" s="263">
        <v>8.2798669501225763</v>
      </c>
      <c r="Q95" s="263">
        <v>9.2980811261837708</v>
      </c>
      <c r="R95" s="263">
        <v>9.1109441379264648</v>
      </c>
      <c r="S95" s="263">
        <v>9.7728078961878975</v>
      </c>
      <c r="T95" s="263">
        <v>9.9302053501145586</v>
      </c>
      <c r="U95" s="263">
        <v>8.6509174564183482</v>
      </c>
      <c r="V95" s="263">
        <v>7.8897666419120496</v>
      </c>
      <c r="W95" s="263">
        <v>8.4031932947624188</v>
      </c>
      <c r="X95" s="263">
        <v>8.5177555535945864</v>
      </c>
      <c r="Y95" s="263">
        <v>7.104199946708726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</v>
      </c>
      <c r="D100" s="232">
        <f t="shared" si="2"/>
        <v>0.99999999999999989</v>
      </c>
      <c r="E100" s="232">
        <f t="shared" si="2"/>
        <v>1</v>
      </c>
      <c r="F100" s="232">
        <f t="shared" si="2"/>
        <v>0.99999999999999989</v>
      </c>
      <c r="G100" s="232">
        <f t="shared" si="2"/>
        <v>1</v>
      </c>
      <c r="H100" s="232">
        <f t="shared" si="2"/>
        <v>0.99999999999999989</v>
      </c>
      <c r="I100" s="232">
        <f t="shared" si="2"/>
        <v>0.99999999999999978</v>
      </c>
      <c r="J100" s="232">
        <f t="shared" si="2"/>
        <v>1</v>
      </c>
      <c r="K100" s="232">
        <f t="shared" si="2"/>
        <v>1</v>
      </c>
      <c r="L100" s="232">
        <f t="shared" si="2"/>
        <v>1</v>
      </c>
      <c r="M100" s="232">
        <f t="shared" si="2"/>
        <v>1.0000000000000002</v>
      </c>
      <c r="N100" s="232">
        <f t="shared" si="2"/>
        <v>0.99999999999999989</v>
      </c>
      <c r="O100" s="232">
        <f t="shared" si="2"/>
        <v>1</v>
      </c>
      <c r="P100" s="232">
        <f t="shared" si="2"/>
        <v>1.0000000000000002</v>
      </c>
      <c r="Q100" s="232">
        <f t="shared" si="2"/>
        <v>1</v>
      </c>
      <c r="R100" s="232">
        <f t="shared" si="2"/>
        <v>1</v>
      </c>
      <c r="S100" s="232">
        <f t="shared" si="2"/>
        <v>1</v>
      </c>
      <c r="T100" s="232">
        <f t="shared" si="2"/>
        <v>0.99999999999999978</v>
      </c>
      <c r="U100" s="232">
        <f t="shared" si="2"/>
        <v>1.0000000000000002</v>
      </c>
      <c r="V100" s="232">
        <f t="shared" si="2"/>
        <v>0.99999999999999989</v>
      </c>
      <c r="W100" s="232">
        <f t="shared" si="2"/>
        <v>1</v>
      </c>
      <c r="X100" s="232">
        <f t="shared" si="2"/>
        <v>0.99999999999999978</v>
      </c>
      <c r="Y100" s="232">
        <f t="shared" si="2"/>
        <v>1.0000000000000002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3.2740401245603943E-3</v>
      </c>
      <c r="C101" s="266">
        <f t="shared" si="3"/>
        <v>3.4121393406697804E-3</v>
      </c>
      <c r="D101" s="266">
        <f t="shared" si="3"/>
        <v>3.4126239839505452E-3</v>
      </c>
      <c r="E101" s="266">
        <f t="shared" si="3"/>
        <v>3.4255569350806858E-3</v>
      </c>
      <c r="F101" s="266">
        <f t="shared" si="3"/>
        <v>3.4433562646672693E-3</v>
      </c>
      <c r="G101" s="266">
        <f t="shared" si="3"/>
        <v>3.5081817046256234E-3</v>
      </c>
      <c r="H101" s="266">
        <f t="shared" si="3"/>
        <v>3.4533957137494234E-3</v>
      </c>
      <c r="I101" s="266">
        <f t="shared" si="3"/>
        <v>3.4279143549464878E-3</v>
      </c>
      <c r="J101" s="266">
        <f t="shared" si="3"/>
        <v>3.4728329976612977E-3</v>
      </c>
      <c r="K101" s="266">
        <f t="shared" si="3"/>
        <v>3.59882368345423E-3</v>
      </c>
      <c r="L101" s="266">
        <f t="shared" si="3"/>
        <v>3.5045826967696702E-3</v>
      </c>
      <c r="M101" s="266">
        <f t="shared" si="3"/>
        <v>3.6142044145145587E-3</v>
      </c>
      <c r="N101" s="266">
        <f t="shared" si="3"/>
        <v>3.5176043319390007E-3</v>
      </c>
      <c r="O101" s="266">
        <f t="shared" si="3"/>
        <v>3.5913885764900636E-3</v>
      </c>
      <c r="P101" s="266">
        <f t="shared" si="3"/>
        <v>3.5637369622770611E-3</v>
      </c>
      <c r="Q101" s="266">
        <f t="shared" si="3"/>
        <v>3.4842552131132713E-3</v>
      </c>
      <c r="R101" s="266">
        <f t="shared" si="3"/>
        <v>3.5018556867070123E-3</v>
      </c>
      <c r="S101" s="266">
        <f t="shared" si="3"/>
        <v>3.5200866820783794E-3</v>
      </c>
      <c r="T101" s="266">
        <f t="shared" si="3"/>
        <v>3.4842307707938871E-3</v>
      </c>
      <c r="U101" s="266">
        <f t="shared" si="3"/>
        <v>3.5190106716737027E-3</v>
      </c>
      <c r="V101" s="266">
        <f t="shared" si="3"/>
        <v>3.4810586241699427E-3</v>
      </c>
      <c r="W101" s="266">
        <f t="shared" si="3"/>
        <v>3.5178687994818873E-3</v>
      </c>
      <c r="X101" s="266">
        <f t="shared" si="3"/>
        <v>3.428678758286439E-3</v>
      </c>
      <c r="Y101" s="266">
        <f t="shared" si="3"/>
        <v>3.5523852971218353E-3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1.7461547330988774E-3</v>
      </c>
      <c r="C102" s="267">
        <f t="shared" si="4"/>
        <v>1.8198076483572165E-3</v>
      </c>
      <c r="D102" s="267">
        <f t="shared" si="4"/>
        <v>1.8200661247736237E-3</v>
      </c>
      <c r="E102" s="267">
        <f t="shared" si="4"/>
        <v>1.8269636987096988E-3</v>
      </c>
      <c r="F102" s="267">
        <f t="shared" si="4"/>
        <v>1.8364566744892097E-3</v>
      </c>
      <c r="G102" s="267">
        <f t="shared" si="4"/>
        <v>1.8710302424669997E-3</v>
      </c>
      <c r="H102" s="267">
        <f t="shared" si="4"/>
        <v>1.8418110473330249E-3</v>
      </c>
      <c r="I102" s="267">
        <f t="shared" si="4"/>
        <v>1.8282209893047934E-3</v>
      </c>
      <c r="J102" s="267">
        <f t="shared" si="4"/>
        <v>1.8521775987526924E-3</v>
      </c>
      <c r="K102" s="267">
        <f t="shared" si="4"/>
        <v>1.9193726311755894E-3</v>
      </c>
      <c r="L102" s="267">
        <f t="shared" si="4"/>
        <v>1.8691107716104916E-3</v>
      </c>
      <c r="M102" s="267">
        <f t="shared" si="4"/>
        <v>1.9275756877410975E-3</v>
      </c>
      <c r="N102" s="267">
        <f t="shared" si="4"/>
        <v>1.8760556437008001E-3</v>
      </c>
      <c r="O102" s="267">
        <f t="shared" si="4"/>
        <v>1.9154072407947004E-3</v>
      </c>
      <c r="P102" s="267">
        <f t="shared" si="4"/>
        <v>1.9006597132144327E-3</v>
      </c>
      <c r="Q102" s="267">
        <f t="shared" si="4"/>
        <v>1.8582694469937442E-3</v>
      </c>
      <c r="R102" s="267">
        <f t="shared" si="4"/>
        <v>1.8676563662437401E-3</v>
      </c>
      <c r="S102" s="267">
        <f t="shared" si="4"/>
        <v>1.8773795637751353E-3</v>
      </c>
      <c r="T102" s="267">
        <f t="shared" si="4"/>
        <v>1.8582564110900728E-3</v>
      </c>
      <c r="U102" s="267">
        <f t="shared" si="4"/>
        <v>1.8768056915593079E-3</v>
      </c>
      <c r="V102" s="267">
        <f t="shared" si="4"/>
        <v>1.8565645995573014E-3</v>
      </c>
      <c r="W102" s="267">
        <f t="shared" si="4"/>
        <v>1.8761966930570066E-3</v>
      </c>
      <c r="X102" s="267">
        <f t="shared" si="4"/>
        <v>1.8286286710861019E-3</v>
      </c>
      <c r="Y102" s="267">
        <f t="shared" si="4"/>
        <v>1.8946054917983123E-3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4.3653868327471923E-2</v>
      </c>
      <c r="C103" s="267">
        <f t="shared" si="5"/>
        <v>4.5495191208930398E-2</v>
      </c>
      <c r="D103" s="267">
        <f t="shared" si="5"/>
        <v>4.5501653119340596E-2</v>
      </c>
      <c r="E103" s="267">
        <f t="shared" si="5"/>
        <v>4.567409246774249E-2</v>
      </c>
      <c r="F103" s="267">
        <f t="shared" si="5"/>
        <v>4.5911416862230263E-2</v>
      </c>
      <c r="G103" s="267">
        <f t="shared" si="5"/>
        <v>4.6775756061674986E-2</v>
      </c>
      <c r="H103" s="267">
        <f t="shared" si="5"/>
        <v>4.6045276183325635E-2</v>
      </c>
      <c r="I103" s="267">
        <f t="shared" si="5"/>
        <v>4.5705524732619823E-2</v>
      </c>
      <c r="J103" s="267">
        <f t="shared" si="5"/>
        <v>4.63044399688173E-2</v>
      </c>
      <c r="K103" s="267">
        <f t="shared" si="5"/>
        <v>4.7984315779389733E-2</v>
      </c>
      <c r="L103" s="267">
        <f t="shared" si="5"/>
        <v>4.6727769290262282E-2</v>
      </c>
      <c r="M103" s="267">
        <f t="shared" si="5"/>
        <v>4.8189392193527456E-2</v>
      </c>
      <c r="N103" s="267">
        <f t="shared" si="5"/>
        <v>4.6901391092520006E-2</v>
      </c>
      <c r="O103" s="267">
        <f t="shared" si="5"/>
        <v>4.788518101986753E-2</v>
      </c>
      <c r="P103" s="267">
        <f t="shared" si="5"/>
        <v>4.7516492830360829E-2</v>
      </c>
      <c r="Q103" s="267">
        <f t="shared" si="5"/>
        <v>4.6456736174843631E-2</v>
      </c>
      <c r="R103" s="267">
        <f t="shared" si="5"/>
        <v>4.6691409156093489E-2</v>
      </c>
      <c r="S103" s="267">
        <f t="shared" si="5"/>
        <v>4.6934489094378404E-2</v>
      </c>
      <c r="T103" s="267">
        <f t="shared" si="5"/>
        <v>4.6456410277251829E-2</v>
      </c>
      <c r="U103" s="267">
        <f t="shared" si="5"/>
        <v>4.6920142288982683E-2</v>
      </c>
      <c r="V103" s="267">
        <f t="shared" si="5"/>
        <v>4.641411498893256E-2</v>
      </c>
      <c r="W103" s="267">
        <f t="shared" si="5"/>
        <v>4.6904917326425162E-2</v>
      </c>
      <c r="X103" s="267">
        <f t="shared" si="5"/>
        <v>4.5715716777152526E-2</v>
      </c>
      <c r="Y103" s="267">
        <f t="shared" si="5"/>
        <v>4.7365137294957824E-2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1.091346708186798E-3</v>
      </c>
      <c r="C104" s="267">
        <f t="shared" si="6"/>
        <v>1.1373797802232601E-3</v>
      </c>
      <c r="D104" s="267">
        <f t="shared" si="6"/>
        <v>1.1375413279835151E-3</v>
      </c>
      <c r="E104" s="267">
        <f t="shared" si="6"/>
        <v>1.1418523116935616E-3</v>
      </c>
      <c r="F104" s="267">
        <f t="shared" si="6"/>
        <v>1.1477854215557561E-3</v>
      </c>
      <c r="G104" s="267">
        <f t="shared" si="6"/>
        <v>1.1693939015418745E-3</v>
      </c>
      <c r="H104" s="267">
        <f t="shared" si="6"/>
        <v>1.1511319045831405E-3</v>
      </c>
      <c r="I104" s="267">
        <f t="shared" si="6"/>
        <v>1.1426381183154957E-3</v>
      </c>
      <c r="J104" s="267">
        <f t="shared" si="6"/>
        <v>1.1576109992204331E-3</v>
      </c>
      <c r="K104" s="267">
        <f t="shared" si="6"/>
        <v>1.1996078944847431E-3</v>
      </c>
      <c r="L104" s="267">
        <f t="shared" si="6"/>
        <v>1.1681942322565569E-3</v>
      </c>
      <c r="M104" s="267">
        <f t="shared" si="6"/>
        <v>1.2047348048381864E-3</v>
      </c>
      <c r="N104" s="267">
        <f t="shared" si="6"/>
        <v>1.1725347773129998E-3</v>
      </c>
      <c r="O104" s="267">
        <f t="shared" si="6"/>
        <v>1.1971295254966882E-3</v>
      </c>
      <c r="P104" s="267">
        <f t="shared" si="6"/>
        <v>1.1879123207590202E-3</v>
      </c>
      <c r="Q104" s="267">
        <f t="shared" si="6"/>
        <v>1.1614184043710904E-3</v>
      </c>
      <c r="R104" s="267">
        <f t="shared" si="6"/>
        <v>1.1672852289023373E-3</v>
      </c>
      <c r="S104" s="267">
        <f t="shared" si="6"/>
        <v>1.1733622273594599E-3</v>
      </c>
      <c r="T104" s="267">
        <f t="shared" si="6"/>
        <v>1.1614102569312956E-3</v>
      </c>
      <c r="U104" s="267">
        <f t="shared" si="6"/>
        <v>1.1730035572245672E-3</v>
      </c>
      <c r="V104" s="267">
        <f t="shared" si="6"/>
        <v>1.1603528747233141E-3</v>
      </c>
      <c r="W104" s="267">
        <f t="shared" si="6"/>
        <v>1.1726229331606296E-3</v>
      </c>
      <c r="X104" s="267">
        <f t="shared" si="6"/>
        <v>1.1428929194288132E-3</v>
      </c>
      <c r="Y104" s="267">
        <f t="shared" si="6"/>
        <v>1.1841284323739455E-3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2.227644631733328E-3</v>
      </c>
      <c r="C105" s="268">
        <f t="shared" si="7"/>
        <v>2.3058977385961056E-3</v>
      </c>
      <c r="D105" s="268">
        <f t="shared" si="7"/>
        <v>2.3048763103024985E-3</v>
      </c>
      <c r="E105" s="268">
        <f t="shared" si="7"/>
        <v>2.3285554516472764E-3</v>
      </c>
      <c r="F105" s="268">
        <f t="shared" si="7"/>
        <v>2.3310550819506436E-3</v>
      </c>
      <c r="G105" s="268">
        <f t="shared" si="7"/>
        <v>2.3519346383032232E-3</v>
      </c>
      <c r="H105" s="268">
        <f t="shared" si="7"/>
        <v>2.3153925285598351E-3</v>
      </c>
      <c r="I105" s="268">
        <f t="shared" si="7"/>
        <v>2.2989696346978239E-3</v>
      </c>
      <c r="J105" s="268">
        <f t="shared" si="7"/>
        <v>2.3248259124765184E-3</v>
      </c>
      <c r="K105" s="268">
        <f t="shared" si="7"/>
        <v>2.4033061530535382E-3</v>
      </c>
      <c r="L105" s="268">
        <f t="shared" si="7"/>
        <v>2.3557837769762236E-3</v>
      </c>
      <c r="M105" s="268">
        <f t="shared" si="7"/>
        <v>2.4159032181662239E-3</v>
      </c>
      <c r="N105" s="268">
        <f t="shared" si="7"/>
        <v>2.3465551011402517E-3</v>
      </c>
      <c r="O105" s="268">
        <f t="shared" si="7"/>
        <v>2.3855010500104402E-3</v>
      </c>
      <c r="P105" s="268">
        <f t="shared" si="7"/>
        <v>2.366352846340554E-3</v>
      </c>
      <c r="Q105" s="268">
        <f t="shared" si="7"/>
        <v>2.2859051262325821E-3</v>
      </c>
      <c r="R105" s="268">
        <f t="shared" si="7"/>
        <v>2.3704613870275852E-3</v>
      </c>
      <c r="S105" s="268">
        <f t="shared" si="7"/>
        <v>2.3484046366699938E-3</v>
      </c>
      <c r="T105" s="268">
        <f t="shared" si="7"/>
        <v>2.3185201448536214E-3</v>
      </c>
      <c r="U105" s="268">
        <f t="shared" si="7"/>
        <v>2.329293948073703E-3</v>
      </c>
      <c r="V105" s="268">
        <f t="shared" si="7"/>
        <v>2.2890674128469434E-3</v>
      </c>
      <c r="W105" s="268">
        <f t="shared" si="7"/>
        <v>2.3243319640861093E-3</v>
      </c>
      <c r="X105" s="268">
        <f t="shared" si="7"/>
        <v>2.2678470872691415E-3</v>
      </c>
      <c r="Y105" s="268">
        <f t="shared" si="7"/>
        <v>2.3496687385855804E-3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0.20262559343130263</v>
      </c>
      <c r="C106" s="269">
        <f t="shared" si="8"/>
        <v>0.20600994995807517</v>
      </c>
      <c r="D106" s="269">
        <f t="shared" si="8"/>
        <v>0.20459736818065091</v>
      </c>
      <c r="E106" s="269">
        <f t="shared" si="8"/>
        <v>0.20446515900526568</v>
      </c>
      <c r="F106" s="269">
        <f t="shared" si="8"/>
        <v>0.20462402501446184</v>
      </c>
      <c r="G106" s="269">
        <f t="shared" si="8"/>
        <v>0.20708381470929926</v>
      </c>
      <c r="H106" s="269">
        <f t="shared" si="8"/>
        <v>0.20266286400780079</v>
      </c>
      <c r="I106" s="269">
        <f t="shared" si="8"/>
        <v>0.20207180781421566</v>
      </c>
      <c r="J106" s="269">
        <f t="shared" si="8"/>
        <v>0.20314428907063325</v>
      </c>
      <c r="K106" s="269">
        <f t="shared" si="8"/>
        <v>0.208328430882809</v>
      </c>
      <c r="L106" s="269">
        <f t="shared" si="8"/>
        <v>0.20377576116446533</v>
      </c>
      <c r="M106" s="269">
        <f t="shared" si="8"/>
        <v>0.20799375314906146</v>
      </c>
      <c r="N106" s="269">
        <f t="shared" si="8"/>
        <v>0.20634781549308276</v>
      </c>
      <c r="O106" s="269">
        <f t="shared" si="8"/>
        <v>0.20986283747232082</v>
      </c>
      <c r="P106" s="269">
        <f t="shared" si="8"/>
        <v>0.208637193284851</v>
      </c>
      <c r="Q106" s="269">
        <f t="shared" si="8"/>
        <v>0.20711191454631625</v>
      </c>
      <c r="R106" s="269">
        <f t="shared" si="8"/>
        <v>0.20646409269171431</v>
      </c>
      <c r="S106" s="269">
        <f t="shared" si="8"/>
        <v>0.20704078305641516</v>
      </c>
      <c r="T106" s="269">
        <f t="shared" si="8"/>
        <v>0.20552442047015879</v>
      </c>
      <c r="U106" s="269">
        <f t="shared" si="8"/>
        <v>0.20694854253288178</v>
      </c>
      <c r="V106" s="269">
        <f t="shared" si="8"/>
        <v>0.20496324219850096</v>
      </c>
      <c r="W106" s="269">
        <f t="shared" si="8"/>
        <v>0.2050369023689132</v>
      </c>
      <c r="X106" s="269">
        <f t="shared" si="8"/>
        <v>0.20220359486640446</v>
      </c>
      <c r="Y106" s="269">
        <f t="shared" si="8"/>
        <v>0.20452958617029129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0.368307124678035</v>
      </c>
      <c r="C107" s="269">
        <f t="shared" si="9"/>
        <v>0.34726114078863524</v>
      </c>
      <c r="D107" s="269">
        <f t="shared" si="9"/>
        <v>0.34162087243883182</v>
      </c>
      <c r="E107" s="269">
        <f t="shared" si="9"/>
        <v>0.33916611121015783</v>
      </c>
      <c r="F107" s="269">
        <f t="shared" si="9"/>
        <v>0.33663120966192828</v>
      </c>
      <c r="G107" s="269">
        <f t="shared" si="9"/>
        <v>0.33597253621648399</v>
      </c>
      <c r="H107" s="269">
        <f t="shared" si="9"/>
        <v>0.32056854611957553</v>
      </c>
      <c r="I107" s="269">
        <f t="shared" si="9"/>
        <v>0.32439521296204477</v>
      </c>
      <c r="J107" s="269">
        <f t="shared" si="9"/>
        <v>0.31984403967608388</v>
      </c>
      <c r="K107" s="269">
        <f t="shared" si="9"/>
        <v>0.32243547276701312</v>
      </c>
      <c r="L107" s="269">
        <f t="shared" si="9"/>
        <v>0.31931151141102126</v>
      </c>
      <c r="M107" s="269">
        <f t="shared" si="9"/>
        <v>0.31394202731388104</v>
      </c>
      <c r="N107" s="269">
        <f t="shared" si="9"/>
        <v>0.32778705677555053</v>
      </c>
      <c r="O107" s="269">
        <f t="shared" si="9"/>
        <v>0.33123722529607175</v>
      </c>
      <c r="P107" s="269">
        <f t="shared" si="9"/>
        <v>0.33252233594268676</v>
      </c>
      <c r="Q107" s="269">
        <f t="shared" si="9"/>
        <v>0.34315877339993339</v>
      </c>
      <c r="R107" s="269">
        <f t="shared" si="9"/>
        <v>0.33232453421958003</v>
      </c>
      <c r="S107" s="269">
        <f t="shared" si="9"/>
        <v>0.33229421844741308</v>
      </c>
      <c r="T107" s="269">
        <f t="shared" si="9"/>
        <v>0.3341707608665247</v>
      </c>
      <c r="U107" s="269">
        <f t="shared" si="9"/>
        <v>0.33466372734664562</v>
      </c>
      <c r="V107" s="269">
        <f t="shared" si="9"/>
        <v>0.33093018066608504</v>
      </c>
      <c r="W107" s="269">
        <f t="shared" si="9"/>
        <v>0.32305833851200727</v>
      </c>
      <c r="X107" s="269">
        <f t="shared" si="9"/>
        <v>0.33079726985497793</v>
      </c>
      <c r="Y107" s="269">
        <f t="shared" si="9"/>
        <v>0.310889089233713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0.20120494639971151</v>
      </c>
      <c r="C108" s="269">
        <f t="shared" si="10"/>
        <v>0.20962545146246384</v>
      </c>
      <c r="D108" s="269">
        <f t="shared" si="10"/>
        <v>0.21322461572401649</v>
      </c>
      <c r="E108" s="269">
        <f t="shared" si="10"/>
        <v>0.21446086763300398</v>
      </c>
      <c r="F108" s="269">
        <f t="shared" si="10"/>
        <v>0.21570964863388692</v>
      </c>
      <c r="G108" s="269">
        <f t="shared" si="10"/>
        <v>0.21430478629191735</v>
      </c>
      <c r="H108" s="269">
        <f t="shared" si="10"/>
        <v>0.21484584531005324</v>
      </c>
      <c r="I108" s="269">
        <f t="shared" si="10"/>
        <v>0.21408562755846738</v>
      </c>
      <c r="J108" s="269">
        <f t="shared" si="10"/>
        <v>0.21433031737414437</v>
      </c>
      <c r="K108" s="269">
        <f t="shared" si="10"/>
        <v>0.21702299852918971</v>
      </c>
      <c r="L108" s="269">
        <f t="shared" si="10"/>
        <v>0.21575244371799474</v>
      </c>
      <c r="M108" s="269">
        <f t="shared" si="10"/>
        <v>0.22043248096271095</v>
      </c>
      <c r="N108" s="269">
        <f t="shared" si="10"/>
        <v>0.21341864418010761</v>
      </c>
      <c r="O108" s="269">
        <f t="shared" si="10"/>
        <v>0.21544888190751049</v>
      </c>
      <c r="P108" s="269">
        <f t="shared" si="10"/>
        <v>0.2158908397719648</v>
      </c>
      <c r="Q108" s="269">
        <f t="shared" si="10"/>
        <v>0.21239959247099918</v>
      </c>
      <c r="R108" s="269">
        <f t="shared" si="10"/>
        <v>0.21858067647361568</v>
      </c>
      <c r="S108" s="269">
        <f t="shared" si="10"/>
        <v>0.21804096922954144</v>
      </c>
      <c r="T108" s="269">
        <f t="shared" si="10"/>
        <v>0.21738023291288036</v>
      </c>
      <c r="U108" s="269">
        <f t="shared" si="10"/>
        <v>0.21588182921453422</v>
      </c>
      <c r="V108" s="269">
        <f t="shared" si="10"/>
        <v>0.21184733150083457</v>
      </c>
      <c r="W108" s="269">
        <f t="shared" si="10"/>
        <v>0.21644268235112196</v>
      </c>
      <c r="X108" s="269">
        <f t="shared" si="10"/>
        <v>0.21407848829364368</v>
      </c>
      <c r="Y108" s="269">
        <f t="shared" si="10"/>
        <v>0.22398931491907412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0.1076781155812556</v>
      </c>
      <c r="C109" s="270">
        <f t="shared" si="11"/>
        <v>0.11549337881516575</v>
      </c>
      <c r="D109" s="270">
        <f t="shared" si="11"/>
        <v>0.12456232261483617</v>
      </c>
      <c r="E109" s="270">
        <f t="shared" si="11"/>
        <v>0.1266836096462767</v>
      </c>
      <c r="F109" s="270">
        <f t="shared" si="11"/>
        <v>0.12754954451266884</v>
      </c>
      <c r="G109" s="270">
        <f t="shared" si="11"/>
        <v>0.11454216915142036</v>
      </c>
      <c r="H109" s="270">
        <f t="shared" si="11"/>
        <v>0.12096341032689154</v>
      </c>
      <c r="I109" s="270">
        <f t="shared" si="11"/>
        <v>0.12158770966423185</v>
      </c>
      <c r="J109" s="270">
        <f t="shared" si="11"/>
        <v>0.11641822678374417</v>
      </c>
      <c r="K109" s="270">
        <f t="shared" si="11"/>
        <v>0.11682133602270522</v>
      </c>
      <c r="L109" s="270">
        <f t="shared" si="11"/>
        <v>0.11984404238110831</v>
      </c>
      <c r="M109" s="270">
        <f t="shared" si="11"/>
        <v>0.11485160489510594</v>
      </c>
      <c r="N109" s="270">
        <f t="shared" si="11"/>
        <v>0.11009270833679266</v>
      </c>
      <c r="O109" s="270">
        <f t="shared" si="11"/>
        <v>0.10993276763648835</v>
      </c>
      <c r="P109" s="270">
        <f t="shared" si="11"/>
        <v>0.11105755386751021</v>
      </c>
      <c r="Q109" s="270">
        <f t="shared" si="11"/>
        <v>0.11100774648538513</v>
      </c>
      <c r="R109" s="270">
        <f t="shared" si="11"/>
        <v>0.11124690405270168</v>
      </c>
      <c r="S109" s="270">
        <f t="shared" si="11"/>
        <v>0.11534632558705282</v>
      </c>
      <c r="T109" s="270">
        <f t="shared" si="11"/>
        <v>0.12063658656541699</v>
      </c>
      <c r="U109" s="270">
        <f t="shared" si="11"/>
        <v>0.11464006923821123</v>
      </c>
      <c r="V109" s="270">
        <f t="shared" si="11"/>
        <v>0.10972909826381899</v>
      </c>
      <c r="W109" s="270">
        <f t="shared" si="11"/>
        <v>0.11081975115546257</v>
      </c>
      <c r="X109" s="270">
        <f t="shared" si="11"/>
        <v>0.11608670351432666</v>
      </c>
      <c r="Y109" s="270">
        <f t="shared" si="11"/>
        <v>0.12370065539457999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9.3526830818455864E-2</v>
      </c>
      <c r="C110" s="270">
        <f t="shared" si="12"/>
        <v>9.4132072647298073E-2</v>
      </c>
      <c r="D110" s="270">
        <f t="shared" si="12"/>
        <v>8.8662293109180348E-2</v>
      </c>
      <c r="E110" s="270">
        <f t="shared" si="12"/>
        <v>8.7777257986727322E-2</v>
      </c>
      <c r="F110" s="270">
        <f t="shared" si="12"/>
        <v>8.8160104121218122E-2</v>
      </c>
      <c r="G110" s="270">
        <f t="shared" si="12"/>
        <v>9.9762617140496973E-2</v>
      </c>
      <c r="H110" s="270">
        <f t="shared" si="12"/>
        <v>9.3882434983161664E-2</v>
      </c>
      <c r="I110" s="270">
        <f t="shared" si="12"/>
        <v>9.2497917894235532E-2</v>
      </c>
      <c r="J110" s="270">
        <f t="shared" si="12"/>
        <v>9.7912090590400166E-2</v>
      </c>
      <c r="K110" s="270">
        <f t="shared" si="12"/>
        <v>0.10020166250648456</v>
      </c>
      <c r="L110" s="270">
        <f t="shared" si="12"/>
        <v>9.5908401336886356E-2</v>
      </c>
      <c r="M110" s="270">
        <f t="shared" si="12"/>
        <v>0.10558087606760494</v>
      </c>
      <c r="N110" s="270">
        <f t="shared" si="12"/>
        <v>0.10332593584331495</v>
      </c>
      <c r="O110" s="270">
        <f t="shared" si="12"/>
        <v>0.1055161142710222</v>
      </c>
      <c r="P110" s="270">
        <f t="shared" si="12"/>
        <v>0.10483328590445454</v>
      </c>
      <c r="Q110" s="270">
        <f t="shared" si="12"/>
        <v>0.10139184598561403</v>
      </c>
      <c r="R110" s="270">
        <f t="shared" si="12"/>
        <v>0.10733377242091398</v>
      </c>
      <c r="S110" s="270">
        <f t="shared" si="12"/>
        <v>0.10269464364248858</v>
      </c>
      <c r="T110" s="270">
        <f t="shared" si="12"/>
        <v>9.6743646347463408E-2</v>
      </c>
      <c r="U110" s="270">
        <f t="shared" si="12"/>
        <v>0.10124175997632294</v>
      </c>
      <c r="V110" s="270">
        <f t="shared" si="12"/>
        <v>0.10211823323701563</v>
      </c>
      <c r="W110" s="270">
        <f t="shared" si="12"/>
        <v>0.10562293119565941</v>
      </c>
      <c r="X110" s="270">
        <f t="shared" si="12"/>
        <v>9.799178477931704E-2</v>
      </c>
      <c r="Y110" s="270">
        <f t="shared" si="12"/>
        <v>0.10028865952449412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0.17586928096589957</v>
      </c>
      <c r="C111" s="269">
        <f t="shared" si="13"/>
        <v>0.18293304207404903</v>
      </c>
      <c r="D111" s="269">
        <f t="shared" si="13"/>
        <v>0.18638038279014987</v>
      </c>
      <c r="E111" s="269">
        <f t="shared" si="13"/>
        <v>0.18751084128669879</v>
      </c>
      <c r="F111" s="269">
        <f t="shared" si="13"/>
        <v>0.18836504638482973</v>
      </c>
      <c r="G111" s="269">
        <f t="shared" si="13"/>
        <v>0.18696256623368684</v>
      </c>
      <c r="H111" s="269">
        <f t="shared" si="13"/>
        <v>0.20711573718501933</v>
      </c>
      <c r="I111" s="269">
        <f t="shared" si="13"/>
        <v>0.20504408383538758</v>
      </c>
      <c r="J111" s="269">
        <f t="shared" si="13"/>
        <v>0.20756946640221036</v>
      </c>
      <c r="K111" s="269">
        <f t="shared" si="13"/>
        <v>0.19510767167943024</v>
      </c>
      <c r="L111" s="269">
        <f t="shared" si="13"/>
        <v>0.20553484293864366</v>
      </c>
      <c r="M111" s="269">
        <f t="shared" si="13"/>
        <v>0.20027992825555926</v>
      </c>
      <c r="N111" s="269">
        <f t="shared" si="13"/>
        <v>0.19663234260464593</v>
      </c>
      <c r="O111" s="269">
        <f t="shared" si="13"/>
        <v>0.1864764479114375</v>
      </c>
      <c r="P111" s="269">
        <f t="shared" si="13"/>
        <v>0.18641447632754568</v>
      </c>
      <c r="Q111" s="269">
        <f t="shared" si="13"/>
        <v>0.18208313521719696</v>
      </c>
      <c r="R111" s="269">
        <f t="shared" si="13"/>
        <v>0.18703202879011588</v>
      </c>
      <c r="S111" s="269">
        <f t="shared" si="13"/>
        <v>0.18677030706236897</v>
      </c>
      <c r="T111" s="269">
        <f t="shared" si="13"/>
        <v>0.18764575788951529</v>
      </c>
      <c r="U111" s="269">
        <f t="shared" si="13"/>
        <v>0.1866876447484245</v>
      </c>
      <c r="V111" s="269">
        <f t="shared" si="13"/>
        <v>0.19705808713434922</v>
      </c>
      <c r="W111" s="269">
        <f t="shared" si="13"/>
        <v>0.19966613905174677</v>
      </c>
      <c r="X111" s="269">
        <f t="shared" si="13"/>
        <v>0.19853688277175063</v>
      </c>
      <c r="Y111" s="269">
        <f t="shared" si="13"/>
        <v>0.20424608442208431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6.2041173027118521E-2</v>
      </c>
      <c r="C112" s="270">
        <f t="shared" si="14"/>
        <v>6.7827548982356434E-2</v>
      </c>
      <c r="D112" s="270">
        <f t="shared" si="14"/>
        <v>7.4709168143335059E-2</v>
      </c>
      <c r="E112" s="270">
        <f t="shared" si="14"/>
        <v>7.6318303861208733E-2</v>
      </c>
      <c r="F112" s="270">
        <f t="shared" si="14"/>
        <v>7.7200563201730216E-2</v>
      </c>
      <c r="G112" s="270">
        <f t="shared" si="14"/>
        <v>6.8484282389033146E-2</v>
      </c>
      <c r="H112" s="270">
        <f t="shared" si="14"/>
        <v>7.3234018806132964E-2</v>
      </c>
      <c r="I112" s="270">
        <f t="shared" si="14"/>
        <v>7.3716717874512214E-2</v>
      </c>
      <c r="J112" s="270">
        <f t="shared" si="14"/>
        <v>7.0418950988588788E-2</v>
      </c>
      <c r="K112" s="270">
        <f t="shared" si="14"/>
        <v>6.9652746331053825E-2</v>
      </c>
      <c r="L112" s="270">
        <f t="shared" si="14"/>
        <v>7.2460050692893685E-2</v>
      </c>
      <c r="M112" s="270">
        <f t="shared" si="14"/>
        <v>6.9838045219312236E-2</v>
      </c>
      <c r="N112" s="270">
        <f t="shared" si="14"/>
        <v>6.5755882578677691E-2</v>
      </c>
      <c r="O112" s="270">
        <f t="shared" si="14"/>
        <v>6.5363777148210525E-2</v>
      </c>
      <c r="P112" s="270">
        <f t="shared" si="14"/>
        <v>6.6935495659638411E-2</v>
      </c>
      <c r="Q112" s="270">
        <f t="shared" si="14"/>
        <v>6.8409803684725573E-2</v>
      </c>
      <c r="R112" s="270">
        <f t="shared" si="14"/>
        <v>6.8995855280731086E-2</v>
      </c>
      <c r="S112" s="270">
        <f t="shared" si="14"/>
        <v>7.1506987164206531E-2</v>
      </c>
      <c r="T112" s="270">
        <f t="shared" si="14"/>
        <v>7.4788523763839015E-2</v>
      </c>
      <c r="U112" s="270">
        <f t="shared" si="14"/>
        <v>7.1100577590856015E-2</v>
      </c>
      <c r="V112" s="270">
        <f t="shared" si="14"/>
        <v>6.8163983502574382E-2</v>
      </c>
      <c r="W112" s="270">
        <f t="shared" si="14"/>
        <v>6.9001190017737093E-2</v>
      </c>
      <c r="X112" s="270">
        <f t="shared" si="14"/>
        <v>7.2381544492628583E-2</v>
      </c>
      <c r="Y112" s="270">
        <f t="shared" si="14"/>
        <v>7.7359463567166581E-2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4.6585489340020658E-2</v>
      </c>
      <c r="C113" s="270">
        <f t="shared" si="15"/>
        <v>4.7281544159751276E-2</v>
      </c>
      <c r="D113" s="270">
        <f t="shared" si="15"/>
        <v>4.8058480600003811E-2</v>
      </c>
      <c r="E113" s="270">
        <f t="shared" si="15"/>
        <v>4.8137003008907386E-2</v>
      </c>
      <c r="F113" s="270">
        <f t="shared" si="15"/>
        <v>4.8284753362692528E-2</v>
      </c>
      <c r="G113" s="270">
        <f t="shared" si="15"/>
        <v>4.8432498041440564E-2</v>
      </c>
      <c r="H113" s="270">
        <f t="shared" si="15"/>
        <v>6.7632548426771327E-2</v>
      </c>
      <c r="I113" s="270">
        <f t="shared" si="15"/>
        <v>6.6323579324685258E-2</v>
      </c>
      <c r="J113" s="270">
        <f t="shared" si="15"/>
        <v>6.885875886824748E-2</v>
      </c>
      <c r="K113" s="270">
        <f t="shared" si="15"/>
        <v>5.3640314820321069E-2</v>
      </c>
      <c r="L113" s="270">
        <f t="shared" si="15"/>
        <v>6.5122820547660762E-2</v>
      </c>
      <c r="M113" s="270">
        <f t="shared" si="15"/>
        <v>5.7388936476089572E-2</v>
      </c>
      <c r="N113" s="270">
        <f t="shared" si="15"/>
        <v>5.8841134668642672E-2</v>
      </c>
      <c r="O113" s="270">
        <f t="shared" si="15"/>
        <v>4.7356826096404056E-2</v>
      </c>
      <c r="P113" s="270">
        <f t="shared" si="15"/>
        <v>4.764233492769665E-2</v>
      </c>
      <c r="Q113" s="270">
        <f t="shared" si="15"/>
        <v>4.7668779384481511E-2</v>
      </c>
      <c r="R113" s="270">
        <f t="shared" si="15"/>
        <v>4.8616258796985064E-2</v>
      </c>
      <c r="S113" s="270">
        <f t="shared" si="15"/>
        <v>4.8713626124234195E-2</v>
      </c>
      <c r="T113" s="270">
        <f t="shared" si="15"/>
        <v>4.9876921652930326E-2</v>
      </c>
      <c r="U113" s="270">
        <f t="shared" si="15"/>
        <v>5.0206582689544067E-2</v>
      </c>
      <c r="V113" s="270">
        <f t="shared" si="15"/>
        <v>6.343081192153624E-2</v>
      </c>
      <c r="W113" s="270">
        <f t="shared" si="15"/>
        <v>6.3058186279737638E-2</v>
      </c>
      <c r="X113" s="270">
        <f t="shared" si="15"/>
        <v>6.3540696495674426E-2</v>
      </c>
      <c r="Y113" s="270">
        <f t="shared" si="15"/>
        <v>6.2846176071929508E-2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6.724261859876042E-2</v>
      </c>
      <c r="C114" s="271">
        <f t="shared" si="16"/>
        <v>6.7823948931941352E-2</v>
      </c>
      <c r="D114" s="271">
        <f t="shared" si="16"/>
        <v>6.3612734046810976E-2</v>
      </c>
      <c r="E114" s="271">
        <f t="shared" si="16"/>
        <v>6.3055534416582668E-2</v>
      </c>
      <c r="F114" s="271">
        <f t="shared" si="16"/>
        <v>6.2879729820406974E-2</v>
      </c>
      <c r="G114" s="271">
        <f t="shared" si="16"/>
        <v>7.0045785803213134E-2</v>
      </c>
      <c r="H114" s="271">
        <f t="shared" si="16"/>
        <v>6.624916995211505E-2</v>
      </c>
      <c r="I114" s="271">
        <f t="shared" si="16"/>
        <v>6.5003786636190095E-2</v>
      </c>
      <c r="J114" s="271">
        <f t="shared" si="16"/>
        <v>6.8291756545374074E-2</v>
      </c>
      <c r="K114" s="271">
        <f t="shared" si="16"/>
        <v>7.181461052805535E-2</v>
      </c>
      <c r="L114" s="271">
        <f t="shared" si="16"/>
        <v>6.7951971698089225E-2</v>
      </c>
      <c r="M114" s="271">
        <f t="shared" si="16"/>
        <v>7.3052946560157442E-2</v>
      </c>
      <c r="N114" s="271">
        <f t="shared" si="16"/>
        <v>7.2035325357325555E-2</v>
      </c>
      <c r="O114" s="271">
        <f t="shared" si="16"/>
        <v>7.3755844666822945E-2</v>
      </c>
      <c r="P114" s="271">
        <f t="shared" si="16"/>
        <v>7.183664574021062E-2</v>
      </c>
      <c r="Q114" s="271">
        <f t="shared" si="16"/>
        <v>6.6004552147989878E-2</v>
      </c>
      <c r="R114" s="271">
        <f t="shared" si="16"/>
        <v>6.9419914712399722E-2</v>
      </c>
      <c r="S114" s="271">
        <f t="shared" si="16"/>
        <v>6.654969377392822E-2</v>
      </c>
      <c r="T114" s="271">
        <f t="shared" si="16"/>
        <v>6.2980312472745922E-2</v>
      </c>
      <c r="U114" s="271">
        <f t="shared" si="16"/>
        <v>6.5380484468024441E-2</v>
      </c>
      <c r="V114" s="271">
        <f t="shared" si="16"/>
        <v>6.5463291710238611E-2</v>
      </c>
      <c r="W114" s="271">
        <f t="shared" si="16"/>
        <v>6.7606762754272048E-2</v>
      </c>
      <c r="X114" s="271">
        <f t="shared" si="16"/>
        <v>6.2614641783447625E-2</v>
      </c>
      <c r="Y114" s="271">
        <f t="shared" si="16"/>
        <v>6.4040444782988232E-2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1.0000000000000002</v>
      </c>
      <c r="E117" s="232">
        <f t="shared" si="17"/>
        <v>0.99999999999999989</v>
      </c>
      <c r="F117" s="232">
        <f t="shared" si="17"/>
        <v>1.0000000000000002</v>
      </c>
      <c r="G117" s="232">
        <f t="shared" si="17"/>
        <v>1.0000000000000002</v>
      </c>
      <c r="H117" s="232">
        <f t="shared" si="17"/>
        <v>1</v>
      </c>
      <c r="I117" s="232">
        <f t="shared" si="17"/>
        <v>1.0000000000000002</v>
      </c>
      <c r="J117" s="232">
        <f t="shared" si="17"/>
        <v>0.99999999999999978</v>
      </c>
      <c r="K117" s="232">
        <f t="shared" si="17"/>
        <v>1.0000000000000002</v>
      </c>
      <c r="L117" s="232">
        <f t="shared" si="17"/>
        <v>1.0000000000000004</v>
      </c>
      <c r="M117" s="232">
        <f t="shared" si="17"/>
        <v>1.0000000000000002</v>
      </c>
      <c r="N117" s="232">
        <f t="shared" si="17"/>
        <v>1</v>
      </c>
      <c r="O117" s="232">
        <f t="shared" si="17"/>
        <v>1</v>
      </c>
      <c r="P117" s="232">
        <f t="shared" si="17"/>
        <v>1</v>
      </c>
      <c r="Q117" s="232">
        <f t="shared" si="17"/>
        <v>0.99999999999999989</v>
      </c>
      <c r="R117" s="232">
        <f t="shared" si="17"/>
        <v>1.0000000000000002</v>
      </c>
      <c r="S117" s="232">
        <f t="shared" si="17"/>
        <v>1</v>
      </c>
      <c r="T117" s="232">
        <f t="shared" si="17"/>
        <v>0.99999999999999989</v>
      </c>
      <c r="U117" s="232">
        <f t="shared" si="17"/>
        <v>1</v>
      </c>
      <c r="V117" s="232">
        <f t="shared" si="17"/>
        <v>0.99999999999999989</v>
      </c>
      <c r="W117" s="232">
        <f t="shared" si="17"/>
        <v>1.0000000000000002</v>
      </c>
      <c r="X117" s="232">
        <f t="shared" si="17"/>
        <v>1</v>
      </c>
      <c r="Y117" s="232">
        <f t="shared" si="17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2.8457579983667517E-3</v>
      </c>
      <c r="C118" s="266">
        <f t="shared" si="18"/>
        <v>2.8628480026078413E-3</v>
      </c>
      <c r="D118" s="266">
        <f t="shared" si="18"/>
        <v>2.8450622261059749E-3</v>
      </c>
      <c r="E118" s="266">
        <f t="shared" si="18"/>
        <v>2.8450219410425981E-3</v>
      </c>
      <c r="F118" s="266">
        <f t="shared" si="18"/>
        <v>2.8475344000995573E-3</v>
      </c>
      <c r="G118" s="266">
        <f t="shared" si="18"/>
        <v>2.8861436928322749E-3</v>
      </c>
      <c r="H118" s="266">
        <f t="shared" si="18"/>
        <v>2.8285156673702816E-3</v>
      </c>
      <c r="I118" s="266">
        <f t="shared" si="18"/>
        <v>2.8231137462958068E-3</v>
      </c>
      <c r="J118" s="266">
        <f t="shared" si="18"/>
        <v>2.8402883653450995E-3</v>
      </c>
      <c r="K118" s="266">
        <f t="shared" si="18"/>
        <v>2.9056999513283003E-3</v>
      </c>
      <c r="L118" s="266">
        <f t="shared" si="18"/>
        <v>2.8539388533004532E-3</v>
      </c>
      <c r="M118" s="266">
        <f t="shared" si="18"/>
        <v>2.8974601364087499E-3</v>
      </c>
      <c r="N118" s="266">
        <f t="shared" si="18"/>
        <v>2.8798445624004299E-3</v>
      </c>
      <c r="O118" s="266">
        <f t="shared" si="18"/>
        <v>2.919671832799009E-3</v>
      </c>
      <c r="P118" s="266">
        <f t="shared" si="18"/>
        <v>2.9075643954198072E-3</v>
      </c>
      <c r="Q118" s="266">
        <f t="shared" si="18"/>
        <v>2.8909107581579496E-3</v>
      </c>
      <c r="R118" s="266">
        <f t="shared" si="18"/>
        <v>2.8702490208433237E-3</v>
      </c>
      <c r="S118" s="266">
        <f t="shared" si="18"/>
        <v>2.879782964399042E-3</v>
      </c>
      <c r="T118" s="266">
        <f t="shared" si="18"/>
        <v>2.8648670016058731E-3</v>
      </c>
      <c r="U118" s="266">
        <f t="shared" si="18"/>
        <v>2.8871909618456123E-3</v>
      </c>
      <c r="V118" s="266">
        <f t="shared" si="18"/>
        <v>2.8691021757598543E-3</v>
      </c>
      <c r="W118" s="266">
        <f t="shared" si="18"/>
        <v>2.8687726164102864E-3</v>
      </c>
      <c r="X118" s="266">
        <f t="shared" si="18"/>
        <v>2.8377123503851298E-3</v>
      </c>
      <c r="Y118" s="266">
        <f t="shared" si="18"/>
        <v>2.8499168842399973E-3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2.1027136154155952E-3</v>
      </c>
      <c r="C119" s="267">
        <f t="shared" si="19"/>
        <v>2.1153413176397034E-3</v>
      </c>
      <c r="D119" s="267">
        <f t="shared" si="19"/>
        <v>2.1021995134410756E-3</v>
      </c>
      <c r="E119" s="267">
        <f t="shared" si="19"/>
        <v>2.1021697470479717E-3</v>
      </c>
      <c r="F119" s="267">
        <f t="shared" si="19"/>
        <v>2.10402618806308E-3</v>
      </c>
      <c r="G119" s="267">
        <f t="shared" si="19"/>
        <v>2.1325543642316948E-3</v>
      </c>
      <c r="H119" s="267">
        <f t="shared" si="19"/>
        <v>2.089973359860278E-3</v>
      </c>
      <c r="I119" s="267">
        <f t="shared" si="19"/>
        <v>2.0859819125906161E-3</v>
      </c>
      <c r="J119" s="267">
        <f t="shared" si="19"/>
        <v>2.0986721361919373E-3</v>
      </c>
      <c r="K119" s="267">
        <f t="shared" si="19"/>
        <v>2.147004367018221E-3</v>
      </c>
      <c r="L119" s="267">
        <f t="shared" si="19"/>
        <v>2.1087584003427417E-3</v>
      </c>
      <c r="M119" s="267">
        <f t="shared" si="19"/>
        <v>2.1409160169091166E-3</v>
      </c>
      <c r="N119" s="267">
        <f t="shared" si="19"/>
        <v>2.1278999743180329E-3</v>
      </c>
      <c r="O119" s="267">
        <f t="shared" si="19"/>
        <v>2.157328106921015E-3</v>
      </c>
      <c r="P119" s="267">
        <f t="shared" si="19"/>
        <v>2.1483819936395452E-3</v>
      </c>
      <c r="Q119" s="267">
        <f t="shared" si="19"/>
        <v>2.1360767203742843E-3</v>
      </c>
      <c r="R119" s="267">
        <f t="shared" si="19"/>
        <v>2.1208098858807893E-3</v>
      </c>
      <c r="S119" s="267">
        <f t="shared" si="19"/>
        <v>2.1278544599221245E-3</v>
      </c>
      <c r="T119" s="267">
        <f t="shared" si="19"/>
        <v>2.1168331439598296E-3</v>
      </c>
      <c r="U119" s="267">
        <f t="shared" si="19"/>
        <v>2.1333281850606659E-3</v>
      </c>
      <c r="V119" s="267">
        <f t="shared" si="19"/>
        <v>2.1199624888873824E-3</v>
      </c>
      <c r="W119" s="267">
        <f t="shared" si="19"/>
        <v>2.119718979449185E-3</v>
      </c>
      <c r="X119" s="267">
        <f t="shared" si="19"/>
        <v>2.0967687340990864E-3</v>
      </c>
      <c r="Y119" s="267">
        <f t="shared" si="19"/>
        <v>2.1057865913874283E-3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5.2567840385389884E-2</v>
      </c>
      <c r="C120" s="267">
        <f t="shared" si="20"/>
        <v>5.2883532940992573E-2</v>
      </c>
      <c r="D120" s="267">
        <f t="shared" si="20"/>
        <v>5.2554987836026912E-2</v>
      </c>
      <c r="E120" s="267">
        <f t="shared" si="20"/>
        <v>5.2554243676199312E-2</v>
      </c>
      <c r="F120" s="267">
        <f t="shared" si="20"/>
        <v>5.2600654701577002E-2</v>
      </c>
      <c r="G120" s="267">
        <f t="shared" si="20"/>
        <v>5.3313859105792401E-2</v>
      </c>
      <c r="H120" s="267">
        <f t="shared" si="20"/>
        <v>5.2249333996506955E-2</v>
      </c>
      <c r="I120" s="267">
        <f t="shared" si="20"/>
        <v>5.2149547814765412E-2</v>
      </c>
      <c r="J120" s="267">
        <f t="shared" si="20"/>
        <v>5.2466803404798444E-2</v>
      </c>
      <c r="K120" s="267">
        <f t="shared" si="20"/>
        <v>5.367510917545551E-2</v>
      </c>
      <c r="L120" s="267">
        <f t="shared" si="20"/>
        <v>5.2718960008568544E-2</v>
      </c>
      <c r="M120" s="267">
        <f t="shared" si="20"/>
        <v>5.3522900422727913E-2</v>
      </c>
      <c r="N120" s="267">
        <f t="shared" si="20"/>
        <v>5.319749935795081E-2</v>
      </c>
      <c r="O120" s="267">
        <f t="shared" si="20"/>
        <v>5.3933202673025357E-2</v>
      </c>
      <c r="P120" s="267">
        <f t="shared" si="20"/>
        <v>5.3709549840988607E-2</v>
      </c>
      <c r="Q120" s="267">
        <f t="shared" si="20"/>
        <v>5.3401918009357126E-2</v>
      </c>
      <c r="R120" s="267">
        <f t="shared" si="20"/>
        <v>5.3020247147019764E-2</v>
      </c>
      <c r="S120" s="267">
        <f t="shared" si="20"/>
        <v>5.3196361498053124E-2</v>
      </c>
      <c r="T120" s="267">
        <f t="shared" si="20"/>
        <v>5.2920828598995724E-2</v>
      </c>
      <c r="U120" s="267">
        <f t="shared" si="20"/>
        <v>5.3333204626516639E-2</v>
      </c>
      <c r="V120" s="267">
        <f t="shared" si="20"/>
        <v>5.2999062222184548E-2</v>
      </c>
      <c r="W120" s="267">
        <f t="shared" si="20"/>
        <v>5.2992974486229631E-2</v>
      </c>
      <c r="X120" s="267">
        <f t="shared" si="20"/>
        <v>5.2419218352477127E-2</v>
      </c>
      <c r="Y120" s="267">
        <f t="shared" si="20"/>
        <v>5.2644664784685713E-2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1.3141960096347473E-3</v>
      </c>
      <c r="C121" s="267">
        <f t="shared" si="21"/>
        <v>1.3220883235248151E-3</v>
      </c>
      <c r="D121" s="267">
        <f t="shared" si="21"/>
        <v>1.3138746959006728E-3</v>
      </c>
      <c r="E121" s="267">
        <f t="shared" si="21"/>
        <v>1.3138560919049829E-3</v>
      </c>
      <c r="F121" s="267">
        <f t="shared" si="21"/>
        <v>1.315016367539426E-3</v>
      </c>
      <c r="G121" s="267">
        <f t="shared" si="21"/>
        <v>1.3328464776448101E-3</v>
      </c>
      <c r="H121" s="267">
        <f t="shared" si="21"/>
        <v>1.3062333499126741E-3</v>
      </c>
      <c r="I121" s="267">
        <f t="shared" si="21"/>
        <v>1.3037386953691354E-3</v>
      </c>
      <c r="J121" s="267">
        <f t="shared" si="21"/>
        <v>1.3116700851199614E-3</v>
      </c>
      <c r="K121" s="267">
        <f t="shared" si="21"/>
        <v>1.3418777293863887E-3</v>
      </c>
      <c r="L121" s="267">
        <f t="shared" si="21"/>
        <v>1.317974000214214E-3</v>
      </c>
      <c r="M121" s="267">
        <f t="shared" si="21"/>
        <v>1.3380725105681984E-3</v>
      </c>
      <c r="N121" s="267">
        <f t="shared" si="21"/>
        <v>1.3299374839487713E-3</v>
      </c>
      <c r="O121" s="267">
        <f t="shared" si="21"/>
        <v>1.3483300668256345E-3</v>
      </c>
      <c r="P121" s="267">
        <f t="shared" si="21"/>
        <v>1.342738746024716E-3</v>
      </c>
      <c r="Q121" s="267">
        <f t="shared" si="21"/>
        <v>1.3350479502339284E-3</v>
      </c>
      <c r="R121" s="267">
        <f t="shared" si="21"/>
        <v>1.3255061786754945E-3</v>
      </c>
      <c r="S121" s="267">
        <f t="shared" si="21"/>
        <v>1.3299090374513285E-3</v>
      </c>
      <c r="T121" s="267">
        <f t="shared" si="21"/>
        <v>1.3230207149748934E-3</v>
      </c>
      <c r="U121" s="267">
        <f t="shared" si="21"/>
        <v>1.3333301156629167E-3</v>
      </c>
      <c r="V121" s="267">
        <f t="shared" si="21"/>
        <v>1.3249765555546143E-3</v>
      </c>
      <c r="W121" s="267">
        <f t="shared" si="21"/>
        <v>1.3248243621557412E-3</v>
      </c>
      <c r="X121" s="267">
        <f t="shared" si="21"/>
        <v>1.3104804588119296E-3</v>
      </c>
      <c r="Y121" s="267">
        <f t="shared" si="21"/>
        <v>1.3161166196171432E-3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1.9362430779998644E-3</v>
      </c>
      <c r="C122" s="268">
        <f t="shared" si="22"/>
        <v>1.9346908423329469E-3</v>
      </c>
      <c r="D122" s="268">
        <f t="shared" si="22"/>
        <v>1.9215467502801155E-3</v>
      </c>
      <c r="E122" s="268">
        <f t="shared" si="22"/>
        <v>1.9339311756950311E-3</v>
      </c>
      <c r="F122" s="268">
        <f t="shared" si="22"/>
        <v>1.9277004829538777E-3</v>
      </c>
      <c r="G122" s="268">
        <f t="shared" si="22"/>
        <v>1.9349115564175122E-3</v>
      </c>
      <c r="H122" s="268">
        <f t="shared" si="22"/>
        <v>1.8964302344700221E-3</v>
      </c>
      <c r="I122" s="268">
        <f t="shared" si="22"/>
        <v>1.8933532480666058E-3</v>
      </c>
      <c r="J122" s="268">
        <f t="shared" si="22"/>
        <v>1.9013802262033965E-3</v>
      </c>
      <c r="K122" s="268">
        <f t="shared" si="22"/>
        <v>1.9404358718824368E-3</v>
      </c>
      <c r="L122" s="268">
        <f t="shared" si="22"/>
        <v>1.9184203749235155E-3</v>
      </c>
      <c r="M122" s="268">
        <f t="shared" si="22"/>
        <v>1.9367978302351899E-3</v>
      </c>
      <c r="N122" s="268">
        <f t="shared" si="22"/>
        <v>1.9211125842191314E-3</v>
      </c>
      <c r="O122" s="268">
        <f t="shared" si="22"/>
        <v>1.9393279436320031E-3</v>
      </c>
      <c r="P122" s="268">
        <f t="shared" si="22"/>
        <v>1.9306484613903464E-3</v>
      </c>
      <c r="Q122" s="268">
        <f t="shared" si="22"/>
        <v>1.8966313652005555E-3</v>
      </c>
      <c r="R122" s="268">
        <f t="shared" si="22"/>
        <v>1.9429168657320757E-3</v>
      </c>
      <c r="S122" s="268">
        <f t="shared" si="22"/>
        <v>1.9212298664773007E-3</v>
      </c>
      <c r="T122" s="268">
        <f t="shared" si="22"/>
        <v>1.9063754075153197E-3</v>
      </c>
      <c r="U122" s="268">
        <f t="shared" si="22"/>
        <v>1.9110815686050478E-3</v>
      </c>
      <c r="V122" s="268">
        <f t="shared" si="22"/>
        <v>1.8866583426833791E-3</v>
      </c>
      <c r="W122" s="268">
        <f t="shared" si="22"/>
        <v>1.895460083957488E-3</v>
      </c>
      <c r="X122" s="268">
        <f t="shared" si="22"/>
        <v>1.8769614017572404E-3</v>
      </c>
      <c r="Y122" s="268">
        <f t="shared" si="22"/>
        <v>1.8850321827115362E-3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0.10420185319973893</v>
      </c>
      <c r="C123" s="269">
        <f t="shared" si="23"/>
        <v>9.9181395124543478E-2</v>
      </c>
      <c r="D123" s="269">
        <f t="shared" si="23"/>
        <v>9.7007101296540221E-2</v>
      </c>
      <c r="E123" s="269">
        <f t="shared" si="23"/>
        <v>9.6069336432792821E-2</v>
      </c>
      <c r="F123" s="269">
        <f t="shared" si="23"/>
        <v>9.515796512537468E-2</v>
      </c>
      <c r="G123" s="269">
        <f t="shared" si="23"/>
        <v>9.445591267773773E-2</v>
      </c>
      <c r="H123" s="269">
        <f t="shared" si="23"/>
        <v>9.1189860209254542E-2</v>
      </c>
      <c r="I123" s="269">
        <f t="shared" si="23"/>
        <v>9.205396354107731E-2</v>
      </c>
      <c r="J123" s="269">
        <f t="shared" si="23"/>
        <v>9.0461336470755632E-2</v>
      </c>
      <c r="K123" s="269">
        <f t="shared" si="23"/>
        <v>9.0277096972153442E-2</v>
      </c>
      <c r="L123" s="269">
        <f t="shared" si="23"/>
        <v>8.9513425102547672E-2</v>
      </c>
      <c r="M123" s="269">
        <f t="shared" si="23"/>
        <v>8.6366539910124343E-2</v>
      </c>
      <c r="N123" s="269">
        <f t="shared" si="23"/>
        <v>9.2452056974626953E-2</v>
      </c>
      <c r="O123" s="269">
        <f t="shared" si="23"/>
        <v>9.3082804543259262E-2</v>
      </c>
      <c r="P123" s="269">
        <f t="shared" si="23"/>
        <v>9.2797147274492592E-2</v>
      </c>
      <c r="Q123" s="269">
        <f t="shared" si="23"/>
        <v>9.613205154157789E-2</v>
      </c>
      <c r="R123" s="269">
        <f t="shared" si="23"/>
        <v>9.2181918451353428E-2</v>
      </c>
      <c r="S123" s="269">
        <f t="shared" si="23"/>
        <v>9.2528482050721561E-2</v>
      </c>
      <c r="T123" s="269">
        <f t="shared" si="23"/>
        <v>9.3016020760870052E-2</v>
      </c>
      <c r="U123" s="269">
        <f t="shared" si="23"/>
        <v>9.3356994083748729E-2</v>
      </c>
      <c r="V123" s="269">
        <f t="shared" si="23"/>
        <v>9.3220651268694929E-2</v>
      </c>
      <c r="W123" s="269">
        <f t="shared" si="23"/>
        <v>8.9461964994466708E-2</v>
      </c>
      <c r="X123" s="269">
        <f t="shared" si="23"/>
        <v>9.1927805414593639E-2</v>
      </c>
      <c r="Y123" s="269">
        <f t="shared" si="23"/>
        <v>8.5782366685592776E-2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0.39042438445050348</v>
      </c>
      <c r="C124" s="269">
        <f t="shared" si="24"/>
        <v>0.39276905128089218</v>
      </c>
      <c r="D124" s="269">
        <f t="shared" si="24"/>
        <v>0.39032892782461048</v>
      </c>
      <c r="E124" s="269">
        <f t="shared" si="24"/>
        <v>0.39032340090662249</v>
      </c>
      <c r="F124" s="269">
        <f t="shared" si="24"/>
        <v>0.39066809827067567</v>
      </c>
      <c r="G124" s="269">
        <f t="shared" si="24"/>
        <v>0.39596510854276912</v>
      </c>
      <c r="H124" s="269">
        <f t="shared" si="24"/>
        <v>0.38805881911794449</v>
      </c>
      <c r="I124" s="269">
        <f t="shared" si="24"/>
        <v>0.38731770138707544</v>
      </c>
      <c r="J124" s="269">
        <f t="shared" si="24"/>
        <v>0.38967397696438727</v>
      </c>
      <c r="K124" s="269">
        <f t="shared" si="24"/>
        <v>0.39864813365939794</v>
      </c>
      <c r="L124" s="269">
        <f t="shared" si="24"/>
        <v>0.39154675861359195</v>
      </c>
      <c r="M124" s="269">
        <f t="shared" si="24"/>
        <v>0.39751767046829101</v>
      </c>
      <c r="N124" s="269">
        <f t="shared" si="24"/>
        <v>0.39510089797994585</v>
      </c>
      <c r="O124" s="269">
        <f t="shared" si="24"/>
        <v>0.40056500896149572</v>
      </c>
      <c r="P124" s="269">
        <f t="shared" si="24"/>
        <v>0.39890392647002576</v>
      </c>
      <c r="Q124" s="269">
        <f t="shared" si="24"/>
        <v>0.39661912710178909</v>
      </c>
      <c r="R124" s="269">
        <f t="shared" si="24"/>
        <v>0.39378443557940002</v>
      </c>
      <c r="S124" s="269">
        <f t="shared" si="24"/>
        <v>0.39509244702881485</v>
      </c>
      <c r="T124" s="269">
        <f t="shared" si="24"/>
        <v>0.39304604828536865</v>
      </c>
      <c r="U124" s="269">
        <f t="shared" si="24"/>
        <v>0.39610878884169848</v>
      </c>
      <c r="V124" s="269">
        <f t="shared" si="24"/>
        <v>0.39362709391997913</v>
      </c>
      <c r="W124" s="269">
        <f t="shared" si="24"/>
        <v>0.39358187995369337</v>
      </c>
      <c r="X124" s="269">
        <f t="shared" si="24"/>
        <v>0.38932056003446636</v>
      </c>
      <c r="Y124" s="269">
        <f t="shared" si="24"/>
        <v>0.39099496369792835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0.31890162253917403</v>
      </c>
      <c r="C125" s="269">
        <f t="shared" si="25"/>
        <v>0.320715279923523</v>
      </c>
      <c r="D125" s="269">
        <f t="shared" si="25"/>
        <v>0.32414906959679107</v>
      </c>
      <c r="E125" s="269">
        <f t="shared" si="25"/>
        <v>0.32479295211793502</v>
      </c>
      <c r="F125" s="269">
        <f t="shared" si="25"/>
        <v>0.32528250053177821</v>
      </c>
      <c r="G125" s="269">
        <f t="shared" si="25"/>
        <v>0.32149324261892109</v>
      </c>
      <c r="H125" s="269">
        <f t="shared" si="25"/>
        <v>0.32088048903985184</v>
      </c>
      <c r="I125" s="269">
        <f t="shared" si="25"/>
        <v>0.32150670490371996</v>
      </c>
      <c r="J125" s="269">
        <f t="shared" si="25"/>
        <v>0.31964377467384331</v>
      </c>
      <c r="K125" s="269">
        <f t="shared" si="25"/>
        <v>0.31952148360575244</v>
      </c>
      <c r="L125" s="269">
        <f t="shared" si="25"/>
        <v>0.32038205531370162</v>
      </c>
      <c r="M125" s="269">
        <f t="shared" si="25"/>
        <v>0.3222437140052129</v>
      </c>
      <c r="N125" s="269">
        <f t="shared" si="25"/>
        <v>0.31860935609081315</v>
      </c>
      <c r="O125" s="269">
        <f t="shared" si="25"/>
        <v>0.31938903035030625</v>
      </c>
      <c r="P125" s="269">
        <f t="shared" si="25"/>
        <v>0.32119000662239106</v>
      </c>
      <c r="Q125" s="269">
        <f t="shared" si="25"/>
        <v>0.32135311499201608</v>
      </c>
      <c r="R125" s="269">
        <f t="shared" si="25"/>
        <v>0.32669102737285616</v>
      </c>
      <c r="S125" s="269">
        <f t="shared" si="25"/>
        <v>0.3252734470963704</v>
      </c>
      <c r="T125" s="269">
        <f t="shared" si="25"/>
        <v>0.32592802958187927</v>
      </c>
      <c r="U125" s="269">
        <f t="shared" si="25"/>
        <v>0.32297962284108994</v>
      </c>
      <c r="V125" s="269">
        <f t="shared" si="25"/>
        <v>0.31839173352264294</v>
      </c>
      <c r="W125" s="269">
        <f t="shared" si="25"/>
        <v>0.32185740400306129</v>
      </c>
      <c r="X125" s="269">
        <f t="shared" si="25"/>
        <v>0.3230864250992177</v>
      </c>
      <c r="Y125" s="269">
        <f t="shared" si="25"/>
        <v>0.32767517494580678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0.17066541546451949</v>
      </c>
      <c r="C126" s="270">
        <f t="shared" si="26"/>
        <v>0.17669844504855819</v>
      </c>
      <c r="D126" s="270">
        <f t="shared" si="26"/>
        <v>0.18936256888217548</v>
      </c>
      <c r="E126" s="270">
        <f t="shared" si="26"/>
        <v>0.19185758229972882</v>
      </c>
      <c r="F126" s="270">
        <f t="shared" si="26"/>
        <v>0.19234018989659807</v>
      </c>
      <c r="G126" s="270">
        <f t="shared" si="26"/>
        <v>0.17183252886818021</v>
      </c>
      <c r="H126" s="270">
        <f t="shared" si="26"/>
        <v>0.18066348085812842</v>
      </c>
      <c r="I126" s="270">
        <f t="shared" si="26"/>
        <v>0.1825963953617645</v>
      </c>
      <c r="J126" s="270">
        <f t="shared" si="26"/>
        <v>0.17362154783278744</v>
      </c>
      <c r="K126" s="270">
        <f t="shared" si="26"/>
        <v>0.17199525790240333</v>
      </c>
      <c r="L126" s="270">
        <f t="shared" si="26"/>
        <v>0.17796266848012285</v>
      </c>
      <c r="M126" s="270">
        <f t="shared" si="26"/>
        <v>0.16789815892476853</v>
      </c>
      <c r="N126" s="270">
        <f t="shared" si="26"/>
        <v>0.16435568245798382</v>
      </c>
      <c r="O126" s="270">
        <f t="shared" si="26"/>
        <v>0.16296821662883534</v>
      </c>
      <c r="P126" s="270">
        <f t="shared" si="26"/>
        <v>0.16522505771828616</v>
      </c>
      <c r="Q126" s="270">
        <f t="shared" si="26"/>
        <v>0.16795081716643709</v>
      </c>
      <c r="R126" s="270">
        <f t="shared" si="26"/>
        <v>0.16626980007271402</v>
      </c>
      <c r="S126" s="270">
        <f t="shared" si="26"/>
        <v>0.17207361105656668</v>
      </c>
      <c r="T126" s="270">
        <f t="shared" si="26"/>
        <v>0.18087589854827324</v>
      </c>
      <c r="U126" s="270">
        <f t="shared" si="26"/>
        <v>0.1715123799893257</v>
      </c>
      <c r="V126" s="270">
        <f t="shared" si="26"/>
        <v>0.16491516587243926</v>
      </c>
      <c r="W126" s="270">
        <f t="shared" si="26"/>
        <v>0.1647926233019979</v>
      </c>
      <c r="X126" s="270">
        <f t="shared" si="26"/>
        <v>0.1751976031732386</v>
      </c>
      <c r="Y126" s="270">
        <f t="shared" si="26"/>
        <v>0.18096235488721632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0.14823620707465457</v>
      </c>
      <c r="C127" s="270">
        <f t="shared" si="27"/>
        <v>0.14401683487496475</v>
      </c>
      <c r="D127" s="270">
        <f t="shared" si="27"/>
        <v>0.13478650071461559</v>
      </c>
      <c r="E127" s="270">
        <f t="shared" si="27"/>
        <v>0.13293536981820619</v>
      </c>
      <c r="F127" s="270">
        <f t="shared" si="27"/>
        <v>0.13294231063518014</v>
      </c>
      <c r="G127" s="270">
        <f t="shared" si="27"/>
        <v>0.14966071375074086</v>
      </c>
      <c r="H127" s="270">
        <f t="shared" si="27"/>
        <v>0.14021700818172339</v>
      </c>
      <c r="I127" s="270">
        <f t="shared" si="27"/>
        <v>0.13891030954195549</v>
      </c>
      <c r="J127" s="270">
        <f t="shared" si="27"/>
        <v>0.14602222684105587</v>
      </c>
      <c r="K127" s="270">
        <f t="shared" si="27"/>
        <v>0.14752622570334906</v>
      </c>
      <c r="L127" s="270">
        <f t="shared" si="27"/>
        <v>0.14241938683357883</v>
      </c>
      <c r="M127" s="270">
        <f t="shared" si="27"/>
        <v>0.15434555508044448</v>
      </c>
      <c r="N127" s="270">
        <f t="shared" si="27"/>
        <v>0.1542536736328293</v>
      </c>
      <c r="O127" s="270">
        <f t="shared" si="27"/>
        <v>0.1564208137214709</v>
      </c>
      <c r="P127" s="270">
        <f t="shared" si="27"/>
        <v>0.15596494890410487</v>
      </c>
      <c r="Q127" s="270">
        <f t="shared" si="27"/>
        <v>0.15340229782557896</v>
      </c>
      <c r="R127" s="270">
        <f t="shared" si="27"/>
        <v>0.16042122730014213</v>
      </c>
      <c r="S127" s="270">
        <f t="shared" si="27"/>
        <v>0.15319983603980369</v>
      </c>
      <c r="T127" s="270">
        <f t="shared" si="27"/>
        <v>0.14505213103360601</v>
      </c>
      <c r="U127" s="270">
        <f t="shared" si="27"/>
        <v>0.15146724285176422</v>
      </c>
      <c r="V127" s="270">
        <f t="shared" si="27"/>
        <v>0.15347656765020373</v>
      </c>
      <c r="W127" s="270">
        <f t="shared" si="27"/>
        <v>0.15706478070106336</v>
      </c>
      <c r="X127" s="270">
        <f t="shared" si="27"/>
        <v>0.14788882192597913</v>
      </c>
      <c r="Y127" s="270">
        <f t="shared" si="27"/>
        <v>0.14671282005859038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0.12570538872377671</v>
      </c>
      <c r="C128" s="269">
        <f t="shared" si="28"/>
        <v>0.12621577224394345</v>
      </c>
      <c r="D128" s="269">
        <f t="shared" si="28"/>
        <v>0.12777723026030371</v>
      </c>
      <c r="E128" s="269">
        <f t="shared" si="28"/>
        <v>0.1280650879107596</v>
      </c>
      <c r="F128" s="269">
        <f t="shared" si="28"/>
        <v>0.12809650393193883</v>
      </c>
      <c r="G128" s="269">
        <f t="shared" si="28"/>
        <v>0.12648542096365356</v>
      </c>
      <c r="H128" s="269">
        <f t="shared" si="28"/>
        <v>0.13950034502482903</v>
      </c>
      <c r="I128" s="269">
        <f t="shared" si="28"/>
        <v>0.13886589475103989</v>
      </c>
      <c r="J128" s="269">
        <f t="shared" si="28"/>
        <v>0.13960209767335485</v>
      </c>
      <c r="K128" s="269">
        <f t="shared" si="28"/>
        <v>0.12954315866762561</v>
      </c>
      <c r="L128" s="269">
        <f t="shared" si="28"/>
        <v>0.13763970933280947</v>
      </c>
      <c r="M128" s="269">
        <f t="shared" si="28"/>
        <v>0.1320359286995226</v>
      </c>
      <c r="N128" s="269">
        <f t="shared" si="28"/>
        <v>0.13238139499177698</v>
      </c>
      <c r="O128" s="269">
        <f t="shared" si="28"/>
        <v>0.12466529552173576</v>
      </c>
      <c r="P128" s="269">
        <f t="shared" si="28"/>
        <v>0.12507003619562743</v>
      </c>
      <c r="Q128" s="269">
        <f t="shared" si="28"/>
        <v>0.12423512156129297</v>
      </c>
      <c r="R128" s="269">
        <f t="shared" si="28"/>
        <v>0.12606288949823929</v>
      </c>
      <c r="S128" s="269">
        <f t="shared" si="28"/>
        <v>0.12565048599779025</v>
      </c>
      <c r="T128" s="269">
        <f t="shared" si="28"/>
        <v>0.12687797650483026</v>
      </c>
      <c r="U128" s="269">
        <f t="shared" si="28"/>
        <v>0.12595645877577211</v>
      </c>
      <c r="V128" s="269">
        <f t="shared" si="28"/>
        <v>0.13356075950361315</v>
      </c>
      <c r="W128" s="269">
        <f t="shared" si="28"/>
        <v>0.13389700052057646</v>
      </c>
      <c r="X128" s="269">
        <f t="shared" si="28"/>
        <v>0.13512406815419192</v>
      </c>
      <c r="Y128" s="269">
        <f t="shared" si="28"/>
        <v>0.13474597760803059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4.4344923282908087E-2</v>
      </c>
      <c r="C129" s="270">
        <f t="shared" si="29"/>
        <v>4.6798032641673697E-2</v>
      </c>
      <c r="D129" s="270">
        <f t="shared" si="29"/>
        <v>5.121853725965831E-2</v>
      </c>
      <c r="E129" s="270">
        <f t="shared" si="29"/>
        <v>5.2123441109423803E-2</v>
      </c>
      <c r="F129" s="270">
        <f t="shared" si="29"/>
        <v>5.2499773378946603E-2</v>
      </c>
      <c r="G129" s="270">
        <f t="shared" si="29"/>
        <v>4.63315382424924E-2</v>
      </c>
      <c r="H129" s="270">
        <f t="shared" si="29"/>
        <v>4.9325903622109174E-2</v>
      </c>
      <c r="I129" s="270">
        <f t="shared" si="29"/>
        <v>4.9924571313027091E-2</v>
      </c>
      <c r="J129" s="270">
        <f t="shared" si="29"/>
        <v>4.7360690588832528E-2</v>
      </c>
      <c r="K129" s="270">
        <f t="shared" si="29"/>
        <v>4.6246447881479497E-2</v>
      </c>
      <c r="L129" s="270">
        <f t="shared" si="29"/>
        <v>4.8524036961401146E-2</v>
      </c>
      <c r="M129" s="270">
        <f t="shared" si="29"/>
        <v>4.6041214611006277E-2</v>
      </c>
      <c r="N129" s="270">
        <f t="shared" si="29"/>
        <v>4.426970329180812E-2</v>
      </c>
      <c r="O129" s="270">
        <f t="shared" si="29"/>
        <v>4.3697714568590028E-2</v>
      </c>
      <c r="P129" s="270">
        <f t="shared" si="29"/>
        <v>4.4908662834819757E-2</v>
      </c>
      <c r="Q129" s="270">
        <f t="shared" si="29"/>
        <v>4.6675933312649708E-2</v>
      </c>
      <c r="R129" s="270">
        <f t="shared" si="29"/>
        <v>4.6504424596986296E-2</v>
      </c>
      <c r="S129" s="270">
        <f t="shared" si="29"/>
        <v>4.810661732445478E-2</v>
      </c>
      <c r="T129" s="270">
        <f t="shared" si="29"/>
        <v>5.0568777400906567E-2</v>
      </c>
      <c r="U129" s="270">
        <f t="shared" si="29"/>
        <v>4.7970914102668891E-2</v>
      </c>
      <c r="V129" s="270">
        <f t="shared" si="29"/>
        <v>4.6199745160363244E-2</v>
      </c>
      <c r="W129" s="270">
        <f t="shared" si="29"/>
        <v>4.627250479026334E-2</v>
      </c>
      <c r="X129" s="270">
        <f t="shared" si="29"/>
        <v>4.9262830233774868E-2</v>
      </c>
      <c r="Y129" s="270">
        <f t="shared" si="29"/>
        <v>5.1035869672043467E-2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3.3297725527803364E-2</v>
      </c>
      <c r="C130" s="270">
        <f t="shared" si="30"/>
        <v>3.262219083741847E-2</v>
      </c>
      <c r="D130" s="270">
        <f t="shared" si="30"/>
        <v>3.2947563738513631E-2</v>
      </c>
      <c r="E130" s="270">
        <f t="shared" si="30"/>
        <v>3.287633653496666E-2</v>
      </c>
      <c r="F130" s="270">
        <f t="shared" si="30"/>
        <v>3.2835752798534977E-2</v>
      </c>
      <c r="G130" s="270">
        <f t="shared" si="30"/>
        <v>3.2765943613739079E-2</v>
      </c>
      <c r="H130" s="270">
        <f t="shared" si="30"/>
        <v>4.5553099772495102E-2</v>
      </c>
      <c r="I130" s="270">
        <f t="shared" si="30"/>
        <v>4.4917575838998518E-2</v>
      </c>
      <c r="J130" s="270">
        <f t="shared" si="30"/>
        <v>4.6311373959810491E-2</v>
      </c>
      <c r="K130" s="270">
        <f t="shared" si="30"/>
        <v>3.5614877436328067E-2</v>
      </c>
      <c r="L130" s="270">
        <f t="shared" si="30"/>
        <v>4.3610542927694881E-2</v>
      </c>
      <c r="M130" s="270">
        <f t="shared" si="30"/>
        <v>3.7834053520478382E-2</v>
      </c>
      <c r="N130" s="270">
        <f t="shared" si="30"/>
        <v>3.9614396020270413E-2</v>
      </c>
      <c r="O130" s="270">
        <f t="shared" si="30"/>
        <v>3.165950867470143E-2</v>
      </c>
      <c r="P130" s="270">
        <f t="shared" si="30"/>
        <v>3.1964408940974222E-2</v>
      </c>
      <c r="Q130" s="270">
        <f t="shared" si="30"/>
        <v>3.2524355396480457E-2</v>
      </c>
      <c r="R130" s="270">
        <f t="shared" si="30"/>
        <v>3.2768216760454792E-2</v>
      </c>
      <c r="S130" s="270">
        <f t="shared" si="30"/>
        <v>3.2772290700259478E-2</v>
      </c>
      <c r="T130" s="270">
        <f t="shared" si="30"/>
        <v>3.3724625404747036E-2</v>
      </c>
      <c r="U130" s="270">
        <f t="shared" si="30"/>
        <v>3.3873925461590147E-2</v>
      </c>
      <c r="V130" s="270">
        <f t="shared" si="30"/>
        <v>4.2991726649591E-2</v>
      </c>
      <c r="W130" s="270">
        <f t="shared" si="30"/>
        <v>4.2287100062251511E-2</v>
      </c>
      <c r="X130" s="270">
        <f t="shared" si="30"/>
        <v>4.3245755065657782E-2</v>
      </c>
      <c r="Y130" s="270">
        <f t="shared" si="30"/>
        <v>4.1461110295943224E-2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4.8062739913065269E-2</v>
      </c>
      <c r="C131" s="271">
        <f t="shared" si="31"/>
        <v>4.6795548764851314E-2</v>
      </c>
      <c r="D131" s="271">
        <f t="shared" si="31"/>
        <v>4.3611129262131759E-2</v>
      </c>
      <c r="E131" s="271">
        <f t="shared" si="31"/>
        <v>4.3065310266369144E-2</v>
      </c>
      <c r="F131" s="271">
        <f t="shared" si="31"/>
        <v>4.2760977754457224E-2</v>
      </c>
      <c r="G131" s="271">
        <f t="shared" si="31"/>
        <v>4.7387939107422089E-2</v>
      </c>
      <c r="H131" s="271">
        <f t="shared" si="31"/>
        <v>4.4621341630224728E-2</v>
      </c>
      <c r="I131" s="271">
        <f t="shared" si="31"/>
        <v>4.4023747599014278E-2</v>
      </c>
      <c r="J131" s="271">
        <f t="shared" si="31"/>
        <v>4.5930033124711819E-2</v>
      </c>
      <c r="K131" s="271">
        <f t="shared" si="31"/>
        <v>4.7681833349818042E-2</v>
      </c>
      <c r="L131" s="271">
        <f t="shared" si="31"/>
        <v>4.5505129443713453E-2</v>
      </c>
      <c r="M131" s="271">
        <f t="shared" si="31"/>
        <v>4.8160660568037944E-2</v>
      </c>
      <c r="N131" s="271">
        <f t="shared" si="31"/>
        <v>4.8497295679698446E-2</v>
      </c>
      <c r="O131" s="271">
        <f t="shared" si="31"/>
        <v>4.9308072278444311E-2</v>
      </c>
      <c r="P131" s="271">
        <f t="shared" si="31"/>
        <v>4.8196964419833462E-2</v>
      </c>
      <c r="Q131" s="271">
        <f t="shared" si="31"/>
        <v>4.5034832852162796E-2</v>
      </c>
      <c r="R131" s="271">
        <f t="shared" si="31"/>
        <v>4.6790248140798227E-2</v>
      </c>
      <c r="S131" s="271">
        <f t="shared" si="31"/>
        <v>4.477157797307596E-2</v>
      </c>
      <c r="T131" s="271">
        <f t="shared" si="31"/>
        <v>4.2584573699176662E-2</v>
      </c>
      <c r="U131" s="271">
        <f t="shared" si="31"/>
        <v>4.4111619211513055E-2</v>
      </c>
      <c r="V131" s="271">
        <f t="shared" si="31"/>
        <v>4.4369287693658908E-2</v>
      </c>
      <c r="W131" s="271">
        <f t="shared" si="31"/>
        <v>4.5337395668061609E-2</v>
      </c>
      <c r="X131" s="271">
        <f t="shared" si="31"/>
        <v>4.2615482854759253E-2</v>
      </c>
      <c r="Y131" s="271">
        <f t="shared" si="31"/>
        <v>4.2248997640043889E-2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273.1341635878486</v>
      </c>
      <c r="C136" s="272">
        <f t="shared" si="32"/>
        <v>232.92882988909952</v>
      </c>
      <c r="D136" s="272">
        <f t="shared" si="32"/>
        <v>224.58285034711494</v>
      </c>
      <c r="E136" s="272">
        <f t="shared" si="32"/>
        <v>226.43960909848289</v>
      </c>
      <c r="F136" s="272">
        <f t="shared" si="32"/>
        <v>218.9651747259656</v>
      </c>
      <c r="G136" s="272">
        <f t="shared" si="32"/>
        <v>231.83712181450619</v>
      </c>
      <c r="H136" s="272">
        <f t="shared" si="32"/>
        <v>249.80095620645417</v>
      </c>
      <c r="I136" s="272">
        <f t="shared" si="32"/>
        <v>238.9177861574089</v>
      </c>
      <c r="J136" s="272">
        <f t="shared" si="32"/>
        <v>252.26744787933285</v>
      </c>
      <c r="K136" s="272">
        <f t="shared" si="32"/>
        <v>327.82497319930951</v>
      </c>
      <c r="L136" s="272">
        <f t="shared" si="32"/>
        <v>236.67293658899681</v>
      </c>
      <c r="M136" s="272">
        <f t="shared" si="32"/>
        <v>240.17300249163043</v>
      </c>
      <c r="N136" s="272">
        <f t="shared" si="32"/>
        <v>255.23797237422284</v>
      </c>
      <c r="O136" s="272">
        <f t="shared" si="32"/>
        <v>241.82042024368644</v>
      </c>
      <c r="P136" s="272">
        <f t="shared" si="32"/>
        <v>228.63076137092915</v>
      </c>
      <c r="Q136" s="272">
        <f t="shared" si="32"/>
        <v>241.49421964286358</v>
      </c>
      <c r="R136" s="272">
        <f t="shared" si="32"/>
        <v>215.57819908925819</v>
      </c>
      <c r="S136" s="272">
        <f t="shared" si="32"/>
        <v>226.03290146242816</v>
      </c>
      <c r="T136" s="272">
        <f t="shared" si="32"/>
        <v>252.24561074209646</v>
      </c>
      <c r="U136" s="272">
        <f t="shared" si="32"/>
        <v>238.65601507039855</v>
      </c>
      <c r="V136" s="272">
        <f t="shared" si="32"/>
        <v>236.9907061014452</v>
      </c>
      <c r="W136" s="272">
        <f t="shared" si="32"/>
        <v>231.14840815561197</v>
      </c>
      <c r="X136" s="272">
        <f t="shared" si="32"/>
        <v>259.71304982544967</v>
      </c>
      <c r="Y136" s="272">
        <f t="shared" si="32"/>
        <v>243.20310298439736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0.89425221097485885</v>
      </c>
      <c r="C137" s="273">
        <f>IF(C$6=0,0,C$6/ISI!C$8*1000)</f>
        <v>0.79478562404077546</v>
      </c>
      <c r="D137" s="273">
        <f>IF(D$6=0,0,D$6/ISI!D$8*1000)</f>
        <v>0.76641682147854062</v>
      </c>
      <c r="E137" s="273">
        <f>IF(E$6=0,0,E$6/ISI!E$8*1000)</f>
        <v>0.7756817733242678</v>
      </c>
      <c r="F137" s="273">
        <f>IF(F$6=0,0,F$6/ISI!F$8*1000)</f>
        <v>0.753975106136617</v>
      </c>
      <c r="G137" s="273">
        <f>IF(G$6=0,0,G$6/ISI!G$8*1000)</f>
        <v>0.81332674920271253</v>
      </c>
      <c r="H137" s="273">
        <f>IF(H$6=0,0,H$6/ISI!H$8*1000)</f>
        <v>0.86266155145387624</v>
      </c>
      <c r="I137" s="273">
        <f>IF(I$6=0,0,I$6/ISI!I$8*1000)</f>
        <v>0.81898970882101718</v>
      </c>
      <c r="J137" s="273">
        <f>IF(J$6=0,0,J$6/ISI!J$8*1000)</f>
        <v>0.87608271723114861</v>
      </c>
      <c r="K137" s="273">
        <f>IF(K$6=0,0,K$6/ISI!K$8*1000)</f>
        <v>1.1797842775774237</v>
      </c>
      <c r="L137" s="273">
        <f>IF(L$6=0,0,L$6/ISI!L$8*1000)</f>
        <v>0.82943987836346345</v>
      </c>
      <c r="M137" s="273">
        <f>IF(M$6=0,0,M$6/ISI!M$8*1000)</f>
        <v>0.86803432585246676</v>
      </c>
      <c r="N137" s="273">
        <f>IF(N$6=0,0,N$6/ISI!N$8*1000)</f>
        <v>0.89782619729889335</v>
      </c>
      <c r="O137" s="273">
        <f>IF(O$6=0,0,O$6/ISI!O$8*1000)</f>
        <v>0.86847109482520213</v>
      </c>
      <c r="P137" s="273">
        <f>IF(P$6=0,0,P$6/ISI!P$8*1000)</f>
        <v>0.81477989501112658</v>
      </c>
      <c r="Q137" s="273">
        <f>IF(Q$6=0,0,Q$6/ISI!Q$8*1000)</f>
        <v>0.84142749372736869</v>
      </c>
      <c r="R137" s="273">
        <f>IF(R$6=0,0,R$6/ISI!R$8*1000)</f>
        <v>0.75492374241077509</v>
      </c>
      <c r="S137" s="273">
        <f>IF(S$6=0,0,S$6/ISI!S$8*1000)</f>
        <v>0.79565540614942798</v>
      </c>
      <c r="T137" s="273">
        <f>IF(T$6=0,0,T$6/ISI!T$8*1000)</f>
        <v>0.87888191874530974</v>
      </c>
      <c r="U137" s="273">
        <f>IF(U$6=0,0,U$6/ISI!U$8*1000)</f>
        <v>0.83983306389185242</v>
      </c>
      <c r="V137" s="273">
        <f>IF(V$6=0,0,V$6/ISI!V$8*1000)</f>
        <v>0.82497854132256021</v>
      </c>
      <c r="W137" s="273">
        <f>IF(W$6=0,0,W$6/ISI!W$8*1000)</f>
        <v>0.81314977310053205</v>
      </c>
      <c r="X137" s="273">
        <f>IF(X$6=0,0,X$6/ISI!X$8*1000)</f>
        <v>0.8904726171863071</v>
      </c>
      <c r="Y137" s="273">
        <f>IF(Y$6=0,0,Y$6/ISI!Y$8*1000)</f>
        <v>0.8639511272561804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0.47693451251992486</v>
      </c>
      <c r="C138" s="274">
        <f>IF(C$7=0,0,C$7/ISI!C$8*1000)</f>
        <v>0.42388566615508033</v>
      </c>
      <c r="D138" s="274">
        <f>IF(D$7=0,0,D$7/ISI!D$8*1000)</f>
        <v>0.4087556381218882</v>
      </c>
      <c r="E138" s="274">
        <f>IF(E$7=0,0,E$7/ISI!E$8*1000)</f>
        <v>0.41369694577294275</v>
      </c>
      <c r="F138" s="274">
        <f>IF(F$7=0,0,F$7/ISI!F$8*1000)</f>
        <v>0.4021200566061956</v>
      </c>
      <c r="G138" s="274">
        <f>IF(G$7=0,0,G$7/ISI!G$8*1000)</f>
        <v>0.43377426624144677</v>
      </c>
      <c r="H138" s="274">
        <f>IF(H$7=0,0,H$7/ISI!H$8*1000)</f>
        <v>0.46008616077540043</v>
      </c>
      <c r="I138" s="274">
        <f>IF(I$7=0,0,I$7/ISI!I$8*1000)</f>
        <v>0.43679451137120917</v>
      </c>
      <c r="J138" s="274">
        <f>IF(J$7=0,0,J$7/ISI!J$8*1000)</f>
        <v>0.46724411585661269</v>
      </c>
      <c r="K138" s="274">
        <f>IF(K$7=0,0,K$7/ISI!K$8*1000)</f>
        <v>0.62921828137462588</v>
      </c>
      <c r="L138" s="274">
        <f>IF(L$7=0,0,L$7/ISI!L$8*1000)</f>
        <v>0.44236793512718064</v>
      </c>
      <c r="M138" s="274">
        <f>IF(M$7=0,0,M$7/ISI!M$8*1000)</f>
        <v>0.46295164045464876</v>
      </c>
      <c r="N138" s="274">
        <f>IF(N$7=0,0,N$7/ISI!N$8*1000)</f>
        <v>0.47884063855940973</v>
      </c>
      <c r="O138" s="274">
        <f>IF(O$7=0,0,O$7/ISI!O$8*1000)</f>
        <v>0.46318458390677436</v>
      </c>
      <c r="P138" s="274">
        <f>IF(P$7=0,0,P$7/ISI!P$8*1000)</f>
        <v>0.43454927733926751</v>
      </c>
      <c r="Q138" s="274">
        <f>IF(Q$7=0,0,Q$7/ISI!Q$8*1000)</f>
        <v>0.44876132998792984</v>
      </c>
      <c r="R138" s="274">
        <f>IF(R$7=0,0,R$7/ISI!R$8*1000)</f>
        <v>0.40262599595241338</v>
      </c>
      <c r="S138" s="274">
        <f>IF(S$7=0,0,S$7/ISI!S$8*1000)</f>
        <v>0.42434954994636143</v>
      </c>
      <c r="T138" s="274">
        <f>IF(T$7=0,0,T$7/ISI!T$8*1000)</f>
        <v>0.46873702333083178</v>
      </c>
      <c r="U138" s="274">
        <f>IF(U$7=0,0,U$7/ISI!U$8*1000)</f>
        <v>0.44791096740898789</v>
      </c>
      <c r="V138" s="274">
        <f>IF(V$7=0,0,V$7/ISI!V$8*1000)</f>
        <v>0.43998855537203185</v>
      </c>
      <c r="W138" s="274">
        <f>IF(W$7=0,0,W$7/ISI!W$8*1000)</f>
        <v>0.43367987898695048</v>
      </c>
      <c r="X138" s="274">
        <f>IF(X$7=0,0,X$7/ISI!X$8*1000)</f>
        <v>0.47491872916603073</v>
      </c>
      <c r="Y138" s="274">
        <f>IF(Y$7=0,0,Y$7/ISI!Y$8*1000)</f>
        <v>0.46077393453662963</v>
      </c>
      <c r="DA138" s="77"/>
    </row>
    <row r="139" spans="1:105" ht="12" customHeight="1" x14ac:dyDescent="0.25">
      <c r="A139" s="173" t="s">
        <v>93</v>
      </c>
      <c r="B139" s="274">
        <f>IF(B$8=0,0,B$8/ISI!B$8*1000)</f>
        <v>11.923362812998118</v>
      </c>
      <c r="C139" s="274">
        <f>IF(C$8=0,0,C$8/ISI!C$8*1000)</f>
        <v>10.597141653877005</v>
      </c>
      <c r="D139" s="274">
        <f>IF(D$8=0,0,D$8/ISI!D$8*1000)</f>
        <v>10.218890953047206</v>
      </c>
      <c r="E139" s="274">
        <f>IF(E$8=0,0,E$8/ISI!E$8*1000)</f>
        <v>10.342423644323572</v>
      </c>
      <c r="F139" s="274">
        <f>IF(F$8=0,0,F$8/ISI!F$8*1000)</f>
        <v>10.053001415154894</v>
      </c>
      <c r="G139" s="274">
        <f>IF(G$8=0,0,G$8/ISI!G$8*1000)</f>
        <v>10.844356656036167</v>
      </c>
      <c r="H139" s="274">
        <f>IF(H$8=0,0,H$8/ISI!H$8*1000)</f>
        <v>11.502154019385015</v>
      </c>
      <c r="I139" s="274">
        <f>IF(I$8=0,0,I$8/ISI!I$8*1000)</f>
        <v>10.919862784280227</v>
      </c>
      <c r="J139" s="274">
        <f>IF(J$8=0,0,J$8/ISI!J$8*1000)</f>
        <v>11.681102896415315</v>
      </c>
      <c r="K139" s="274">
        <f>IF(K$8=0,0,K$8/ISI!K$8*1000)</f>
        <v>15.730457034365649</v>
      </c>
      <c r="L139" s="274">
        <f>IF(L$8=0,0,L$8/ISI!L$8*1000)</f>
        <v>11.059198378179515</v>
      </c>
      <c r="M139" s="274">
        <f>IF(M$8=0,0,M$8/ISI!M$8*1000)</f>
        <v>11.573791011366223</v>
      </c>
      <c r="N139" s="274">
        <f>IF(N$8=0,0,N$8/ISI!N$8*1000)</f>
        <v>11.971015963985243</v>
      </c>
      <c r="O139" s="274">
        <f>IF(O$8=0,0,O$8/ISI!O$8*1000)</f>
        <v>11.579614597669366</v>
      </c>
      <c r="P139" s="274">
        <f>IF(P$8=0,0,P$8/ISI!P$8*1000)</f>
        <v>10.863731933481692</v>
      </c>
      <c r="Q139" s="274">
        <f>IF(Q$8=0,0,Q$8/ISI!Q$8*1000)</f>
        <v>11.219033249698251</v>
      </c>
      <c r="R139" s="274">
        <f>IF(R$8=0,0,R$8/ISI!R$8*1000)</f>
        <v>10.065649898810333</v>
      </c>
      <c r="S139" s="274">
        <f>IF(S$8=0,0,S$8/ISI!S$8*1000)</f>
        <v>10.608738748659043</v>
      </c>
      <c r="T139" s="274">
        <f>IF(T$8=0,0,T$8/ISI!T$8*1000)</f>
        <v>11.718425583270797</v>
      </c>
      <c r="U139" s="274">
        <f>IF(U$8=0,0,U$8/ISI!U$8*1000)</f>
        <v>11.197774185224695</v>
      </c>
      <c r="V139" s="274">
        <f>IF(V$8=0,0,V$8/ISI!V$8*1000)</f>
        <v>10.999713884300801</v>
      </c>
      <c r="W139" s="274">
        <f>IF(W$8=0,0,W$8/ISI!W$8*1000)</f>
        <v>10.841996974673762</v>
      </c>
      <c r="X139" s="274">
        <f>IF(X$8=0,0,X$8/ISI!X$8*1000)</f>
        <v>11.872968229150764</v>
      </c>
      <c r="Y139" s="274">
        <f>IF(Y$8=0,0,Y$8/ISI!Y$8*1000)</f>
        <v>11.519348363415745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0.29808407032495293</v>
      </c>
      <c r="C140" s="274">
        <f>IF(C$9=0,0,C$9/ISI!C$8*1000)</f>
        <v>0.26492854134692512</v>
      </c>
      <c r="D140" s="274">
        <f>IF(D$9=0,0,D$9/ISI!D$8*1000)</f>
        <v>0.25547227382618015</v>
      </c>
      <c r="E140" s="274">
        <f>IF(E$9=0,0,E$9/ISI!E$8*1000)</f>
        <v>0.25856059110808921</v>
      </c>
      <c r="F140" s="274">
        <f>IF(F$9=0,0,F$9/ISI!F$8*1000)</f>
        <v>0.25132503537887224</v>
      </c>
      <c r="G140" s="274">
        <f>IF(G$9=0,0,G$9/ISI!G$8*1000)</f>
        <v>0.27110891640090418</v>
      </c>
      <c r="H140" s="274">
        <f>IF(H$9=0,0,H$9/ISI!H$8*1000)</f>
        <v>0.28755385048462523</v>
      </c>
      <c r="I140" s="274">
        <f>IF(I$9=0,0,I$9/ISI!I$8*1000)</f>
        <v>0.27299656960700575</v>
      </c>
      <c r="J140" s="274">
        <f>IF(J$9=0,0,J$9/ISI!J$8*1000)</f>
        <v>0.29202757241038296</v>
      </c>
      <c r="K140" s="274">
        <f>IF(K$9=0,0,K$9/ISI!K$8*1000)</f>
        <v>0.39326142585914109</v>
      </c>
      <c r="L140" s="274">
        <f>IF(L$9=0,0,L$9/ISI!L$8*1000)</f>
        <v>0.27647995945448778</v>
      </c>
      <c r="M140" s="274">
        <f>IF(M$9=0,0,M$9/ISI!M$8*1000)</f>
        <v>0.28934477528415559</v>
      </c>
      <c r="N140" s="274">
        <f>IF(N$9=0,0,N$9/ISI!N$8*1000)</f>
        <v>0.29927539909963102</v>
      </c>
      <c r="O140" s="274">
        <f>IF(O$9=0,0,O$9/ISI!O$8*1000)</f>
        <v>0.28949036494173414</v>
      </c>
      <c r="P140" s="274">
        <f>IF(P$9=0,0,P$9/ISI!P$8*1000)</f>
        <v>0.2715932983370421</v>
      </c>
      <c r="Q140" s="274">
        <f>IF(Q$9=0,0,Q$9/ISI!Q$8*1000)</f>
        <v>0.28047583124245618</v>
      </c>
      <c r="R140" s="274">
        <f>IF(R$9=0,0,R$9/ISI!R$8*1000)</f>
        <v>0.25164124747025834</v>
      </c>
      <c r="S140" s="274">
        <f>IF(S$9=0,0,S$9/ISI!S$8*1000)</f>
        <v>0.26521846871647597</v>
      </c>
      <c r="T140" s="274">
        <f>IF(T$9=0,0,T$9/ISI!T$8*1000)</f>
        <v>0.29296063958176988</v>
      </c>
      <c r="U140" s="274">
        <f>IF(U$9=0,0,U$9/ISI!U$8*1000)</f>
        <v>0.27994435463061734</v>
      </c>
      <c r="V140" s="274">
        <f>IF(V$9=0,0,V$9/ISI!V$8*1000)</f>
        <v>0.27499284710752003</v>
      </c>
      <c r="W140" s="274">
        <f>IF(W$9=0,0,W$9/ISI!W$8*1000)</f>
        <v>0.27104992436684411</v>
      </c>
      <c r="X140" s="274">
        <f>IF(X$9=0,0,X$9/ISI!X$8*1000)</f>
        <v>0.29682420572876911</v>
      </c>
      <c r="Y140" s="274">
        <f>IF(Y$9=0,0,Y$9/ISI!Y$8*1000)</f>
        <v>0.28798370908539361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0.60844585325944356</v>
      </c>
      <c r="C141" s="275">
        <f>IF(C$10=0,0,C$10/ISI!C$8*1000)</f>
        <v>0.53711006209511158</v>
      </c>
      <c r="D141" s="275">
        <f>IF(D$10=0,0,D$10/ISI!D$8*1000)</f>
        <v>0.51763569146527655</v>
      </c>
      <c r="E141" s="275">
        <f>IF(E$10=0,0,E$10/ISI!E$8*1000)</f>
        <v>0.52727718623515063</v>
      </c>
      <c r="F141" s="275">
        <f>IF(F$10=0,0,F$10/ISI!F$8*1000)</f>
        <v>0.51041988331517274</v>
      </c>
      <c r="G141" s="275">
        <f>IF(G$10=0,0,G$10/ISI!G$8*1000)</f>
        <v>0.54526575724006077</v>
      </c>
      <c r="H141" s="275">
        <f>IF(H$10=0,0,H$10/ISI!H$8*1000)</f>
        <v>0.57838726762752657</v>
      </c>
      <c r="I141" s="275">
        <f>IF(I$10=0,0,I$10/ISI!I$8*1000)</f>
        <v>0.54926473556511113</v>
      </c>
      <c r="J141" s="275">
        <f>IF(J$10=0,0,J$10/ISI!J$8*1000)</f>
        <v>0.58647789970419251</v>
      </c>
      <c r="K141" s="275">
        <f>IF(K$10=0,0,K$10/ISI!K$8*1000)</f>
        <v>0.78786377521451201</v>
      </c>
      <c r="L141" s="275">
        <f>IF(L$10=0,0,L$10/ISI!L$8*1000)</f>
        <v>0.55755026446568101</v>
      </c>
      <c r="M141" s="275">
        <f>IF(M$10=0,0,M$10/ISI!M$8*1000)</f>
        <v>0.58023472963617428</v>
      </c>
      <c r="N141" s="275">
        <f>IF(N$10=0,0,N$10/ISI!N$8*1000)</f>
        <v>0.59892996607942739</v>
      </c>
      <c r="O141" s="275">
        <f>IF(O$10=0,0,O$10/ISI!O$8*1000)</f>
        <v>0.57686286640528006</v>
      </c>
      <c r="P141" s="275">
        <f>IF(P$10=0,0,P$10/ISI!P$8*1000)</f>
        <v>0.54102105293110603</v>
      </c>
      <c r="Q141" s="275">
        <f>IF(Q$10=0,0,Q$10/ISI!Q$8*1000)</f>
        <v>0.55203287463715889</v>
      </c>
      <c r="R141" s="275">
        <f>IF(R$10=0,0,R$10/ISI!R$8*1000)</f>
        <v>0.51101979682603171</v>
      </c>
      <c r="S141" s="275">
        <f>IF(S$10=0,0,S$10/ISI!S$8*1000)</f>
        <v>0.53081671383433804</v>
      </c>
      <c r="T141" s="275">
        <f>IF(T$10=0,0,T$10/ISI!T$8*1000)</f>
        <v>0.58483652995645585</v>
      </c>
      <c r="U141" s="275">
        <f>IF(U$10=0,0,U$10/ISI!U$8*1000)</f>
        <v>0.55590001157486568</v>
      </c>
      <c r="V141" s="275">
        <f>IF(V$10=0,0,V$10/ISI!V$8*1000)</f>
        <v>0.54248770248440548</v>
      </c>
      <c r="W141" s="275">
        <f>IF(W$10=0,0,W$10/ISI!W$8*1000)</f>
        <v>0.53726563352371137</v>
      </c>
      <c r="X141" s="275">
        <f>IF(X$10=0,0,X$10/ISI!X$8*1000)</f>
        <v>0.58898948357243164</v>
      </c>
      <c r="Y141" s="275">
        <f>IF(Y$10=0,0,Y$10/ISI!Y$8*1000)</f>
        <v>0.57144672820944764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55.343971983350308</v>
      </c>
      <c r="C142" s="276">
        <f>IF(C$16=0,0,C$16/ISI!C$8*1000)</f>
        <v>47.985656589246396</v>
      </c>
      <c r="D142" s="276">
        <f>IF(D$16=0,0,D$16/ISI!D$8*1000)</f>
        <v>45.949060119528703</v>
      </c>
      <c r="E142" s="276">
        <f>IF(E$16=0,0,E$16/ISI!E$8*1000)</f>
        <v>46.299010679411516</v>
      </c>
      <c r="F142" s="276">
        <f>IF(F$16=0,0,F$16/ISI!F$8*1000)</f>
        <v>44.805535390421994</v>
      </c>
      <c r="G142" s="276">
        <f>IF(G$16=0,0,G$16/ISI!G$8*1000)</f>
        <v>48.009715576572432</v>
      </c>
      <c r="H142" s="276">
        <f>IF(H$16=0,0,H$16/ISI!H$8*1000)</f>
        <v>50.62537721668722</v>
      </c>
      <c r="I142" s="276">
        <f>IF(I$16=0,0,I$16/ISI!I$8*1000)</f>
        <v>48.278548967797803</v>
      </c>
      <c r="J142" s="276">
        <f>IF(J$16=0,0,J$16/ISI!J$8*1000)</f>
        <v>51.246691355110102</v>
      </c>
      <c r="K142" s="276">
        <f>IF(K$16=0,0,K$16/ISI!K$8*1000)</f>
        <v>68.295262270811079</v>
      </c>
      <c r="L142" s="276">
        <f>IF(L$16=0,0,L$16/ISI!L$8*1000)</f>
        <v>48.228207800452047</v>
      </c>
      <c r="M142" s="276">
        <f>IF(M$16=0,0,M$16/ISI!M$8*1000)</f>
        <v>49.954484193313093</v>
      </c>
      <c r="N142" s="276">
        <f>IF(N$16=0,0,N$16/ISI!N$8*1000)</f>
        <v>52.667798030304695</v>
      </c>
      <c r="O142" s="276">
        <f>IF(O$16=0,0,O$16/ISI!O$8*1000)</f>
        <v>50.749119551089088</v>
      </c>
      <c r="P142" s="276">
        <f>IF(P$16=0,0,P$16/ISI!P$8*1000)</f>
        <v>47.700880351009189</v>
      </c>
      <c r="Q142" s="276">
        <f>IF(Q$16=0,0,Q$16/ISI!Q$8*1000)</f>
        <v>50.016330182102081</v>
      </c>
      <c r="R142" s="276">
        <f>IF(R$16=0,0,R$16/ISI!R$8*1000)</f>
        <v>44.509157279077435</v>
      </c>
      <c r="S142" s="276">
        <f>IF(S$16=0,0,S$16/ISI!S$8*1000)</f>
        <v>46.798028915294644</v>
      </c>
      <c r="T142" s="276">
        <f>IF(T$16=0,0,T$16/ISI!T$8*1000)</f>
        <v>51.842632963910638</v>
      </c>
      <c r="U142" s="276">
        <f>IF(U$16=0,0,U$16/ISI!U$8*1000)</f>
        <v>49.389514485524444</v>
      </c>
      <c r="V142" s="276">
        <f>IF(V$16=0,0,V$16/ISI!V$8*1000)</f>
        <v>48.574383493464282</v>
      </c>
      <c r="W142" s="276">
        <f>IF(W$16=0,0,W$16/ISI!W$8*1000)</f>
        <v>47.393953595731915</v>
      </c>
      <c r="X142" s="276">
        <f>IF(X$16=0,0,X$16/ISI!X$8*1000)</f>
        <v>52.514912308423554</v>
      </c>
      <c r="Y142" s="276">
        <f>IF(Y$16=0,0,Y$16/ISI!Y$8*1000)</f>
        <v>49.742230008729507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100.59725844238056</v>
      </c>
      <c r="C143" s="276">
        <f>IF(C$22=0,0,C$22/ISI!C$8*1000)</f>
        <v>80.887131189850649</v>
      </c>
      <c r="D143" s="276">
        <f>IF(D$22=0,0,D$22/ISI!D$8*1000)</f>
        <v>76.722189270381023</v>
      </c>
      <c r="E143" s="276">
        <f>IF(E$22=0,0,E$22/ISI!E$8*1000)</f>
        <v>76.800641641880716</v>
      </c>
      <c r="F143" s="276">
        <f>IF(F$22=0,0,F$22/ISI!F$8*1000)</f>
        <v>73.7105116418373</v>
      </c>
      <c r="G143" s="276">
        <f>IF(G$22=0,0,G$22/ISI!G$8*1000)</f>
        <v>77.890905805149586</v>
      </c>
      <c r="H143" s="276">
        <f>IF(H$22=0,0,H$22/ISI!H$8*1000)</f>
        <v>80.078329350382788</v>
      </c>
      <c r="I143" s="276">
        <f>IF(I$22=0,0,I$22/ISI!I$8*1000)</f>
        <v>77.503786120952938</v>
      </c>
      <c r="J143" s="276">
        <f>IF(J$22=0,0,J$22/ISI!J$8*1000)</f>
        <v>80.686239608501751</v>
      </c>
      <c r="K143" s="276">
        <f>IF(K$22=0,0,K$22/ISI!K$8*1000)</f>
        <v>105.70240021835278</v>
      </c>
      <c r="L143" s="276">
        <f>IF(L$22=0,0,L$22/ISI!L$8*1000)</f>
        <v>75.572393092317355</v>
      </c>
      <c r="M143" s="276">
        <f>IF(M$22=0,0,M$22/ISI!M$8*1000)</f>
        <v>75.400399308284236</v>
      </c>
      <c r="N143" s="276">
        <f>IF(N$22=0,0,N$22/ISI!N$8*1000)</f>
        <v>83.663703741905792</v>
      </c>
      <c r="O143" s="276">
        <f>IF(O$22=0,0,O$22/ISI!O$8*1000)</f>
        <v>80.099925021448726</v>
      </c>
      <c r="P143" s="276">
        <f>IF(P$22=0,0,P$22/ISI!P$8*1000)</f>
        <v>76.024834839416343</v>
      </c>
      <c r="Q143" s="276">
        <f>IF(Q$22=0,0,Q$22/ISI!Q$8*1000)</f>
        <v>82.870860195819162</v>
      </c>
      <c r="R143" s="276">
        <f>IF(R$22=0,0,R$22/ISI!R$8*1000)</f>
        <v>71.641924600233608</v>
      </c>
      <c r="S143" s="276">
        <f>IF(S$22=0,0,S$22/ISI!S$8*1000)</f>
        <v>75.109426334858696</v>
      </c>
      <c r="T143" s="276">
        <f>IF(T$22=0,0,T$22/ISI!T$8*1000)</f>
        <v>84.293107666927597</v>
      </c>
      <c r="U143" s="276">
        <f>IF(U$22=0,0,U$22/ISI!U$8*1000)</f>
        <v>79.869511557156798</v>
      </c>
      <c r="V143" s="276">
        <f>IF(V$22=0,0,V$22/ISI!V$8*1000)</f>
        <v>78.42737718633434</v>
      </c>
      <c r="W143" s="276">
        <f>IF(W$22=0,0,W$22/ISI!W$8*1000)</f>
        <v>74.674420688447313</v>
      </c>
      <c r="X143" s="276">
        <f>IF(X$22=0,0,X$22/ISI!X$8*1000)</f>
        <v>85.912367827968623</v>
      </c>
      <c r="Y143" s="276">
        <f>IF(Y$22=0,0,Y$22/ISI!Y$8*1000)</f>
        <v>75.609191185632184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54.955944744623103</v>
      </c>
      <c r="C144" s="276">
        <f>IF(C$28=0,0,C$28/ISI!C$8*1000)</f>
        <v>48.827811124125923</v>
      </c>
      <c r="D144" s="276">
        <f>IF(D$28=0,0,D$28/ISI!D$8*1000)</f>
        <v>47.886591963467893</v>
      </c>
      <c r="E144" s="276">
        <f>IF(E$28=0,0,E$28/ISI!E$8*1000)</f>
        <v>48.562435033738907</v>
      </c>
      <c r="F144" s="276">
        <f>IF(F$28=0,0,F$28/ISI!F$8*1000)</f>
        <v>47.232900903195699</v>
      </c>
      <c r="G144" s="276">
        <f>IF(G$28=0,0,G$28/ISI!G$8*1000)</f>
        <v>49.683804844990945</v>
      </c>
      <c r="H144" s="276">
        <f>IF(H$28=0,0,H$28/ISI!H$8*1000)</f>
        <v>53.668697595435241</v>
      </c>
      <c r="I144" s="276">
        <f>IF(I$28=0,0,I$28/ISI!I$8*1000)</f>
        <v>51.1488641843886</v>
      </c>
      <c r="J144" s="276">
        <f>IF(J$28=0,0,J$28/ISI!J$8*1000)</f>
        <v>54.068562167142829</v>
      </c>
      <c r="K144" s="276">
        <f>IF(K$28=0,0,K$28/ISI!K$8*1000)</f>
        <v>71.145558676465427</v>
      </c>
      <c r="L144" s="276">
        <f>IF(L$28=0,0,L$28/ISI!L$8*1000)</f>
        <v>51.06276443099005</v>
      </c>
      <c r="M144" s="276">
        <f>IF(M$28=0,0,M$28/ISI!M$8*1000)</f>
        <v>52.941930799493441</v>
      </c>
      <c r="N144" s="276">
        <f>IF(N$28=0,0,N$28/ISI!N$8*1000)</f>
        <v>54.472542007386409</v>
      </c>
      <c r="O144" s="276">
        <f>IF(O$28=0,0,O$28/ISI!O$8*1000)</f>
        <v>52.099939163906562</v>
      </c>
      <c r="P144" s="276">
        <f>IF(P$28=0,0,P$28/ISI!P$8*1000)</f>
        <v>49.35928707007357</v>
      </c>
      <c r="Q144" s="276">
        <f>IF(Q$28=0,0,Q$28/ISI!Q$8*1000)</f>
        <v>51.293273836246186</v>
      </c>
      <c r="R144" s="276">
        <f>IF(R$28=0,0,R$28/ISI!R$8*1000)</f>
        <v>47.121228589893853</v>
      </c>
      <c r="S144" s="276">
        <f>IF(S$28=0,0,S$28/ISI!S$8*1000)</f>
        <v>49.284432912633264</v>
      </c>
      <c r="T144" s="276">
        <f>IF(T$28=0,0,T$28/ISI!T$8*1000)</f>
        <v>54.833209614368691</v>
      </c>
      <c r="U144" s="276">
        <f>IF(U$28=0,0,U$28/ISI!U$8*1000)</f>
        <v>51.521497086449074</v>
      </c>
      <c r="V144" s="276">
        <f>IF(V$28=0,0,V$28/ISI!V$8*1000)</f>
        <v>50.20584867808973</v>
      </c>
      <c r="W144" s="276">
        <f>IF(W$28=0,0,W$28/ISI!W$8*1000)</f>
        <v>50.03038148239262</v>
      </c>
      <c r="X144" s="276">
        <f>IF(X$28=0,0,X$28/ISI!X$8*1000)</f>
        <v>55.598977096764045</v>
      </c>
      <c r="Y144" s="276">
        <f>IF(Y$28=0,0,Y$28/ISI!Y$8*1000)</f>
        <v>54.474896423668177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48.03590895741732</v>
      </c>
      <c r="C145" s="277">
        <f>IF(C$35=0,0,C$35/ISI!C$8*1000)</f>
        <v>42.610379438361655</v>
      </c>
      <c r="D145" s="277">
        <f>IF(D$35=0,0,D$35/ISI!D$8*1000)</f>
        <v>41.857837615798225</v>
      </c>
      <c r="E145" s="277">
        <f>IF(E$35=0,0,E$35/ISI!E$8*1000)</f>
        <v>42.459881602687744</v>
      </c>
      <c r="F145" s="277">
        <f>IF(F$35=0,0,F$35/ISI!F$8*1000)</f>
        <v>41.245385293918858</v>
      </c>
      <c r="G145" s="277">
        <f>IF(G$35=0,0,G$35/ISI!G$8*1000)</f>
        <v>43.344863242671927</v>
      </c>
      <c r="H145" s="277">
        <f>IF(H$35=0,0,H$35/ISI!H$8*1000)</f>
        <v>51.737709194222482</v>
      </c>
      <c r="I145" s="277">
        <f>IF(I$35=0,0,I$35/ISI!I$8*1000)</f>
        <v>48.988678574624956</v>
      </c>
      <c r="J145" s="277">
        <f>IF(J$35=0,0,J$35/ISI!J$8*1000)</f>
        <v>52.36301954696053</v>
      </c>
      <c r="K145" s="277">
        <f>IF(K$35=0,0,K$35/ISI!K$8*1000)</f>
        <v>63.961167239288905</v>
      </c>
      <c r="L145" s="277">
        <f>IF(L$35=0,0,L$35/ISI!L$8*1000)</f>
        <v>48.644534849647016</v>
      </c>
      <c r="M145" s="277">
        <f>IF(M$35=0,0,M$35/ISI!M$8*1000)</f>
        <v>48.101831707945991</v>
      </c>
      <c r="N145" s="277">
        <f>IF(N$35=0,0,N$35/ISI!N$8*1000)</f>
        <v>50.188040429603348</v>
      </c>
      <c r="O145" s="277">
        <f>IF(O$35=0,0,O$35/ISI!O$8*1000)</f>
        <v>45.093812999493728</v>
      </c>
      <c r="P145" s="277">
        <f>IF(P$35=0,0,P$35/ISI!P$8*1000)</f>
        <v>42.620083653329807</v>
      </c>
      <c r="Q145" s="277">
        <f>IF(Q$35=0,0,Q$35/ISI!Q$8*1000)</f>
        <v>43.972024649402989</v>
      </c>
      <c r="R145" s="277">
        <f>IF(R$35=0,0,R$35/ISI!R$8*1000)</f>
        <v>40.320027938583465</v>
      </c>
      <c r="S145" s="277">
        <f>IF(S$35=0,0,S$35/ISI!S$8*1000)</f>
        <v>42.216234412335886</v>
      </c>
      <c r="T145" s="277">
        <f>IF(T$35=0,0,T$35/ISI!T$8*1000)</f>
        <v>47.332818802004354</v>
      </c>
      <c r="U145" s="277">
        <f>IF(U$35=0,0,U$35/ISI!U$8*1000)</f>
        <v>44.554129358537203</v>
      </c>
      <c r="V145" s="277">
        <f>IF(V$35=0,0,V$35/ISI!V$8*1000)</f>
        <v>46.700935212969547</v>
      </c>
      <c r="W145" s="277">
        <f>IF(W$35=0,0,W$35/ISI!W$8*1000)</f>
        <v>46.152510204388342</v>
      </c>
      <c r="X145" s="277">
        <f>IF(X$35=0,0,X$35/ISI!X$8*1000)</f>
        <v>51.562619327489145</v>
      </c>
      <c r="Y145" s="277">
        <f>IF(Y$35=0,0,Y$35/ISI!Y$8*1000)</f>
        <v>49.673281503864068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135.34716517222995</v>
      </c>
      <c r="C147" s="272">
        <f t="shared" si="33"/>
        <v>120.6870378445732</v>
      </c>
      <c r="D147" s="272">
        <f t="shared" si="33"/>
        <v>117.56697049183796</v>
      </c>
      <c r="E147" s="272">
        <f t="shared" si="33"/>
        <v>118.26384607527265</v>
      </c>
      <c r="F147" s="272">
        <f t="shared" si="33"/>
        <v>115.45247446683456</v>
      </c>
      <c r="G147" s="272">
        <f t="shared" si="33"/>
        <v>120.27505670609679</v>
      </c>
      <c r="H147" s="272">
        <f t="shared" si="33"/>
        <v>126.87880555381506</v>
      </c>
      <c r="I147" s="272">
        <f t="shared" si="33"/>
        <v>122.88558495316407</v>
      </c>
      <c r="J147" s="272">
        <f t="shared" si="33"/>
        <v>127.7746905120455</v>
      </c>
      <c r="K147" s="272">
        <f t="shared" si="33"/>
        <v>154.17672288120409</v>
      </c>
      <c r="L147" s="272">
        <f t="shared" si="33"/>
        <v>122.04060984324106</v>
      </c>
      <c r="M147" s="272">
        <f t="shared" si="33"/>
        <v>123.33376635518115</v>
      </c>
      <c r="N147" s="272">
        <f t="shared" si="33"/>
        <v>128.83446131845022</v>
      </c>
      <c r="O147" s="272">
        <f t="shared" si="33"/>
        <v>123.94455748909829</v>
      </c>
      <c r="P147" s="272">
        <f t="shared" si="33"/>
        <v>119.06240818597688</v>
      </c>
      <c r="Q147" s="272">
        <f t="shared" si="33"/>
        <v>123.8439479554269</v>
      </c>
      <c r="R147" s="272">
        <f t="shared" si="33"/>
        <v>114.14028088081513</v>
      </c>
      <c r="S147" s="272">
        <f t="shared" si="33"/>
        <v>118.10006493045951</v>
      </c>
      <c r="T147" s="272">
        <f t="shared" si="33"/>
        <v>127.82053210479319</v>
      </c>
      <c r="U147" s="272">
        <f t="shared" si="33"/>
        <v>122.84089325518119</v>
      </c>
      <c r="V147" s="272">
        <f t="shared" si="33"/>
        <v>122.22554729074538</v>
      </c>
      <c r="W147" s="272">
        <f t="shared" si="33"/>
        <v>120.05683825200467</v>
      </c>
      <c r="X147" s="272">
        <f t="shared" si="33"/>
        <v>130.53465880140322</v>
      </c>
      <c r="Y147" s="272">
        <f t="shared" si="33"/>
        <v>124.53764893512461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0.38516527784513921</v>
      </c>
      <c r="C148" s="273">
        <f>IF(C$55=0,0,C$55/ISI!C$9*1000)</f>
        <v>0.34550864523399338</v>
      </c>
      <c r="D148" s="273">
        <f>IF(D$55=0,0,D$55/ISI!D$9*1000)</f>
        <v>0.3344853467840439</v>
      </c>
      <c r="E148" s="273">
        <f>IF(E$55=0,0,E$55/ISI!E$9*1000)</f>
        <v>0.33646323691623525</v>
      </c>
      <c r="F148" s="273">
        <f>IF(F$55=0,0,F$55/ISI!F$9*1000)</f>
        <v>0.32875489262092716</v>
      </c>
      <c r="G148" s="273">
        <f>IF(G$55=0,0,G$55/ISI!G$9*1000)</f>
        <v>0.3471310963173454</v>
      </c>
      <c r="H148" s="273">
        <f>IF(H$55=0,0,H$55/ISI!H$9*1000)</f>
        <v>0.35887868936619327</v>
      </c>
      <c r="I148" s="273">
        <f>IF(I$55=0,0,I$55/ISI!I$9*1000)</f>
        <v>0.34691998410287855</v>
      </c>
      <c r="J148" s="273">
        <f>IF(J$55=0,0,J$55/ISI!J$9*1000)</f>
        <v>0.3629169668469337</v>
      </c>
      <c r="K148" s="273">
        <f>IF(K$55=0,0,K$55/ISI!K$9*1000)</f>
        <v>0.4479912961718715</v>
      </c>
      <c r="L148" s="273">
        <f>IF(L$55=0,0,L$55/ISI!L$9*1000)</f>
        <v>0.34829643811210731</v>
      </c>
      <c r="M148" s="273">
        <f>IF(M$55=0,0,M$55/ISI!M$9*1000)</f>
        <v>0.357354671487288</v>
      </c>
      <c r="N148" s="273">
        <f>IF(N$55=0,0,N$55/ISI!N$9*1000)</f>
        <v>0.37102322287772732</v>
      </c>
      <c r="O148" s="273">
        <f>IF(O$55=0,0,O$55/ISI!O$9*1000)</f>
        <v>0.36187743332965777</v>
      </c>
      <c r="P148" s="273">
        <f>IF(P$55=0,0,P$55/ISI!P$9*1000)</f>
        <v>0.34618161887448617</v>
      </c>
      <c r="Q148" s="273">
        <f>IF(Q$55=0,0,Q$55/ISI!Q$9*1000)</f>
        <v>0.35802180147709689</v>
      </c>
      <c r="R148" s="273">
        <f>IF(R$55=0,0,R$55/ISI!R$9*1000)</f>
        <v>0.32761102943694143</v>
      </c>
      <c r="S148" s="273">
        <f>IF(S$55=0,0,S$55/ISI!S$9*1000)</f>
        <v>0.34010255508115805</v>
      </c>
      <c r="T148" s="273">
        <f>IF(T$55=0,0,T$55/ISI!T$9*1000)</f>
        <v>0.36618882455472607</v>
      </c>
      <c r="U148" s="273">
        <f>IF(U$55=0,0,U$55/ISI!U$9*1000)</f>
        <v>0.35466511675140072</v>
      </c>
      <c r="V148" s="273">
        <f>IF(V$55=0,0,V$55/ISI!V$9*1000)</f>
        <v>0.35067758366531659</v>
      </c>
      <c r="W148" s="273">
        <f>IF(W$55=0,0,W$55/ISI!W$9*1000)</f>
        <v>0.34441576999014994</v>
      </c>
      <c r="X148" s="273">
        <f>IF(X$55=0,0,X$55/ISI!X$9*1000)</f>
        <v>0.37041981343405084</v>
      </c>
      <c r="Y148" s="273">
        <f>IF(Y$55=0,0,Y$55/ISI!Y$9*1000)</f>
        <v>0.35492194842376484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0.28459632701555138</v>
      </c>
      <c r="C149" s="274">
        <f>IF(C$56=0,0,C$56/ISI!C$9*1000)</f>
        <v>0.25529427765617224</v>
      </c>
      <c r="D149" s="274">
        <f>IF(D$56=0,0,D$56/ISI!D$9*1000)</f>
        <v>0.24714922816468302</v>
      </c>
      <c r="E149" s="274">
        <f>IF(E$56=0,0,E$56/ISI!E$9*1000)</f>
        <v>0.24861067938897624</v>
      </c>
      <c r="F149" s="274">
        <f>IF(F$56=0,0,F$56/ISI!F$9*1000)</f>
        <v>0.24291502975490395</v>
      </c>
      <c r="G149" s="274">
        <f>IF(G$56=0,0,G$56/ISI!G$9*1000)</f>
        <v>0.25649309708680129</v>
      </c>
      <c r="H149" s="274">
        <f>IF(H$56=0,0,H$56/ISI!H$9*1000)</f>
        <v>0.2651733235383657</v>
      </c>
      <c r="I149" s="274">
        <f>IF(I$56=0,0,I$56/ISI!I$9*1000)</f>
        <v>0.25633710753041777</v>
      </c>
      <c r="J149" s="274">
        <f>IF(J$56=0,0,J$56/ISI!J$9*1000)</f>
        <v>0.26815718268817818</v>
      </c>
      <c r="K149" s="274">
        <f>IF(K$56=0,0,K$56/ISI!K$9*1000)</f>
        <v>0.33101809731850323</v>
      </c>
      <c r="L149" s="274">
        <f>IF(L$56=0,0,L$56/ISI!L$9*1000)</f>
        <v>0.25735416118988563</v>
      </c>
      <c r="M149" s="274">
        <f>IF(M$56=0,0,M$56/ISI!M$9*1000)</f>
        <v>0.26404723581553402</v>
      </c>
      <c r="N149" s="274">
        <f>IF(N$56=0,0,N$56/ISI!N$9*1000)</f>
        <v>0.27414684693080771</v>
      </c>
      <c r="O149" s="274">
        <f>IF(O$56=0,0,O$56/ISI!O$9*1000)</f>
        <v>0.26738907757111935</v>
      </c>
      <c r="P149" s="274">
        <f>IF(P$56=0,0,P$56/ISI!P$9*1000)</f>
        <v>0.25579153386611436</v>
      </c>
      <c r="Q149" s="274">
        <f>IF(Q$56=0,0,Q$56/ISI!Q$9*1000)</f>
        <v>0.2645401741868319</v>
      </c>
      <c r="R149" s="274">
        <f>IF(R$56=0,0,R$56/ISI!R$9*1000)</f>
        <v>0.24206983606924268</v>
      </c>
      <c r="S149" s="274">
        <f>IF(S$56=0,0,S$56/ISI!S$9*1000)</f>
        <v>0.25129974987937076</v>
      </c>
      <c r="T149" s="274">
        <f>IF(T$56=0,0,T$56/ISI!T$9*1000)</f>
        <v>0.2705747388380077</v>
      </c>
      <c r="U149" s="274">
        <f>IF(U$56=0,0,U$56/ISI!U$9*1000)</f>
        <v>0.2620599398593067</v>
      </c>
      <c r="V149" s="274">
        <f>IF(V$56=0,0,V$56/ISI!V$9*1000)</f>
        <v>0.2591135754401111</v>
      </c>
      <c r="W149" s="274">
        <f>IF(W$56=0,0,W$56/ISI!W$9*1000)</f>
        <v>0.25448675865543519</v>
      </c>
      <c r="X149" s="274">
        <f>IF(X$56=0,0,X$56/ISI!X$9*1000)</f>
        <v>0.27370099129107439</v>
      </c>
      <c r="Y149" s="274">
        <f>IF(Y$56=0,0,Y$56/ISI!Y$9*1000)</f>
        <v>0.26224971125050017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7.1149081753887859</v>
      </c>
      <c r="C150" s="274">
        <f>IF(C$57=0,0,C$57/ISI!C$9*1000)</f>
        <v>6.3823569414043044</v>
      </c>
      <c r="D150" s="274">
        <f>IF(D$57=0,0,D$57/ISI!D$9*1000)</f>
        <v>6.1787307041170774</v>
      </c>
      <c r="E150" s="274">
        <f>IF(E$57=0,0,E$57/ISI!E$9*1000)</f>
        <v>6.2152669847244075</v>
      </c>
      <c r="F150" s="274">
        <f>IF(F$57=0,0,F$57/ISI!F$9*1000)</f>
        <v>6.0728757438725989</v>
      </c>
      <c r="G150" s="274">
        <f>IF(G$57=0,0,G$57/ISI!G$9*1000)</f>
        <v>6.4123274271700348</v>
      </c>
      <c r="H150" s="274">
        <f>IF(H$57=0,0,H$57/ISI!H$9*1000)</f>
        <v>6.629333088459143</v>
      </c>
      <c r="I150" s="274">
        <f>IF(I$57=0,0,I$57/ISI!I$9*1000)</f>
        <v>6.4084276882604456</v>
      </c>
      <c r="J150" s="274">
        <f>IF(J$57=0,0,J$57/ISI!J$9*1000)</f>
        <v>6.7039295672044563</v>
      </c>
      <c r="K150" s="274">
        <f>IF(K$57=0,0,K$57/ISI!K$9*1000)</f>
        <v>8.2754524329625774</v>
      </c>
      <c r="L150" s="274">
        <f>IF(L$57=0,0,L$57/ISI!L$9*1000)</f>
        <v>6.4338540297471409</v>
      </c>
      <c r="M150" s="274">
        <f>IF(M$57=0,0,M$57/ISI!M$9*1000)</f>
        <v>6.6011808953883504</v>
      </c>
      <c r="N150" s="274">
        <f>IF(N$57=0,0,N$57/ISI!N$9*1000)</f>
        <v>6.8536711732701932</v>
      </c>
      <c r="O150" s="274">
        <f>IF(O$57=0,0,O$57/ISI!O$9*1000)</f>
        <v>6.6847269392779811</v>
      </c>
      <c r="P150" s="274">
        <f>IF(P$57=0,0,P$57/ISI!P$9*1000)</f>
        <v>6.3947883466528568</v>
      </c>
      <c r="Q150" s="274">
        <f>IF(Q$57=0,0,Q$57/ISI!Q$9*1000)</f>
        <v>6.6135043546708001</v>
      </c>
      <c r="R150" s="274">
        <f>IF(R$57=0,0,R$57/ISI!R$9*1000)</f>
        <v>6.0517459017310706</v>
      </c>
      <c r="S150" s="274">
        <f>IF(S$57=0,0,S$57/ISI!S$9*1000)</f>
        <v>6.2824937469842705</v>
      </c>
      <c r="T150" s="274">
        <f>IF(T$57=0,0,T$57/ISI!T$9*1000)</f>
        <v>6.764368470950191</v>
      </c>
      <c r="U150" s="274">
        <f>IF(U$57=0,0,U$57/ISI!U$9*1000)</f>
        <v>6.5514984964826652</v>
      </c>
      <c r="V150" s="274">
        <f>IF(V$57=0,0,V$57/ISI!V$9*1000)</f>
        <v>6.4778393860027759</v>
      </c>
      <c r="W150" s="274">
        <f>IF(W$57=0,0,W$57/ISI!W$9*1000)</f>
        <v>6.3621689663858803</v>
      </c>
      <c r="X150" s="274">
        <f>IF(X$57=0,0,X$57/ISI!X$9*1000)</f>
        <v>6.842524782276854</v>
      </c>
      <c r="Y150" s="274">
        <f>IF(Y$57=0,0,Y$57/ISI!Y$9*1000)</f>
        <v>6.5562427812625046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0.17787270438471967</v>
      </c>
      <c r="C151" s="274">
        <f>IF(C$58=0,0,C$58/ISI!C$9*1000)</f>
        <v>0.1595589235351077</v>
      </c>
      <c r="D151" s="274">
        <f>IF(D$58=0,0,D$58/ISI!D$9*1000)</f>
        <v>0.15446826760292695</v>
      </c>
      <c r="E151" s="274">
        <f>IF(E$58=0,0,E$58/ISI!E$9*1000)</f>
        <v>0.15538167461811023</v>
      </c>
      <c r="F151" s="274">
        <f>IF(F$58=0,0,F$58/ISI!F$9*1000)</f>
        <v>0.15182189359681508</v>
      </c>
      <c r="G151" s="274">
        <f>IF(G$58=0,0,G$58/ISI!G$9*1000)</f>
        <v>0.1603081856792509</v>
      </c>
      <c r="H151" s="274">
        <f>IF(H$58=0,0,H$58/ISI!H$9*1000)</f>
        <v>0.16573332721147857</v>
      </c>
      <c r="I151" s="274">
        <f>IF(I$58=0,0,I$58/ISI!I$9*1000)</f>
        <v>0.16021069220651116</v>
      </c>
      <c r="J151" s="274">
        <f>IF(J$58=0,0,J$58/ISI!J$9*1000)</f>
        <v>0.16759823918011146</v>
      </c>
      <c r="K151" s="274">
        <f>IF(K$58=0,0,K$58/ISI!K$9*1000)</f>
        <v>0.20688631082406461</v>
      </c>
      <c r="L151" s="274">
        <f>IF(L$58=0,0,L$58/ISI!L$9*1000)</f>
        <v>0.16084635074367856</v>
      </c>
      <c r="M151" s="274">
        <f>IF(M$58=0,0,M$58/ISI!M$9*1000)</f>
        <v>0.16502952238470883</v>
      </c>
      <c r="N151" s="274">
        <f>IF(N$58=0,0,N$58/ISI!N$9*1000)</f>
        <v>0.17134177933175496</v>
      </c>
      <c r="O151" s="274">
        <f>IF(O$58=0,0,O$58/ISI!O$9*1000)</f>
        <v>0.1671181734819496</v>
      </c>
      <c r="P151" s="274">
        <f>IF(P$58=0,0,P$58/ISI!P$9*1000)</f>
        <v>0.1598697086663215</v>
      </c>
      <c r="Q151" s="274">
        <f>IF(Q$58=0,0,Q$58/ISI!Q$9*1000)</f>
        <v>0.16533760886677004</v>
      </c>
      <c r="R151" s="274">
        <f>IF(R$58=0,0,R$58/ISI!R$9*1000)</f>
        <v>0.15129364754327682</v>
      </c>
      <c r="S151" s="274">
        <f>IF(S$58=0,0,S$58/ISI!S$9*1000)</f>
        <v>0.15706234367460681</v>
      </c>
      <c r="T151" s="274">
        <f>IF(T$58=0,0,T$58/ISI!T$9*1000)</f>
        <v>0.16910921177375482</v>
      </c>
      <c r="U151" s="274">
        <f>IF(U$58=0,0,U$58/ISI!U$9*1000)</f>
        <v>0.16378746241206671</v>
      </c>
      <c r="V151" s="274">
        <f>IF(V$58=0,0,V$58/ISI!V$9*1000)</f>
        <v>0.16194598465006943</v>
      </c>
      <c r="W151" s="274">
        <f>IF(W$58=0,0,W$58/ISI!W$9*1000)</f>
        <v>0.15905422415964707</v>
      </c>
      <c r="X151" s="274">
        <f>IF(X$58=0,0,X$58/ISI!X$9*1000)</f>
        <v>0.17106311955692158</v>
      </c>
      <c r="Y151" s="274">
        <f>IF(Y$58=0,0,Y$58/ISI!Y$9*1000)</f>
        <v>0.16390606953156264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0.26206501169163454</v>
      </c>
      <c r="C152" s="275">
        <f>IF(C$59=0,0,C$59/ISI!C$9*1000)</f>
        <v>0.23349210690618555</v>
      </c>
      <c r="D152" s="275">
        <f>IF(D$59=0,0,D$59/ISI!D$9*1000)</f>
        <v>0.22591043008886943</v>
      </c>
      <c r="E152" s="275">
        <f>IF(E$59=0,0,E$59/ISI!E$9*1000)</f>
        <v>0.22871413888256828</v>
      </c>
      <c r="F152" s="275">
        <f>IF(F$59=0,0,F$59/ISI!F$9*1000)</f>
        <v>0.22255779078793717</v>
      </c>
      <c r="G152" s="275">
        <f>IF(G$59=0,0,G$59/ISI!G$9*1000)</f>
        <v>0.23272159716939828</v>
      </c>
      <c r="H152" s="275">
        <f>IF(H$59=0,0,H$59/ISI!H$9*1000)</f>
        <v>0.24061680296569779</v>
      </c>
      <c r="I152" s="275">
        <f>IF(I$59=0,0,I$59/ISI!I$9*1000)</f>
        <v>0.23266582141163797</v>
      </c>
      <c r="J152" s="275">
        <f>IF(J$59=0,0,J$59/ISI!J$9*1000)</f>
        <v>0.24294826994886207</v>
      </c>
      <c r="K152" s="275">
        <f>IF(K$59=0,0,K$59/ISI!K$9*1000)</f>
        <v>0.29917004368796601</v>
      </c>
      <c r="L152" s="275">
        <f>IF(L$59=0,0,L$59/ISI!L$9*1000)</f>
        <v>0.23412519249136493</v>
      </c>
      <c r="M152" s="275">
        <f>IF(M$59=0,0,M$59/ISI!M$9*1000)</f>
        <v>0.23887257107144871</v>
      </c>
      <c r="N152" s="275">
        <f>IF(N$59=0,0,N$59/ISI!N$9*1000)</f>
        <v>0.24750550491996756</v>
      </c>
      <c r="O152" s="275">
        <f>IF(O$59=0,0,O$59/ISI!O$9*1000)</f>
        <v>0.24036914379971158</v>
      </c>
      <c r="P152" s="275">
        <f>IF(P$59=0,0,P$59/ISI!P$9*1000)</f>
        <v>0.22986765517368571</v>
      </c>
      <c r="Q152" s="275">
        <f>IF(Q$59=0,0,Q$59/ISI!Q$9*1000)</f>
        <v>0.23488631608252789</v>
      </c>
      <c r="R152" s="275">
        <f>IF(R$59=0,0,R$59/ISI!R$9*1000)</f>
        <v>0.22176507678273202</v>
      </c>
      <c r="S152" s="275">
        <f>IF(S$59=0,0,S$59/ISI!S$9*1000)</f>
        <v>0.22689737197730731</v>
      </c>
      <c r="T152" s="275">
        <f>IF(T$59=0,0,T$59/ISI!T$9*1000)</f>
        <v>0.24367391898010013</v>
      </c>
      <c r="U152" s="275">
        <f>IF(U$59=0,0,U$59/ISI!U$9*1000)</f>
        <v>0.23475896697095686</v>
      </c>
      <c r="V152" s="275">
        <f>IF(V$59=0,0,V$59/ISI!V$9*1000)</f>
        <v>0.23059784848512668</v>
      </c>
      <c r="W152" s="275">
        <f>IF(W$59=0,0,W$59/ISI!W$9*1000)</f>
        <v>0.2275629447128153</v>
      </c>
      <c r="X152" s="275">
        <f>IF(X$59=0,0,X$59/ISI!X$9*1000)</f>
        <v>0.24500851616178487</v>
      </c>
      <c r="Y152" s="275">
        <f>IF(Y$59=0,0,Y$59/ISI!Y$9*1000)</f>
        <v>0.2347574762019409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14.103425436277526</v>
      </c>
      <c r="C153" s="276">
        <f>IF(C$65=0,0,C$65/ISI!C$9*1000)</f>
        <v>11.969908786873347</v>
      </c>
      <c r="D153" s="276">
        <f>IF(D$65=0,0,D$65/ISI!D$9*1000)</f>
        <v>11.404831015629076</v>
      </c>
      <c r="E153" s="276">
        <f>IF(E$65=0,0,E$65/ISI!E$9*1000)</f>
        <v>11.361529216441395</v>
      </c>
      <c r="F153" s="276">
        <f>IF(F$65=0,0,F$65/ISI!F$9*1000)</f>
        <v>10.98622253895325</v>
      </c>
      <c r="G153" s="276">
        <f>IF(G$65=0,0,G$65/ISI!G$9*1000)</f>
        <v>11.360690253541032</v>
      </c>
      <c r="H153" s="276">
        <f>IF(H$65=0,0,H$65/ISI!H$9*1000)</f>
        <v>11.57006054196958</v>
      </c>
      <c r="I153" s="276">
        <f>IF(I$65=0,0,I$65/ISI!I$9*1000)</f>
        <v>11.312105157002522</v>
      </c>
      <c r="J153" s="276">
        <f>IF(J$65=0,0,J$65/ISI!J$9*1000)</f>
        <v>11.558669270856814</v>
      </c>
      <c r="K153" s="276">
        <f>IF(K$65=0,0,K$65/ISI!K$9*1000)</f>
        <v>13.918626962395289</v>
      </c>
      <c r="L153" s="276">
        <f>IF(L$65=0,0,L$65/ISI!L$9*1000)</f>
        <v>10.924272988672199</v>
      </c>
      <c r="M153" s="276">
        <f>IF(M$65=0,0,M$65/ISI!M$9*1000)</f>
        <v>10.651910654180703</v>
      </c>
      <c r="N153" s="276">
        <f>IF(N$65=0,0,N$65/ISI!N$9*1000)</f>
        <v>11.911010958108729</v>
      </c>
      <c r="O153" s="276">
        <f>IF(O$65=0,0,O$65/ISI!O$9*1000)</f>
        <v>11.537107018958498</v>
      </c>
      <c r="P153" s="276">
        <f>IF(P$65=0,0,P$65/ISI!P$9*1000)</f>
        <v>11.04865182728985</v>
      </c>
      <c r="Q153" s="276">
        <f>IF(Q$65=0,0,Q$65/ISI!Q$9*1000)</f>
        <v>11.905372787963591</v>
      </c>
      <c r="R153" s="276">
        <f>IF(R$65=0,0,R$65/ISI!R$9*1000)</f>
        <v>10.521670064169873</v>
      </c>
      <c r="S153" s="276">
        <f>IF(S$65=0,0,S$65/ISI!S$9*1000)</f>
        <v>10.927619738107074</v>
      </c>
      <c r="T153" s="276">
        <f>IF(T$65=0,0,T$65/ISI!T$9*1000)</f>
        <v>11.8893572679249</v>
      </c>
      <c r="U153" s="276">
        <f>IF(U$65=0,0,U$65/ISI!U$9*1000)</f>
        <v>11.468056544866357</v>
      </c>
      <c r="V153" s="276">
        <f>IF(V$65=0,0,V$65/ISI!V$9*1000)</f>
        <v>11.393945120115957</v>
      </c>
      <c r="W153" s="276">
        <f>IF(W$65=0,0,W$65/ISI!W$9*1000)</f>
        <v>10.74052066104719</v>
      </c>
      <c r="X153" s="276">
        <f>IF(X$65=0,0,X$65/ISI!X$9*1000)</f>
        <v>11.999764714155766</v>
      </c>
      <c r="Y153" s="276">
        <f>IF(Y$65=0,0,Y$65/ISI!Y$9*1000)</f>
        <v>10.683134267114479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52.842833649488504</v>
      </c>
      <c r="C154" s="276">
        <f>IF(C$71=0,0,C$71/ISI!C$9*1000)</f>
        <v>47.402133356114149</v>
      </c>
      <c r="D154" s="276">
        <f>IF(D$71=0,0,D$71/ISI!D$9*1000)</f>
        <v>45.889789539666722</v>
      </c>
      <c r="E154" s="276">
        <f>IF(E$71=0,0,E$71/ISI!E$9*1000)</f>
        <v>46.16114660439775</v>
      </c>
      <c r="F154" s="276">
        <f>IF(F$71=0,0,F$71/ISI!F$9*1000)</f>
        <v>45.10359864060198</v>
      </c>
      <c r="G154" s="276">
        <f>IF(G$71=0,0,G$71/ISI!G$9*1000)</f>
        <v>47.624725883617316</v>
      </c>
      <c r="H154" s="276">
        <f>IF(H$71=0,0,H$71/ISI!H$9*1000)</f>
        <v>49.236439454308758</v>
      </c>
      <c r="I154" s="276">
        <f>IF(I$71=0,0,I$71/ISI!I$9*1000)</f>
        <v>47.595762297665686</v>
      </c>
      <c r="J154" s="276">
        <f>IF(J$71=0,0,J$71/ISI!J$9*1000)</f>
        <v>49.790471807222538</v>
      </c>
      <c r="K154" s="276">
        <f>IF(K$71=0,0,K$71/ISI!K$9*1000)</f>
        <v>61.462262830314188</v>
      </c>
      <c r="L154" s="276">
        <f>IF(L$71=0,0,L$71/ISI!L$9*1000)</f>
        <v>47.784605203347049</v>
      </c>
      <c r="M154" s="276">
        <f>IF(M$71=0,0,M$71/ISI!M$9*1000)</f>
        <v>49.027351491592093</v>
      </c>
      <c r="N154" s="276">
        <f>IF(N$71=0,0,N$71/ISI!N$9*1000)</f>
        <v>50.902611357682275</v>
      </c>
      <c r="O154" s="276">
        <f>IF(O$71=0,0,O$71/ISI!O$9*1000)</f>
        <v>49.647852781349279</v>
      </c>
      <c r="P154" s="276">
        <f>IF(P$71=0,0,P$71/ISI!P$9*1000)</f>
        <v>47.494462120363124</v>
      </c>
      <c r="Q154" s="276">
        <f>IF(Q$71=0,0,Q$71/ISI!Q$9*1000)</f>
        <v>49.118878534920817</v>
      </c>
      <c r="R154" s="276">
        <f>IF(R$71=0,0,R$71/ISI!R$9*1000)</f>
        <v>44.946666083525955</v>
      </c>
      <c r="S154" s="276">
        <f>IF(S$71=0,0,S$71/ISI!S$9*1000)</f>
        <v>46.660443647637166</v>
      </c>
      <c r="T154" s="276">
        <f>IF(T$71=0,0,T$71/ISI!T$9*1000)</f>
        <v>50.239355033522067</v>
      </c>
      <c r="U154" s="276">
        <f>IF(U$71=0,0,U$71/ISI!U$9*1000)</f>
        <v>48.65835744754218</v>
      </c>
      <c r="V154" s="276">
        <f>IF(V$71=0,0,V$71/ISI!V$9*1000)</f>
        <v>48.11128698283509</v>
      </c>
      <c r="W154" s="276">
        <f>IF(W$71=0,0,W$71/ISI!W$9*1000)</f>
        <v>47.252196100520479</v>
      </c>
      <c r="X154" s="276">
        <f>IF(X$71=0,0,X$71/ISI!X$9*1000)</f>
        <v>50.819826468470282</v>
      </c>
      <c r="Y154" s="276">
        <f>IF(Y$71=0,0,Y$71/ISI!Y$9*1000)</f>
        <v>48.693593524414382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43.162430579501724</v>
      </c>
      <c r="C155" s="276">
        <f>IF(C$72=0,0,C$72/ISI!C$9*1000)</f>
        <v>38.706177125463107</v>
      </c>
      <c r="D155" s="276">
        <f>IF(D$72=0,0,D$72/ISI!D$9*1000)</f>
        <v>38.109224100242656</v>
      </c>
      <c r="E155" s="276">
        <f>IF(E$72=0,0,E$72/ISI!E$9*1000)</f>
        <v>38.411263695608874</v>
      </c>
      <c r="F155" s="276">
        <f>IF(F$72=0,0,F$72/ISI!F$9*1000)</f>
        <v>37.554669587153214</v>
      </c>
      <c r="G155" s="276">
        <f>IF(G$72=0,0,G$72/ISI!G$9*1000)</f>
        <v>38.667617986617664</v>
      </c>
      <c r="H155" s="276">
        <f>IF(H$72=0,0,H$72/ISI!H$9*1000)</f>
        <v>40.712933174900435</v>
      </c>
      <c r="I155" s="276">
        <f>IF(I$72=0,0,I$72/ISI!I$9*1000)</f>
        <v>39.508539498457921</v>
      </c>
      <c r="J155" s="276">
        <f>IF(J$72=0,0,J$72/ISI!J$9*1000)</f>
        <v>40.842384383052341</v>
      </c>
      <c r="K155" s="276">
        <f>IF(K$72=0,0,K$72/ISI!K$9*1000)</f>
        <v>49.262775232475278</v>
      </c>
      <c r="L155" s="276">
        <f>IF(L$72=0,0,L$72/ISI!L$9*1000)</f>
        <v>39.099621413315127</v>
      </c>
      <c r="M155" s="276">
        <f>IF(M$72=0,0,M$72/ISI!M$9*1000)</f>
        <v>39.743530932544743</v>
      </c>
      <c r="N155" s="276">
        <f>IF(N$72=0,0,N$72/ISI!N$9*1000)</f>
        <v>41.047864762978193</v>
      </c>
      <c r="O155" s="276">
        <f>IF(O$72=0,0,O$72/ISI!O$9*1000)</f>
        <v>39.586532033640893</v>
      </c>
      <c r="P155" s="276">
        <f>IF(P$72=0,0,P$72/ISI!P$9*1000)</f>
        <v>38.241655673731749</v>
      </c>
      <c r="Q155" s="276">
        <f>IF(Q$72=0,0,Q$72/ISI!Q$9*1000)</f>
        <v>39.79763844838557</v>
      </c>
      <c r="R155" s="276">
        <f>IF(R$72=0,0,R$72/ISI!R$9*1000)</f>
        <v>37.288605625579855</v>
      </c>
      <c r="S155" s="276">
        <f>IF(S$72=0,0,S$72/ISI!S$9*1000)</f>
        <v>38.414815222235738</v>
      </c>
      <c r="T155" s="276">
        <f>IF(T$72=0,0,T$72/ISI!T$9*1000)</f>
        <v>41.660294169022585</v>
      </c>
      <c r="U155" s="276">
        <f>IF(U$72=0,0,U$72/ISI!U$9*1000)</f>
        <v>39.675105373020997</v>
      </c>
      <c r="V155" s="276">
        <f>IF(V$72=0,0,V$72/ISI!V$9*1000)</f>
        <v>38.915603882654203</v>
      </c>
      <c r="W155" s="276">
        <f>IF(W$72=0,0,W$72/ISI!W$9*1000)</f>
        <v>38.641182292605642</v>
      </c>
      <c r="X155" s="276">
        <f>IF(X$72=0,0,X$72/ISI!X$9*1000)</f>
        <v>42.173976263691493</v>
      </c>
      <c r="Y155" s="276">
        <f>IF(Y$72=0,0,Y$72/ISI!Y$9*1000)</f>
        <v>40.80789590215641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17.013868010636379</v>
      </c>
      <c r="C156" s="277">
        <f>IF(C$79=0,0,C$79/ISI!C$9*1000)</f>
        <v>15.232607681386838</v>
      </c>
      <c r="D156" s="277">
        <f>IF(D$79=0,0,D$79/ISI!D$9*1000)</f>
        <v>15.022381859541907</v>
      </c>
      <c r="E156" s="277">
        <f>IF(E$79=0,0,E$79/ISI!E$9*1000)</f>
        <v>15.145469844294336</v>
      </c>
      <c r="F156" s="277">
        <f>IF(F$79=0,0,F$79/ISI!F$9*1000)</f>
        <v>14.789058349492935</v>
      </c>
      <c r="G156" s="277">
        <f>IF(G$79=0,0,G$79/ISI!G$9*1000)</f>
        <v>15.213041178897953</v>
      </c>
      <c r="H156" s="277">
        <f>IF(H$79=0,0,H$79/ISI!H$9*1000)</f>
        <v>17.699637151095388</v>
      </c>
      <c r="I156" s="277">
        <f>IF(I$79=0,0,I$79/ISI!I$9*1000)</f>
        <v>17.064616706526049</v>
      </c>
      <c r="J156" s="277">
        <f>IF(J$79=0,0,J$79/ISI!J$9*1000)</f>
        <v>17.837614825045264</v>
      </c>
      <c r="K156" s="277">
        <f>IF(K$79=0,0,K$79/ISI!K$9*1000)</f>
        <v>19.972539675054364</v>
      </c>
      <c r="L156" s="277">
        <f>IF(L$79=0,0,L$79/ISI!L$9*1000)</f>
        <v>16.797634065622503</v>
      </c>
      <c r="M156" s="277">
        <f>IF(M$79=0,0,M$79/ISI!M$9*1000)</f>
        <v>16.284488380716276</v>
      </c>
      <c r="N156" s="277">
        <f>IF(N$79=0,0,N$79/ISI!N$9*1000)</f>
        <v>17.055285712350567</v>
      </c>
      <c r="O156" s="277">
        <f>IF(O$79=0,0,O$79/ISI!O$9*1000)</f>
        <v>15.451584887689206</v>
      </c>
      <c r="P156" s="277">
        <f>IF(P$79=0,0,P$79/ISI!P$9*1000)</f>
        <v>14.8911397013587</v>
      </c>
      <c r="Q156" s="277">
        <f>IF(Q$79=0,0,Q$79/ISI!Q$9*1000)</f>
        <v>15.385767928872903</v>
      </c>
      <c r="R156" s="277">
        <f>IF(R$79=0,0,R$79/ISI!R$9*1000)</f>
        <v>14.38885361597619</v>
      </c>
      <c r="S156" s="277">
        <f>IF(S$79=0,0,S$79/ISI!S$9*1000)</f>
        <v>14.839330554882821</v>
      </c>
      <c r="T156" s="277">
        <f>IF(T$79=0,0,T$79/ISI!T$9*1000)</f>
        <v>16.217610469226852</v>
      </c>
      <c r="U156" s="277">
        <f>IF(U$79=0,0,U$79/ISI!U$9*1000)</f>
        <v>15.472603907275248</v>
      </c>
      <c r="V156" s="277">
        <f>IF(V$79=0,0,V$79/ISI!V$9*1000)</f>
        <v>16.324536926896744</v>
      </c>
      <c r="W156" s="277">
        <f>IF(W$79=0,0,W$79/ISI!W$9*1000)</f>
        <v>16.075250533927434</v>
      </c>
      <c r="X156" s="277">
        <f>IF(X$79=0,0,X$79/ISI!X$9*1000)</f>
        <v>17.638374132364994</v>
      </c>
      <c r="Y156" s="277">
        <f>IF(Y$79=0,0,Y$79/ISI!Y$9*1000)</f>
        <v>16.780947254769067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SE: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479.11425616943302</v>
      </c>
      <c r="C5" s="223">
        <v>461.10975724064639</v>
      </c>
      <c r="D5" s="223">
        <v>465.84868668871542</v>
      </c>
      <c r="E5" s="223">
        <v>478.06056815632138</v>
      </c>
      <c r="F5" s="223">
        <v>488.77317788936199</v>
      </c>
      <c r="G5" s="223">
        <v>498.68673510978402</v>
      </c>
      <c r="H5" s="223">
        <v>487.46191180802549</v>
      </c>
      <c r="I5" s="223">
        <v>487.58907814402357</v>
      </c>
      <c r="J5" s="223">
        <v>474.08980684611151</v>
      </c>
      <c r="K5" s="223">
        <v>329.79539739901912</v>
      </c>
      <c r="L5" s="223">
        <v>429.82500831075657</v>
      </c>
      <c r="M5" s="223">
        <v>422.22203071210788</v>
      </c>
      <c r="N5" s="223">
        <v>403.8961389251682</v>
      </c>
      <c r="O5" s="223">
        <v>397.53573777342831</v>
      </c>
      <c r="P5" s="223">
        <v>399.0430112773322</v>
      </c>
      <c r="Q5" s="223">
        <v>394.59367327508608</v>
      </c>
      <c r="R5" s="223">
        <v>379.58037436353811</v>
      </c>
      <c r="S5" s="223">
        <v>393.32029004553118</v>
      </c>
      <c r="T5" s="223">
        <v>402.25669813641503</v>
      </c>
      <c r="U5" s="223">
        <v>433.32090598762068</v>
      </c>
      <c r="V5" s="223">
        <v>408.77544876927908</v>
      </c>
      <c r="W5" s="223">
        <v>424.3853869895309</v>
      </c>
      <c r="X5" s="223">
        <v>434.81326940840398</v>
      </c>
      <c r="Y5" s="223">
        <v>418.86770677420049</v>
      </c>
      <c r="DA5" s="89" t="s">
        <v>254</v>
      </c>
    </row>
    <row r="6" spans="1:105" ht="12" customHeight="1" x14ac:dyDescent="0.25">
      <c r="A6" s="55" t="s">
        <v>91</v>
      </c>
      <c r="B6" s="259">
        <v>1.3820638810877881</v>
      </c>
      <c r="C6" s="259">
        <v>1.3872396281227599</v>
      </c>
      <c r="D6" s="259">
        <v>1.405375396715836</v>
      </c>
      <c r="E6" s="259">
        <v>1.449031271374942</v>
      </c>
      <c r="F6" s="259">
        <v>1.48798692980437</v>
      </c>
      <c r="G6" s="259">
        <v>1.5343489946435369</v>
      </c>
      <c r="H6" s="259">
        <v>1.4870583237069479</v>
      </c>
      <c r="I6" s="259">
        <v>1.476725480056146</v>
      </c>
      <c r="J6" s="259">
        <v>1.449466488045198</v>
      </c>
      <c r="K6" s="259">
        <v>1.042044834245307</v>
      </c>
      <c r="L6" s="259">
        <v>1.3275927948918369</v>
      </c>
      <c r="M6" s="259">
        <v>1.332122330626063</v>
      </c>
      <c r="N6" s="259">
        <v>1.244508370856557</v>
      </c>
      <c r="O6" s="259">
        <v>1.246966007184831</v>
      </c>
      <c r="P6" s="259">
        <v>1.230461336122362</v>
      </c>
      <c r="Q6" s="259">
        <v>1.196548011554426</v>
      </c>
      <c r="R6" s="259">
        <v>1.155593483766246</v>
      </c>
      <c r="S6" s="259">
        <v>1.2051703312702871</v>
      </c>
      <c r="T6" s="259">
        <v>1.2236290830504939</v>
      </c>
      <c r="U6" s="259">
        <v>1.3063569441031899</v>
      </c>
      <c r="V6" s="259">
        <v>1.2259014097108909</v>
      </c>
      <c r="W6" s="259">
        <v>1.292029732628766</v>
      </c>
      <c r="X6" s="259">
        <v>1.294974392282044</v>
      </c>
      <c r="Y6" s="259">
        <v>1.2918797359962211</v>
      </c>
      <c r="DA6" s="67" t="s">
        <v>255</v>
      </c>
    </row>
    <row r="7" spans="1:105" ht="12" customHeight="1" x14ac:dyDescent="0.25">
      <c r="A7" s="173" t="s">
        <v>92</v>
      </c>
      <c r="B7" s="224">
        <v>0.1911703608896603</v>
      </c>
      <c r="C7" s="224">
        <v>0.19188628252113391</v>
      </c>
      <c r="D7" s="224">
        <v>0.19439486513760509</v>
      </c>
      <c r="E7" s="224">
        <v>0.20043344948072969</v>
      </c>
      <c r="F7" s="224">
        <v>0.20582188874360011</v>
      </c>
      <c r="G7" s="224">
        <v>0.21223479974444151</v>
      </c>
      <c r="H7" s="224">
        <v>0.20569344174111501</v>
      </c>
      <c r="I7" s="224">
        <v>0.2042641782484714</v>
      </c>
      <c r="J7" s="224">
        <v>0.20049364968497291</v>
      </c>
      <c r="K7" s="224">
        <v>0.14413811818096989</v>
      </c>
      <c r="L7" s="224">
        <v>0.18363579078141329</v>
      </c>
      <c r="M7" s="224">
        <v>0.1842623269298676</v>
      </c>
      <c r="N7" s="224">
        <v>0.17214335577570811</v>
      </c>
      <c r="O7" s="224">
        <v>0.17248330187388841</v>
      </c>
      <c r="P7" s="224">
        <v>0.17171172990196881</v>
      </c>
      <c r="Q7" s="224">
        <v>0.1655093648859601</v>
      </c>
      <c r="R7" s="224">
        <v>0.15984443726252079</v>
      </c>
      <c r="S7" s="224">
        <v>0.16670202464238881</v>
      </c>
      <c r="T7" s="224">
        <v>0.16925528306096321</v>
      </c>
      <c r="U7" s="224">
        <v>0.18398686509449039</v>
      </c>
      <c r="V7" s="224">
        <v>0.17086610996748691</v>
      </c>
      <c r="W7" s="224">
        <v>0.1787166234837182</v>
      </c>
      <c r="X7" s="224">
        <v>0.1791239358057588</v>
      </c>
      <c r="Y7" s="224">
        <v>0.17869587559299599</v>
      </c>
      <c r="DA7" s="177" t="s">
        <v>256</v>
      </c>
    </row>
    <row r="8" spans="1:105" ht="12" customHeight="1" x14ac:dyDescent="0.25">
      <c r="A8" s="173" t="s">
        <v>93</v>
      </c>
      <c r="B8" s="224">
        <v>26.39861606985858</v>
      </c>
      <c r="C8" s="224">
        <v>26.497477316954761</v>
      </c>
      <c r="D8" s="224">
        <v>26.84388619050376</v>
      </c>
      <c r="E8" s="224">
        <v>27.67775117322261</v>
      </c>
      <c r="F8" s="224">
        <v>28.421837958717379</v>
      </c>
      <c r="G8" s="224">
        <v>29.30739351562244</v>
      </c>
      <c r="H8" s="224">
        <v>28.40410077870607</v>
      </c>
      <c r="I8" s="224">
        <v>28.206734523658071</v>
      </c>
      <c r="J8" s="224">
        <v>27.686064188230489</v>
      </c>
      <c r="K8" s="224">
        <v>19.90395804654845</v>
      </c>
      <c r="L8" s="224">
        <v>25.358171188060989</v>
      </c>
      <c r="M8" s="224">
        <v>25.444689240127019</v>
      </c>
      <c r="N8" s="224">
        <v>23.771186793557899</v>
      </c>
      <c r="O8" s="224">
        <v>23.818129774093929</v>
      </c>
      <c r="P8" s="224">
        <v>23.429712786157161</v>
      </c>
      <c r="Q8" s="224">
        <v>22.80914106287452</v>
      </c>
      <c r="R8" s="224">
        <v>22.07283550943022</v>
      </c>
      <c r="S8" s="224">
        <v>23.019796197081639</v>
      </c>
      <c r="T8" s="224">
        <v>23.37237432899186</v>
      </c>
      <c r="U8" s="224">
        <v>24.8764514138824</v>
      </c>
      <c r="V8" s="224">
        <v>23.281504874071189</v>
      </c>
      <c r="W8" s="224">
        <v>24.519761537342632</v>
      </c>
      <c r="X8" s="224">
        <v>24.72771074476114</v>
      </c>
      <c r="Y8" s="224">
        <v>24.67602085958011</v>
      </c>
      <c r="DA8" s="177" t="s">
        <v>257</v>
      </c>
    </row>
    <row r="9" spans="1:105" ht="12" customHeight="1" x14ac:dyDescent="0.25">
      <c r="A9" s="173" t="s">
        <v>94</v>
      </c>
      <c r="B9" s="224">
        <v>0.45599804735969812</v>
      </c>
      <c r="C9" s="224">
        <v>0.45770573292609701</v>
      </c>
      <c r="D9" s="224">
        <v>0.46368944697794012</v>
      </c>
      <c r="E9" s="224">
        <v>0.47809326280204179</v>
      </c>
      <c r="F9" s="224">
        <v>0.49094628965594478</v>
      </c>
      <c r="G9" s="224">
        <v>0.50624298565351666</v>
      </c>
      <c r="H9" s="224">
        <v>0.49063990543377878</v>
      </c>
      <c r="I9" s="224">
        <v>0.48723068781879408</v>
      </c>
      <c r="J9" s="224">
        <v>0.47823685815572392</v>
      </c>
      <c r="K9" s="224">
        <v>0.34381219000030971</v>
      </c>
      <c r="L9" s="224">
        <v>0.43802586149853101</v>
      </c>
      <c r="M9" s="224">
        <v>0.4395203361595918</v>
      </c>
      <c r="N9" s="224">
        <v>0.41061299321904621</v>
      </c>
      <c r="O9" s="224">
        <v>0.41142386555436211</v>
      </c>
      <c r="P9" s="224">
        <v>0.40958343740977182</v>
      </c>
      <c r="Q9" s="224">
        <v>0.39478895607307313</v>
      </c>
      <c r="R9" s="224">
        <v>0.38127642242140869</v>
      </c>
      <c r="S9" s="224">
        <v>0.39763380355656908</v>
      </c>
      <c r="T9" s="224">
        <v>0.40372408265556919</v>
      </c>
      <c r="U9" s="224">
        <v>0.43886327792907098</v>
      </c>
      <c r="V9" s="224">
        <v>0.40756638289809088</v>
      </c>
      <c r="W9" s="224">
        <v>0.42629218755480008</v>
      </c>
      <c r="X9" s="224">
        <v>0.42726374832735742</v>
      </c>
      <c r="Y9" s="224">
        <v>0.42624269767774958</v>
      </c>
      <c r="DA9" s="177" t="s">
        <v>258</v>
      </c>
    </row>
    <row r="10" spans="1:105" ht="12" customHeight="1" x14ac:dyDescent="0.25">
      <c r="A10" s="56" t="s">
        <v>95</v>
      </c>
      <c r="B10" s="260">
        <v>1.6057832125633</v>
      </c>
      <c r="C10" s="260">
        <v>1.610766617453214</v>
      </c>
      <c r="D10" s="260">
        <v>1.629766060973094</v>
      </c>
      <c r="E10" s="260">
        <v>1.6827008401649901</v>
      </c>
      <c r="F10" s="260">
        <v>1.724361482802979</v>
      </c>
      <c r="G10" s="260">
        <v>1.776021574309806</v>
      </c>
      <c r="H10" s="260">
        <v>1.719994503695454</v>
      </c>
      <c r="I10" s="260">
        <v>1.70632556225715</v>
      </c>
      <c r="J10" s="260">
        <v>1.6723686216054789</v>
      </c>
      <c r="K10" s="260">
        <v>1.1959356055607451</v>
      </c>
      <c r="L10" s="260">
        <v>1.532355810758659</v>
      </c>
      <c r="M10" s="260">
        <v>1.5391227507096821</v>
      </c>
      <c r="N10" s="260">
        <v>1.432875676337791</v>
      </c>
      <c r="O10" s="260">
        <v>1.430198487659146</v>
      </c>
      <c r="P10" s="260">
        <v>1.423609978758279</v>
      </c>
      <c r="Q10" s="260">
        <v>1.3373781175084269</v>
      </c>
      <c r="R10" s="260">
        <v>1.3349675404871539</v>
      </c>
      <c r="S10" s="260">
        <v>1.362998592446139</v>
      </c>
      <c r="T10" s="260">
        <v>1.374838575996745</v>
      </c>
      <c r="U10" s="260">
        <v>1.4862462282507971</v>
      </c>
      <c r="V10" s="260">
        <v>1.369108517520597</v>
      </c>
      <c r="W10" s="260">
        <v>1.451053276339092</v>
      </c>
      <c r="X10" s="260">
        <v>1.450826474510311</v>
      </c>
      <c r="Y10" s="260">
        <v>1.4555590771057489</v>
      </c>
      <c r="DA10" s="68" t="s">
        <v>259</v>
      </c>
    </row>
    <row r="11" spans="1:105" ht="12" customHeight="1" x14ac:dyDescent="0.25">
      <c r="A11" s="37" t="s">
        <v>159</v>
      </c>
      <c r="B11" s="226">
        <v>0.118045067950851</v>
      </c>
      <c r="C11" s="226">
        <v>9.3932188509994449E-2</v>
      </c>
      <c r="D11" s="226">
        <v>9.443548514289736E-2</v>
      </c>
      <c r="E11" s="226">
        <v>0.12485849483431111</v>
      </c>
      <c r="F11" s="226">
        <v>0.11465680311381531</v>
      </c>
      <c r="G11" s="226">
        <v>7.8194937777585405E-2</v>
      </c>
      <c r="H11" s="226">
        <v>7.6341262673384883E-2</v>
      </c>
      <c r="I11" s="226">
        <v>7.8567323004806219E-2</v>
      </c>
      <c r="J11" s="226">
        <v>7.558792310339503E-2</v>
      </c>
      <c r="K11" s="226">
        <v>5.8688570767160601E-2</v>
      </c>
      <c r="L11" s="226">
        <v>8.6497618086821423E-2</v>
      </c>
      <c r="M11" s="226">
        <v>6.5221346499070826E-2</v>
      </c>
      <c r="N11" s="226">
        <v>5.6565269914500463E-2</v>
      </c>
      <c r="O11" s="226">
        <v>4.993285532888668E-2</v>
      </c>
      <c r="P11" s="226">
        <v>4.860068271191216E-2</v>
      </c>
      <c r="Q11" s="226">
        <v>4.5456385233409308E-2</v>
      </c>
      <c r="R11" s="226">
        <v>0.1009185662952885</v>
      </c>
      <c r="S11" s="226">
        <v>9.2955973398714864E-2</v>
      </c>
      <c r="T11" s="226">
        <v>9.3134586702433672E-2</v>
      </c>
      <c r="U11" s="226">
        <v>9.6105701008369682E-2</v>
      </c>
      <c r="V11" s="226">
        <v>7.8476375655753064E-2</v>
      </c>
      <c r="W11" s="226">
        <v>8.1812528477544111E-2</v>
      </c>
      <c r="X11" s="226">
        <v>8.2291878881274927E-2</v>
      </c>
      <c r="Y11" s="226">
        <v>8.3577532638888202E-2</v>
      </c>
      <c r="DA11" s="69" t="s">
        <v>260</v>
      </c>
    </row>
    <row r="12" spans="1:105" ht="12" customHeight="1" x14ac:dyDescent="0.25">
      <c r="A12" s="37" t="s">
        <v>35</v>
      </c>
      <c r="B12" s="226">
        <v>4.6293023646662497E-2</v>
      </c>
      <c r="C12" s="226">
        <v>4.2924397962143777E-2</v>
      </c>
      <c r="D12" s="226">
        <v>4.898783783073072E-2</v>
      </c>
      <c r="E12" s="226">
        <v>4.3825966719957213E-2</v>
      </c>
      <c r="F12" s="226">
        <v>5.0807972076524432E-2</v>
      </c>
      <c r="G12" s="226">
        <v>5.0713215179421262E-2</v>
      </c>
      <c r="H12" s="226">
        <v>5.4099054543396689E-2</v>
      </c>
      <c r="I12" s="226">
        <v>5.8468375342434153E-2</v>
      </c>
      <c r="J12" s="226">
        <v>5.69612451769358E-2</v>
      </c>
      <c r="K12" s="226">
        <v>4.7838429824644667E-2</v>
      </c>
      <c r="L12" s="226">
        <v>4.9301310634971521E-2</v>
      </c>
      <c r="M12" s="226">
        <v>4.0804982903113449E-2</v>
      </c>
      <c r="N12" s="226">
        <v>5.3165566344729742E-2</v>
      </c>
      <c r="O12" s="226">
        <v>6.0501883273811063E-2</v>
      </c>
      <c r="P12" s="226">
        <v>6.0774595083480203E-2</v>
      </c>
      <c r="Q12" s="226">
        <v>0.13395180235388621</v>
      </c>
      <c r="R12" s="226">
        <v>3.7602628276585573E-2</v>
      </c>
      <c r="S12" s="226">
        <v>9.255823680239969E-2</v>
      </c>
      <c r="T12" s="226">
        <v>0.1175925378189497</v>
      </c>
      <c r="U12" s="226">
        <v>0.13576670785423389</v>
      </c>
      <c r="V12" s="226">
        <v>0.14963113994420241</v>
      </c>
      <c r="W12" s="226">
        <v>0.10871407293788669</v>
      </c>
      <c r="X12" s="226">
        <v>0.1295066671183365</v>
      </c>
      <c r="Y12" s="226">
        <v>9.3557287576110287E-2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1.441445120965787</v>
      </c>
      <c r="C15" s="226">
        <v>1.473910030981076</v>
      </c>
      <c r="D15" s="226">
        <v>1.486342737999466</v>
      </c>
      <c r="E15" s="226">
        <v>1.514016378610721</v>
      </c>
      <c r="F15" s="226">
        <v>1.558896707612639</v>
      </c>
      <c r="G15" s="226">
        <v>1.6471134213527989</v>
      </c>
      <c r="H15" s="226">
        <v>1.5895541864786731</v>
      </c>
      <c r="I15" s="226">
        <v>1.5692898639099091</v>
      </c>
      <c r="J15" s="226">
        <v>1.5398194533251479</v>
      </c>
      <c r="K15" s="226">
        <v>1.0894086049689391</v>
      </c>
      <c r="L15" s="226">
        <v>1.3965568820368659</v>
      </c>
      <c r="M15" s="226">
        <v>1.4330964213074979</v>
      </c>
      <c r="N15" s="226">
        <v>1.323144840078561</v>
      </c>
      <c r="O15" s="226">
        <v>1.319763749056448</v>
      </c>
      <c r="P15" s="226">
        <v>1.314234700962887</v>
      </c>
      <c r="Q15" s="226">
        <v>1.157969929921131</v>
      </c>
      <c r="R15" s="226">
        <v>1.1964463459152801</v>
      </c>
      <c r="S15" s="226">
        <v>1.1774843822450249</v>
      </c>
      <c r="T15" s="226">
        <v>1.1641114514753621</v>
      </c>
      <c r="U15" s="226">
        <v>1.2543738193881939</v>
      </c>
      <c r="V15" s="226">
        <v>1.1410010019206409</v>
      </c>
      <c r="W15" s="226">
        <v>1.260526674923661</v>
      </c>
      <c r="X15" s="226">
        <v>1.2390279285107</v>
      </c>
      <c r="Y15" s="226">
        <v>1.27842425689075</v>
      </c>
      <c r="DA15" s="69" t="s">
        <v>264</v>
      </c>
    </row>
    <row r="16" spans="1:105" ht="12" customHeight="1" x14ac:dyDescent="0.25">
      <c r="A16" s="57" t="s">
        <v>165</v>
      </c>
      <c r="B16" s="261">
        <v>93.0772675746489</v>
      </c>
      <c r="C16" s="261">
        <v>91.311726533297019</v>
      </c>
      <c r="D16" s="261">
        <v>92.084513471787318</v>
      </c>
      <c r="E16" s="261">
        <v>94.525011000077171</v>
      </c>
      <c r="F16" s="261">
        <v>96.890961992186305</v>
      </c>
      <c r="G16" s="261">
        <v>100.3624736364675</v>
      </c>
      <c r="H16" s="261">
        <v>96.910837079863526</v>
      </c>
      <c r="I16" s="261">
        <v>96.554846813679518</v>
      </c>
      <c r="J16" s="261">
        <v>94.754459546538811</v>
      </c>
      <c r="K16" s="261">
        <v>67.38692261554506</v>
      </c>
      <c r="L16" s="261">
        <v>86.299642864296814</v>
      </c>
      <c r="M16" s="261">
        <v>87.405633147041385</v>
      </c>
      <c r="N16" s="261">
        <v>81.51114654943791</v>
      </c>
      <c r="O16" s="261">
        <v>81.173047569019374</v>
      </c>
      <c r="P16" s="261">
        <v>81.326074515372042</v>
      </c>
      <c r="Q16" s="261">
        <v>79.502857020626948</v>
      </c>
      <c r="R16" s="261">
        <v>77.212188940455036</v>
      </c>
      <c r="S16" s="261">
        <v>80.018493817221426</v>
      </c>
      <c r="T16" s="261">
        <v>81.244499081329025</v>
      </c>
      <c r="U16" s="261">
        <v>87.794046012647669</v>
      </c>
      <c r="V16" s="261">
        <v>81.584484347765198</v>
      </c>
      <c r="W16" s="261">
        <v>85.721966021048189</v>
      </c>
      <c r="X16" s="261">
        <v>86.275367023567043</v>
      </c>
      <c r="Y16" s="261">
        <v>84.89120657881773</v>
      </c>
      <c r="DA16" s="70" t="s">
        <v>265</v>
      </c>
    </row>
    <row r="17" spans="1:105" ht="12" customHeight="1" x14ac:dyDescent="0.25">
      <c r="A17" s="18" t="s">
        <v>28</v>
      </c>
      <c r="B17" s="230">
        <v>2.3027035419398789</v>
      </c>
      <c r="C17" s="230">
        <v>1.2649373643598441</v>
      </c>
      <c r="D17" s="230">
        <v>1.210450256529475</v>
      </c>
      <c r="E17" s="230">
        <v>1.2221328968309859</v>
      </c>
      <c r="F17" s="230">
        <v>1.1509906003976109</v>
      </c>
      <c r="G17" s="230">
        <v>1.158241471080584</v>
      </c>
      <c r="H17" s="230">
        <v>1.170985377852785</v>
      </c>
      <c r="I17" s="230">
        <v>1.2029930391116459</v>
      </c>
      <c r="J17" s="230">
        <v>0.93925204760191983</v>
      </c>
      <c r="K17" s="230">
        <v>1.0821462031107809</v>
      </c>
      <c r="L17" s="230">
        <v>1.0680441286994911</v>
      </c>
      <c r="M17" s="230">
        <v>1.006829761957418</v>
      </c>
      <c r="N17" s="230">
        <v>0.66596397132951468</v>
      </c>
      <c r="O17" s="230">
        <v>0.93350524572916693</v>
      </c>
      <c r="P17" s="230">
        <v>0.74094712456462863</v>
      </c>
      <c r="Q17" s="230">
        <v>0.64498434812144656</v>
      </c>
      <c r="R17" s="230">
        <v>0.92920811600649711</v>
      </c>
      <c r="S17" s="230">
        <v>1.0399652943623581</v>
      </c>
      <c r="T17" s="230">
        <v>1.1802699255631079</v>
      </c>
      <c r="U17" s="230">
        <v>1.020375598849403</v>
      </c>
      <c r="V17" s="230">
        <v>0.6090867647345698</v>
      </c>
      <c r="W17" s="230">
        <v>0.63432952514178698</v>
      </c>
      <c r="X17" s="230">
        <v>0.73604847810085505</v>
      </c>
      <c r="Y17" s="230">
        <v>0.56152872592620062</v>
      </c>
      <c r="DA17" s="71" t="s">
        <v>266</v>
      </c>
    </row>
    <row r="18" spans="1:105" ht="12" customHeight="1" x14ac:dyDescent="0.25">
      <c r="A18" s="18" t="s">
        <v>32</v>
      </c>
      <c r="B18" s="230">
        <v>9.3480228078679524</v>
      </c>
      <c r="C18" s="230">
        <v>9.1407745254436819</v>
      </c>
      <c r="D18" s="230">
        <v>9.4639348367516067</v>
      </c>
      <c r="E18" s="230">
        <v>9.8335201726681394</v>
      </c>
      <c r="F18" s="230">
        <v>9.5637209622557116</v>
      </c>
      <c r="G18" s="230">
        <v>8.0701912269859228</v>
      </c>
      <c r="H18" s="230">
        <v>8.4531484662884733</v>
      </c>
      <c r="I18" s="230">
        <v>8.2495085948311875</v>
      </c>
      <c r="J18" s="230">
        <v>7.2889682830850751</v>
      </c>
      <c r="K18" s="230">
        <v>6.456164246633417</v>
      </c>
      <c r="L18" s="230">
        <v>7.7546256810352654</v>
      </c>
      <c r="M18" s="230">
        <v>6.0899484413525418</v>
      </c>
      <c r="N18" s="230">
        <v>6.0242912823755184</v>
      </c>
      <c r="O18" s="230">
        <v>6.0560759356594787</v>
      </c>
      <c r="P18" s="230">
        <v>5.0472381347887909</v>
      </c>
      <c r="Q18" s="230">
        <v>2.1741348051410432</v>
      </c>
      <c r="R18" s="230">
        <v>1.676911917415419</v>
      </c>
      <c r="S18" s="230">
        <v>1.927658192478751</v>
      </c>
      <c r="T18" s="230">
        <v>2.348461933522942</v>
      </c>
      <c r="U18" s="230">
        <v>1.880465086221307</v>
      </c>
      <c r="V18" s="230">
        <v>1.2790980758334189</v>
      </c>
      <c r="W18" s="230">
        <v>1.2429635483001971</v>
      </c>
      <c r="X18" s="230">
        <v>1.210963152712198</v>
      </c>
      <c r="Y18" s="230">
        <v>1.112455039742325</v>
      </c>
      <c r="DA18" s="71" t="s">
        <v>267</v>
      </c>
    </row>
    <row r="19" spans="1:105" ht="12" customHeight="1" x14ac:dyDescent="0.25">
      <c r="A19" s="18" t="s">
        <v>35</v>
      </c>
      <c r="B19" s="230">
        <v>1.9003492952471599</v>
      </c>
      <c r="C19" s="230">
        <v>1.6983033605733719</v>
      </c>
      <c r="D19" s="230">
        <v>1.95890720516197</v>
      </c>
      <c r="E19" s="230">
        <v>1.768964527876707</v>
      </c>
      <c r="F19" s="230">
        <v>2.059662704499952</v>
      </c>
      <c r="G19" s="230">
        <v>2.1100757951433451</v>
      </c>
      <c r="H19" s="230">
        <v>2.2751717895992032</v>
      </c>
      <c r="I19" s="230">
        <v>2.4652841392210179</v>
      </c>
      <c r="J19" s="230">
        <v>2.4722585520198281</v>
      </c>
      <c r="K19" s="230">
        <v>2.093959810058597</v>
      </c>
      <c r="L19" s="230">
        <v>2.1625302197191751</v>
      </c>
      <c r="M19" s="230">
        <v>1.9040358284748691</v>
      </c>
      <c r="N19" s="230">
        <v>2.295026443597894</v>
      </c>
      <c r="O19" s="230">
        <v>2.5818572691219641</v>
      </c>
      <c r="P19" s="230">
        <v>2.647537722811566</v>
      </c>
      <c r="Q19" s="230">
        <v>6.2334023817658162</v>
      </c>
      <c r="R19" s="230">
        <v>1.792081841235057</v>
      </c>
      <c r="S19" s="230">
        <v>4.502836974893512</v>
      </c>
      <c r="T19" s="230">
        <v>5.7726727908479596</v>
      </c>
      <c r="U19" s="230">
        <v>6.5682918023508368</v>
      </c>
      <c r="V19" s="230">
        <v>7.2964394245795932</v>
      </c>
      <c r="W19" s="230">
        <v>5.4297181184067771</v>
      </c>
      <c r="X19" s="230">
        <v>6.3893062049888449</v>
      </c>
      <c r="Y19" s="230">
        <v>4.626795431191141</v>
      </c>
      <c r="DA19" s="71" t="s">
        <v>268</v>
      </c>
    </row>
    <row r="20" spans="1:105" ht="12" customHeight="1" x14ac:dyDescent="0.25">
      <c r="A20" s="18" t="s">
        <v>36</v>
      </c>
      <c r="B20" s="230">
        <v>20.574230622669671</v>
      </c>
      <c r="C20" s="230">
        <v>21.10929546818646</v>
      </c>
      <c r="D20" s="230">
        <v>20.23689148205241</v>
      </c>
      <c r="E20" s="230">
        <v>20.81677535435956</v>
      </c>
      <c r="F20" s="230">
        <v>21.156714699892461</v>
      </c>
      <c r="G20" s="230">
        <v>20.745668832040771</v>
      </c>
      <c r="H20" s="230">
        <v>18.41032200755377</v>
      </c>
      <c r="I20" s="230">
        <v>18.714907771672479</v>
      </c>
      <c r="J20" s="230">
        <v>17.470502935397679</v>
      </c>
      <c r="K20" s="230">
        <v>10.246899743717499</v>
      </c>
      <c r="L20" s="230">
        <v>14.28426867560961</v>
      </c>
      <c r="M20" s="230">
        <v>11.782524410407481</v>
      </c>
      <c r="N20" s="230">
        <v>15.6213275327536</v>
      </c>
      <c r="O20" s="230">
        <v>15.49141241355183</v>
      </c>
      <c r="P20" s="230">
        <v>15.85090897713237</v>
      </c>
      <c r="Q20" s="230">
        <v>16.76494175941458</v>
      </c>
      <c r="R20" s="230">
        <v>16.005251222571221</v>
      </c>
      <c r="S20" s="230">
        <v>15.477942241531521</v>
      </c>
      <c r="T20" s="230">
        <v>15.00879261638624</v>
      </c>
      <c r="U20" s="230">
        <v>17.864878825858181</v>
      </c>
      <c r="V20" s="230">
        <v>16.968276963362779</v>
      </c>
      <c r="W20" s="230">
        <v>15.69209994607405</v>
      </c>
      <c r="X20" s="230">
        <v>17.03797812523829</v>
      </c>
      <c r="Y20" s="230">
        <v>15.602120039550829</v>
      </c>
      <c r="DA20" s="71" t="s">
        <v>269</v>
      </c>
    </row>
    <row r="21" spans="1:105" ht="12" customHeight="1" x14ac:dyDescent="0.25">
      <c r="A21" s="18" t="s">
        <v>40</v>
      </c>
      <c r="B21" s="230">
        <v>58.951961306924233</v>
      </c>
      <c r="C21" s="230">
        <v>58.098415814733663</v>
      </c>
      <c r="D21" s="230">
        <v>59.214329691291852</v>
      </c>
      <c r="E21" s="230">
        <v>60.883618048341781</v>
      </c>
      <c r="F21" s="230">
        <v>62.959873025140581</v>
      </c>
      <c r="G21" s="230">
        <v>68.278296311216835</v>
      </c>
      <c r="H21" s="230">
        <v>66.601209438569299</v>
      </c>
      <c r="I21" s="230">
        <v>65.922153268843189</v>
      </c>
      <c r="J21" s="230">
        <v>66.583477728434303</v>
      </c>
      <c r="K21" s="230">
        <v>47.50775261202476</v>
      </c>
      <c r="L21" s="230">
        <v>61.030174159233283</v>
      </c>
      <c r="M21" s="230">
        <v>66.622294704849082</v>
      </c>
      <c r="N21" s="230">
        <v>56.904537319381383</v>
      </c>
      <c r="O21" s="230">
        <v>56.110196704956927</v>
      </c>
      <c r="P21" s="230">
        <v>57.039442556074682</v>
      </c>
      <c r="Q21" s="230">
        <v>53.68539372618406</v>
      </c>
      <c r="R21" s="230">
        <v>56.808735843226842</v>
      </c>
      <c r="S21" s="230">
        <v>57.070091113955293</v>
      </c>
      <c r="T21" s="230">
        <v>56.934301815008773</v>
      </c>
      <c r="U21" s="230">
        <v>60.460034699367952</v>
      </c>
      <c r="V21" s="230">
        <v>55.431583119254839</v>
      </c>
      <c r="W21" s="230">
        <v>62.722854883125358</v>
      </c>
      <c r="X21" s="230">
        <v>60.901071062526853</v>
      </c>
      <c r="Y21" s="230">
        <v>62.988307342407232</v>
      </c>
      <c r="DA21" s="71" t="s">
        <v>270</v>
      </c>
    </row>
    <row r="22" spans="1:105" ht="12" customHeight="1" x14ac:dyDescent="0.25">
      <c r="A22" s="57" t="s">
        <v>172</v>
      </c>
      <c r="B22" s="261">
        <v>178.74109132067159</v>
      </c>
      <c r="C22" s="261">
        <v>162.39153205955711</v>
      </c>
      <c r="D22" s="261">
        <v>161.80579948485141</v>
      </c>
      <c r="E22" s="261">
        <v>164.9625139997338</v>
      </c>
      <c r="F22" s="261">
        <v>167.36663520551849</v>
      </c>
      <c r="G22" s="261">
        <v>169.21889425713439</v>
      </c>
      <c r="H22" s="261">
        <v>158.77540215961659</v>
      </c>
      <c r="I22" s="261">
        <v>160.84003960038709</v>
      </c>
      <c r="J22" s="261">
        <v>153.77848206564249</v>
      </c>
      <c r="K22" s="261">
        <v>107.1886578068458</v>
      </c>
      <c r="L22" s="261">
        <v>139.05498352481311</v>
      </c>
      <c r="M22" s="261">
        <v>133.06672004633589</v>
      </c>
      <c r="N22" s="261">
        <v>133.73453939027229</v>
      </c>
      <c r="O22" s="261">
        <v>132.56434553314679</v>
      </c>
      <c r="P22" s="261">
        <v>133.75715052056481</v>
      </c>
      <c r="Q22" s="261">
        <v>137.0726365070482</v>
      </c>
      <c r="R22" s="261">
        <v>126.91197687118969</v>
      </c>
      <c r="S22" s="261">
        <v>132.00902688718591</v>
      </c>
      <c r="T22" s="261">
        <v>136.22572485269311</v>
      </c>
      <c r="U22" s="261">
        <v>147.09013566671129</v>
      </c>
      <c r="V22" s="261">
        <v>136.92758910533229</v>
      </c>
      <c r="W22" s="261">
        <v>138.07337777302041</v>
      </c>
      <c r="X22" s="261">
        <v>145.41588503395761</v>
      </c>
      <c r="Y22" s="261">
        <v>131.55816262442059</v>
      </c>
      <c r="DA22" s="70" t="s">
        <v>271</v>
      </c>
    </row>
    <row r="23" spans="1:105" ht="12" customHeight="1" x14ac:dyDescent="0.25">
      <c r="A23" s="18" t="s">
        <v>28</v>
      </c>
      <c r="B23" s="230">
        <v>6.8601400882250916</v>
      </c>
      <c r="C23" s="230">
        <v>4.3117007635453541</v>
      </c>
      <c r="D23" s="230">
        <v>4.1544257821121624</v>
      </c>
      <c r="E23" s="230">
        <v>4.1830267254942202</v>
      </c>
      <c r="F23" s="230">
        <v>4.0011527962077134</v>
      </c>
      <c r="G23" s="230">
        <v>4.2598951183062326</v>
      </c>
      <c r="H23" s="230">
        <v>4.6466106969354124</v>
      </c>
      <c r="I23" s="230">
        <v>4.5878480930855474</v>
      </c>
      <c r="J23" s="230">
        <v>3.7743345919323819</v>
      </c>
      <c r="K23" s="230">
        <v>4.4181941044459796</v>
      </c>
      <c r="L23" s="230">
        <v>4.2136508938781736</v>
      </c>
      <c r="M23" s="230">
        <v>4.472979206246336</v>
      </c>
      <c r="N23" s="230">
        <v>2.6271628346225131</v>
      </c>
      <c r="O23" s="230">
        <v>3.685329737445044</v>
      </c>
      <c r="P23" s="230">
        <v>2.859566805298785</v>
      </c>
      <c r="Q23" s="230">
        <v>2.3310073027424121</v>
      </c>
      <c r="R23" s="230">
        <v>3.698998271914248</v>
      </c>
      <c r="S23" s="230">
        <v>4.1265770207785133</v>
      </c>
      <c r="T23" s="230">
        <v>4.5074016880238963</v>
      </c>
      <c r="U23" s="230">
        <v>3.8087448666124071</v>
      </c>
      <c r="V23" s="230">
        <v>2.282136780307769</v>
      </c>
      <c r="W23" s="230">
        <v>2.5424279061608832</v>
      </c>
      <c r="X23" s="230">
        <v>2.695884351833882</v>
      </c>
      <c r="Y23" s="230">
        <v>2.3740091181988801</v>
      </c>
      <c r="DA23" s="71" t="s">
        <v>272</v>
      </c>
    </row>
    <row r="24" spans="1:105" ht="12" customHeight="1" x14ac:dyDescent="0.25">
      <c r="A24" s="18" t="s">
        <v>42</v>
      </c>
      <c r="B24" s="230">
        <v>75.978024745526895</v>
      </c>
      <c r="C24" s="230">
        <v>47.878381132723497</v>
      </c>
      <c r="D24" s="230">
        <v>47.743874937898383</v>
      </c>
      <c r="E24" s="230">
        <v>48.489872983807139</v>
      </c>
      <c r="F24" s="230">
        <v>48.116873960866137</v>
      </c>
      <c r="G24" s="230">
        <v>49.981869075655993</v>
      </c>
      <c r="H24" s="230">
        <v>37.299902295329773</v>
      </c>
      <c r="I24" s="230">
        <v>42.894887639630902</v>
      </c>
      <c r="J24" s="230">
        <v>39.537896432947832</v>
      </c>
      <c r="K24" s="230">
        <v>25.36393356085868</v>
      </c>
      <c r="L24" s="230">
        <v>38.418899364170812</v>
      </c>
      <c r="M24" s="230">
        <v>39.910895455993078</v>
      </c>
      <c r="N24" s="230">
        <v>35.807906203483689</v>
      </c>
      <c r="O24" s="230">
        <v>32.823914019812442</v>
      </c>
      <c r="P24" s="230">
        <v>39.317756826389648</v>
      </c>
      <c r="Q24" s="230">
        <v>43.898466359508987</v>
      </c>
      <c r="R24" s="230">
        <v>45.043643742866728</v>
      </c>
      <c r="S24" s="230">
        <v>40.84466000411436</v>
      </c>
      <c r="T24" s="230">
        <v>43.516740565085968</v>
      </c>
      <c r="U24" s="230">
        <v>45.223594927058997</v>
      </c>
      <c r="V24" s="230">
        <v>39.324865153918459</v>
      </c>
      <c r="W24" s="230">
        <v>46.010092230149041</v>
      </c>
      <c r="X24" s="230">
        <v>52.69531930628203</v>
      </c>
      <c r="Y24" s="230">
        <v>38.931616502505172</v>
      </c>
      <c r="DA24" s="71" t="s">
        <v>273</v>
      </c>
    </row>
    <row r="25" spans="1:105" ht="12" customHeight="1" x14ac:dyDescent="0.25">
      <c r="A25" s="18" t="s">
        <v>32</v>
      </c>
      <c r="B25" s="230">
        <v>28.39169548517366</v>
      </c>
      <c r="C25" s="230">
        <v>31.764293306576612</v>
      </c>
      <c r="D25" s="230">
        <v>33.114058291731318</v>
      </c>
      <c r="E25" s="230">
        <v>34.312931840568098</v>
      </c>
      <c r="F25" s="230">
        <v>33.893534897386949</v>
      </c>
      <c r="G25" s="230">
        <v>30.259394332252899</v>
      </c>
      <c r="H25" s="230">
        <v>34.196363288029133</v>
      </c>
      <c r="I25" s="230">
        <v>32.073813846042263</v>
      </c>
      <c r="J25" s="230">
        <v>29.860764127928071</v>
      </c>
      <c r="K25" s="230">
        <v>26.872621297420331</v>
      </c>
      <c r="L25" s="230">
        <v>31.189384381989651</v>
      </c>
      <c r="M25" s="230">
        <v>27.582336968972939</v>
      </c>
      <c r="N25" s="230">
        <v>24.22807053087416</v>
      </c>
      <c r="O25" s="230">
        <v>24.374039492229439</v>
      </c>
      <c r="P25" s="230">
        <v>19.858362556983469</v>
      </c>
      <c r="Q25" s="230">
        <v>8.010461484902482</v>
      </c>
      <c r="R25" s="230">
        <v>6.8054679776967451</v>
      </c>
      <c r="S25" s="230">
        <v>7.7979015377864753</v>
      </c>
      <c r="T25" s="230">
        <v>9.1433439396111087</v>
      </c>
      <c r="U25" s="230">
        <v>7.1558907516440984</v>
      </c>
      <c r="V25" s="230">
        <v>4.8858818773061401</v>
      </c>
      <c r="W25" s="230">
        <v>5.0788890150946919</v>
      </c>
      <c r="X25" s="230">
        <v>4.521706581127213</v>
      </c>
      <c r="Y25" s="230">
        <v>4.7947887971160492</v>
      </c>
      <c r="DA25" s="71" t="s">
        <v>274</v>
      </c>
    </row>
    <row r="26" spans="1:105" ht="12" customHeight="1" x14ac:dyDescent="0.25">
      <c r="A26" s="18" t="s">
        <v>35</v>
      </c>
      <c r="B26" s="230">
        <v>5.3826505421378021</v>
      </c>
      <c r="C26" s="230">
        <v>5.5038001542246073</v>
      </c>
      <c r="D26" s="230">
        <v>6.3921317409740608</v>
      </c>
      <c r="E26" s="230">
        <v>5.7565081615441134</v>
      </c>
      <c r="F26" s="230">
        <v>6.8073371424083318</v>
      </c>
      <c r="G26" s="230">
        <v>7.3784586353942601</v>
      </c>
      <c r="H26" s="230">
        <v>8.583547316127385</v>
      </c>
      <c r="I26" s="230">
        <v>8.938830299195299</v>
      </c>
      <c r="J26" s="230">
        <v>9.4453907753607318</v>
      </c>
      <c r="K26" s="230">
        <v>8.1282113798805007</v>
      </c>
      <c r="L26" s="230">
        <v>8.1114656729344148</v>
      </c>
      <c r="M26" s="230">
        <v>8.0423643833581497</v>
      </c>
      <c r="N26" s="230">
        <v>8.6077916543714252</v>
      </c>
      <c r="O26" s="230">
        <v>9.6907996316062395</v>
      </c>
      <c r="P26" s="230">
        <v>9.7145565854342468</v>
      </c>
      <c r="Q26" s="230">
        <v>21.418419309055938</v>
      </c>
      <c r="R26" s="230">
        <v>6.7826087961101162</v>
      </c>
      <c r="S26" s="230">
        <v>16.987330183896901</v>
      </c>
      <c r="T26" s="230">
        <v>20.959921840275051</v>
      </c>
      <c r="U26" s="230">
        <v>23.3099880826027</v>
      </c>
      <c r="V26" s="230">
        <v>25.992094939999859</v>
      </c>
      <c r="W26" s="230">
        <v>20.690872282149229</v>
      </c>
      <c r="X26" s="230">
        <v>22.249299203249471</v>
      </c>
      <c r="Y26" s="230">
        <v>18.597668320617171</v>
      </c>
      <c r="DA26" s="71" t="s">
        <v>275</v>
      </c>
    </row>
    <row r="27" spans="1:105" ht="12" customHeight="1" x14ac:dyDescent="0.25">
      <c r="A27" s="18" t="s">
        <v>36</v>
      </c>
      <c r="B27" s="230">
        <v>62.128580459608138</v>
      </c>
      <c r="C27" s="230">
        <v>72.933356702486989</v>
      </c>
      <c r="D27" s="230">
        <v>70.40130873213549</v>
      </c>
      <c r="E27" s="230">
        <v>72.220174288320209</v>
      </c>
      <c r="F27" s="230">
        <v>74.547736408649428</v>
      </c>
      <c r="G27" s="230">
        <v>77.339277095524977</v>
      </c>
      <c r="H27" s="230">
        <v>74.048978563194964</v>
      </c>
      <c r="I27" s="230">
        <v>72.344659722433093</v>
      </c>
      <c r="J27" s="230">
        <v>71.160096137473545</v>
      </c>
      <c r="K27" s="230">
        <v>42.405697464240284</v>
      </c>
      <c r="L27" s="230">
        <v>57.121583211840047</v>
      </c>
      <c r="M27" s="230">
        <v>53.058144031765408</v>
      </c>
      <c r="N27" s="230">
        <v>62.463608166920523</v>
      </c>
      <c r="O27" s="230">
        <v>61.990262652053609</v>
      </c>
      <c r="P27" s="230">
        <v>62.006907746458651</v>
      </c>
      <c r="Q27" s="230">
        <v>61.414282050838359</v>
      </c>
      <c r="R27" s="230">
        <v>64.581258082601849</v>
      </c>
      <c r="S27" s="230">
        <v>62.252558140609644</v>
      </c>
      <c r="T27" s="230">
        <v>58.098316819697082</v>
      </c>
      <c r="U27" s="230">
        <v>67.591917038793113</v>
      </c>
      <c r="V27" s="230">
        <v>64.442610353800035</v>
      </c>
      <c r="W27" s="230">
        <v>63.751096339466557</v>
      </c>
      <c r="X27" s="230">
        <v>63.253675591465047</v>
      </c>
      <c r="Y27" s="230">
        <v>66.860079885983325</v>
      </c>
      <c r="DA27" s="71" t="s">
        <v>276</v>
      </c>
    </row>
    <row r="28" spans="1:105" ht="12" customHeight="1" x14ac:dyDescent="0.25">
      <c r="A28" s="57" t="s">
        <v>179</v>
      </c>
      <c r="B28" s="261">
        <v>96.544237157107091</v>
      </c>
      <c r="C28" s="261">
        <v>96.570187686778922</v>
      </c>
      <c r="D28" s="261">
        <v>98.726815003338331</v>
      </c>
      <c r="E28" s="261">
        <v>101.78239481675961</v>
      </c>
      <c r="F28" s="261">
        <v>104.6550808424896</v>
      </c>
      <c r="G28" s="261">
        <v>106.92921819716049</v>
      </c>
      <c r="H28" s="261">
        <v>104.7812743916401</v>
      </c>
      <c r="I28" s="261">
        <v>104.34639415420379</v>
      </c>
      <c r="J28" s="261">
        <v>101.9090148020376</v>
      </c>
      <c r="K28" s="261">
        <v>71.548409023750352</v>
      </c>
      <c r="L28" s="261">
        <v>92.702924665039106</v>
      </c>
      <c r="M28" s="261">
        <v>93.150279924498449</v>
      </c>
      <c r="N28" s="261">
        <v>86.616365934599514</v>
      </c>
      <c r="O28" s="261">
        <v>85.935204494629346</v>
      </c>
      <c r="P28" s="261">
        <v>86.42210451949606</v>
      </c>
      <c r="Q28" s="261">
        <v>84.026979170771995</v>
      </c>
      <c r="R28" s="261">
        <v>83.205375362582942</v>
      </c>
      <c r="S28" s="261">
        <v>85.753396226655468</v>
      </c>
      <c r="T28" s="261">
        <v>87.127562339931217</v>
      </c>
      <c r="U28" s="261">
        <v>93.761998071769312</v>
      </c>
      <c r="V28" s="261">
        <v>86.760177181054019</v>
      </c>
      <c r="W28" s="261">
        <v>91.832859117629241</v>
      </c>
      <c r="X28" s="261">
        <v>92.731238502528839</v>
      </c>
      <c r="Y28" s="261">
        <v>93.15263742842717</v>
      </c>
      <c r="DA28" s="70" t="s">
        <v>277</v>
      </c>
    </row>
    <row r="29" spans="1:105" ht="12" customHeight="1" x14ac:dyDescent="0.25">
      <c r="A29" s="60" t="s">
        <v>181</v>
      </c>
      <c r="B29" s="262">
        <v>45.021193921163203</v>
      </c>
      <c r="C29" s="262">
        <v>46.626165075376278</v>
      </c>
      <c r="D29" s="262">
        <v>51.076690924157752</v>
      </c>
      <c r="E29" s="262">
        <v>53.32615090250124</v>
      </c>
      <c r="F29" s="262">
        <v>54.937450533050963</v>
      </c>
      <c r="G29" s="262">
        <v>49.987433311025931</v>
      </c>
      <c r="H29" s="262">
        <v>52.023414449823207</v>
      </c>
      <c r="I29" s="262">
        <v>52.344048753924817</v>
      </c>
      <c r="J29" s="262">
        <v>48.577763707614203</v>
      </c>
      <c r="K29" s="262">
        <v>33.684806608404458</v>
      </c>
      <c r="L29" s="262">
        <v>45.288946524651827</v>
      </c>
      <c r="M29" s="262">
        <v>42.365002804866592</v>
      </c>
      <c r="N29" s="262">
        <v>38.909449018276618</v>
      </c>
      <c r="O29" s="262">
        <v>38.123725750342928</v>
      </c>
      <c r="P29" s="262">
        <v>38.765593209849378</v>
      </c>
      <c r="Q29" s="262">
        <v>38.586346461545297</v>
      </c>
      <c r="R29" s="262">
        <v>36.981707694856979</v>
      </c>
      <c r="S29" s="262">
        <v>39.869104249279587</v>
      </c>
      <c r="T29" s="262">
        <v>42.788500482393147</v>
      </c>
      <c r="U29" s="262">
        <v>43.821295459433571</v>
      </c>
      <c r="V29" s="262">
        <v>39.469382353288147</v>
      </c>
      <c r="W29" s="262">
        <v>41.207017726467157</v>
      </c>
      <c r="X29" s="262">
        <v>44.431450981130268</v>
      </c>
      <c r="Y29" s="262">
        <v>45.556137496453708</v>
      </c>
      <c r="DA29" s="72" t="s">
        <v>278</v>
      </c>
    </row>
    <row r="30" spans="1:105" ht="12" customHeight="1" x14ac:dyDescent="0.25">
      <c r="A30" s="59" t="s">
        <v>31</v>
      </c>
      <c r="B30" s="230">
        <v>30.85125112874616</v>
      </c>
      <c r="C30" s="230">
        <v>34.035219636631361</v>
      </c>
      <c r="D30" s="230">
        <v>38.771341684818232</v>
      </c>
      <c r="E30" s="230">
        <v>39.982506943811003</v>
      </c>
      <c r="F30" s="230">
        <v>41.998372870916661</v>
      </c>
      <c r="G30" s="230">
        <v>38.717532257439927</v>
      </c>
      <c r="H30" s="230">
        <v>40.919380427455948</v>
      </c>
      <c r="I30" s="230">
        <v>41.21439020416414</v>
      </c>
      <c r="J30" s="230">
        <v>38.067127539723529</v>
      </c>
      <c r="K30" s="230">
        <v>24.77274498990997</v>
      </c>
      <c r="L30" s="230">
        <v>34.564447466596732</v>
      </c>
      <c r="M30" s="230">
        <v>33.894479756556791</v>
      </c>
      <c r="N30" s="230">
        <v>29.837470405878399</v>
      </c>
      <c r="O30" s="230">
        <v>28.903119199558422</v>
      </c>
      <c r="P30" s="230">
        <v>30.52427902872126</v>
      </c>
      <c r="Q30" s="230">
        <v>29.635637129015631</v>
      </c>
      <c r="R30" s="230">
        <v>30.149626522582508</v>
      </c>
      <c r="S30" s="230">
        <v>30.973963855933881</v>
      </c>
      <c r="T30" s="230">
        <v>32.816027094121672</v>
      </c>
      <c r="U30" s="230">
        <v>32.907743769226791</v>
      </c>
      <c r="V30" s="230">
        <v>28.808442600568231</v>
      </c>
      <c r="W30" s="230">
        <v>32.442295927775312</v>
      </c>
      <c r="X30" s="230">
        <v>35.104918241015383</v>
      </c>
      <c r="Y30" s="230">
        <v>38.019453538453703</v>
      </c>
      <c r="DA30" s="71" t="s">
        <v>279</v>
      </c>
    </row>
    <row r="31" spans="1:105" ht="12" customHeight="1" x14ac:dyDescent="0.25">
      <c r="A31" s="59" t="s">
        <v>159</v>
      </c>
      <c r="B31" s="230">
        <v>4.3390508364149962</v>
      </c>
      <c r="C31" s="230">
        <v>3.273184473415709</v>
      </c>
      <c r="D31" s="230">
        <v>3.1133201566543458</v>
      </c>
      <c r="E31" s="230">
        <v>4.1094222306935144</v>
      </c>
      <c r="F31" s="230">
        <v>3.7604204583980669</v>
      </c>
      <c r="G31" s="230">
        <v>2.7799034090158319</v>
      </c>
      <c r="H31" s="230">
        <v>2.6056415420754382</v>
      </c>
      <c r="I31" s="230">
        <v>2.677350410245916</v>
      </c>
      <c r="J31" s="230">
        <v>2.6922034711814211</v>
      </c>
      <c r="K31" s="230">
        <v>2.0976264982246882</v>
      </c>
      <c r="L31" s="230">
        <v>3.0199198139199241</v>
      </c>
      <c r="M31" s="230">
        <v>2.3768166061686822</v>
      </c>
      <c r="N31" s="230">
        <v>2.0973326834464761</v>
      </c>
      <c r="O31" s="230">
        <v>1.860226725587993</v>
      </c>
      <c r="P31" s="230">
        <v>1.8123212553570831</v>
      </c>
      <c r="Q31" s="230">
        <v>1.834363846679856</v>
      </c>
      <c r="R31" s="230">
        <v>4.0094586959745762</v>
      </c>
      <c r="S31" s="230">
        <v>3.7250291834362601</v>
      </c>
      <c r="T31" s="230">
        <v>3.6479294241201852</v>
      </c>
      <c r="U31" s="230">
        <v>3.9347787319353049</v>
      </c>
      <c r="V31" s="230">
        <v>3.3448220875007659</v>
      </c>
      <c r="W31" s="230">
        <v>3.378963699162076</v>
      </c>
      <c r="X31" s="230">
        <v>3.2988654318426671</v>
      </c>
      <c r="Y31" s="230">
        <v>3.1998753315289221</v>
      </c>
      <c r="DA31" s="71" t="s">
        <v>280</v>
      </c>
    </row>
    <row r="32" spans="1:105" ht="12" customHeight="1" x14ac:dyDescent="0.25">
      <c r="A32" s="59" t="s">
        <v>32</v>
      </c>
      <c r="B32" s="230">
        <v>8.17001797095085</v>
      </c>
      <c r="C32" s="230">
        <v>7.8578226821241186</v>
      </c>
      <c r="D32" s="230">
        <v>7.6156847776461829</v>
      </c>
      <c r="E32" s="230">
        <v>7.8263327196528998</v>
      </c>
      <c r="F32" s="230">
        <v>7.5521998431316879</v>
      </c>
      <c r="G32" s="230">
        <v>6.7302659507265838</v>
      </c>
      <c r="H32" s="230">
        <v>6.69612498948955</v>
      </c>
      <c r="I32" s="230">
        <v>6.5075816559186563</v>
      </c>
      <c r="J32" s="230">
        <v>5.8382321108242756</v>
      </c>
      <c r="K32" s="230">
        <v>5.1455525197970493</v>
      </c>
      <c r="L32" s="230">
        <v>6.0245224201423326</v>
      </c>
      <c r="M32" s="230">
        <v>4.6422855983651399</v>
      </c>
      <c r="N32" s="230">
        <v>5.0505702572531126</v>
      </c>
      <c r="O32" s="230">
        <v>5.1603801603851407</v>
      </c>
      <c r="P32" s="230">
        <v>4.2169725101464079</v>
      </c>
      <c r="Q32" s="230">
        <v>1.8402409721468671</v>
      </c>
      <c r="R32" s="230">
        <v>1.364455977203392</v>
      </c>
      <c r="S32" s="230">
        <v>1.54983511695581</v>
      </c>
      <c r="T32" s="230">
        <v>1.828925544373625</v>
      </c>
      <c r="U32" s="230">
        <v>1.553286366950106</v>
      </c>
      <c r="V32" s="230">
        <v>1.091247286563904</v>
      </c>
      <c r="W32" s="230">
        <v>1.0032399763769539</v>
      </c>
      <c r="X32" s="230">
        <v>0.96039793638754611</v>
      </c>
      <c r="Y32" s="230">
        <v>0.84061579771601402</v>
      </c>
      <c r="DA32" s="71" t="s">
        <v>281</v>
      </c>
    </row>
    <row r="33" spans="1:105" ht="12" customHeight="1" x14ac:dyDescent="0.25">
      <c r="A33" s="59" t="s">
        <v>35</v>
      </c>
      <c r="B33" s="230">
        <v>1.660873985051192</v>
      </c>
      <c r="C33" s="230">
        <v>1.4599382832050869</v>
      </c>
      <c r="D33" s="230">
        <v>1.5763443050389849</v>
      </c>
      <c r="E33" s="230">
        <v>1.407889008343832</v>
      </c>
      <c r="F33" s="230">
        <v>1.62645736060454</v>
      </c>
      <c r="G33" s="230">
        <v>1.759731693843585</v>
      </c>
      <c r="H33" s="230">
        <v>1.802267490802282</v>
      </c>
      <c r="I33" s="230">
        <v>1.944726483596106</v>
      </c>
      <c r="J33" s="230">
        <v>1.9802005858849769</v>
      </c>
      <c r="K33" s="230">
        <v>1.6688826004727499</v>
      </c>
      <c r="L33" s="230">
        <v>1.6800568239928491</v>
      </c>
      <c r="M33" s="230">
        <v>1.451420843775979</v>
      </c>
      <c r="N33" s="230">
        <v>1.9240756716986329</v>
      </c>
      <c r="O33" s="230">
        <v>2.199999664811386</v>
      </c>
      <c r="P33" s="230">
        <v>2.2120204156246328</v>
      </c>
      <c r="Q33" s="230">
        <v>5.2761045137029408</v>
      </c>
      <c r="R33" s="230">
        <v>1.4581664990964971</v>
      </c>
      <c r="S33" s="230">
        <v>3.620276092953632</v>
      </c>
      <c r="T33" s="230">
        <v>4.4956184197776698</v>
      </c>
      <c r="U33" s="230">
        <v>5.4254865913213726</v>
      </c>
      <c r="V33" s="230">
        <v>6.2248703786552504</v>
      </c>
      <c r="W33" s="230">
        <v>4.3825181231528099</v>
      </c>
      <c r="X33" s="230">
        <v>5.0672693718846809</v>
      </c>
      <c r="Y33" s="230">
        <v>3.4961928287550692</v>
      </c>
      <c r="DA33" s="71" t="s">
        <v>282</v>
      </c>
    </row>
    <row r="34" spans="1:105" ht="12" customHeight="1" x14ac:dyDescent="0.25">
      <c r="A34" s="60" t="s">
        <v>187</v>
      </c>
      <c r="B34" s="262">
        <v>51.523043235943888</v>
      </c>
      <c r="C34" s="262">
        <v>49.944022611402652</v>
      </c>
      <c r="D34" s="262">
        <v>47.650124079180593</v>
      </c>
      <c r="E34" s="262">
        <v>48.456243914258337</v>
      </c>
      <c r="F34" s="262">
        <v>49.717630309438611</v>
      </c>
      <c r="G34" s="262">
        <v>56.941784886134613</v>
      </c>
      <c r="H34" s="262">
        <v>52.757859941816839</v>
      </c>
      <c r="I34" s="262">
        <v>52.00234540027899</v>
      </c>
      <c r="J34" s="262">
        <v>53.331251094423372</v>
      </c>
      <c r="K34" s="262">
        <v>37.863602415345888</v>
      </c>
      <c r="L34" s="262">
        <v>47.413978140387272</v>
      </c>
      <c r="M34" s="262">
        <v>50.78527711963185</v>
      </c>
      <c r="N34" s="262">
        <v>47.706916916322889</v>
      </c>
      <c r="O34" s="262">
        <v>47.811478744286397</v>
      </c>
      <c r="P34" s="262">
        <v>47.656511309646689</v>
      </c>
      <c r="Q34" s="262">
        <v>45.440632709226691</v>
      </c>
      <c r="R34" s="262">
        <v>46.223667667725962</v>
      </c>
      <c r="S34" s="262">
        <v>45.884291977375881</v>
      </c>
      <c r="T34" s="262">
        <v>44.33906185753807</v>
      </c>
      <c r="U34" s="262">
        <v>49.940702612335748</v>
      </c>
      <c r="V34" s="262">
        <v>47.290794827765858</v>
      </c>
      <c r="W34" s="262">
        <v>50.625841391162083</v>
      </c>
      <c r="X34" s="262">
        <v>48.299787521398578</v>
      </c>
      <c r="Y34" s="262">
        <v>47.596499931973469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80.718028545246383</v>
      </c>
      <c r="C35" s="261">
        <f t="shared" si="0"/>
        <v>80.691235383035334</v>
      </c>
      <c r="D35" s="261">
        <f t="shared" si="0"/>
        <v>82.694446768430055</v>
      </c>
      <c r="E35" s="261">
        <f t="shared" si="0"/>
        <v>85.302638342705521</v>
      </c>
      <c r="F35" s="261">
        <f t="shared" si="0"/>
        <v>87.529545299443328</v>
      </c>
      <c r="G35" s="261">
        <f t="shared" si="0"/>
        <v>88.839907149047832</v>
      </c>
      <c r="H35" s="261">
        <f t="shared" si="0"/>
        <v>94.686911223621934</v>
      </c>
      <c r="I35" s="261">
        <f t="shared" si="0"/>
        <v>93.766517143714509</v>
      </c>
      <c r="J35" s="261">
        <f t="shared" si="0"/>
        <v>92.161220626170746</v>
      </c>
      <c r="K35" s="261">
        <f t="shared" si="0"/>
        <v>61.041519158342119</v>
      </c>
      <c r="L35" s="261">
        <f t="shared" si="0"/>
        <v>82.92767581061608</v>
      </c>
      <c r="M35" s="261">
        <f t="shared" si="0"/>
        <v>79.659680609679896</v>
      </c>
      <c r="N35" s="261">
        <f t="shared" si="0"/>
        <v>75.002759861111372</v>
      </c>
      <c r="O35" s="261">
        <f t="shared" si="0"/>
        <v>70.783938740266692</v>
      </c>
      <c r="P35" s="261">
        <f t="shared" si="0"/>
        <v>70.872602453549732</v>
      </c>
      <c r="Q35" s="261">
        <f t="shared" si="0"/>
        <v>68.087835063742631</v>
      </c>
      <c r="R35" s="261">
        <f t="shared" si="0"/>
        <v>67.14631579594294</v>
      </c>
      <c r="S35" s="261">
        <f t="shared" si="0"/>
        <v>69.387072165471423</v>
      </c>
      <c r="T35" s="261">
        <f t="shared" si="0"/>
        <v>71.115090508706061</v>
      </c>
      <c r="U35" s="261">
        <f t="shared" si="0"/>
        <v>76.38282150723245</v>
      </c>
      <c r="V35" s="261">
        <f t="shared" si="0"/>
        <v>77.04825084095944</v>
      </c>
      <c r="W35" s="261">
        <f t="shared" si="0"/>
        <v>80.889330720484054</v>
      </c>
      <c r="X35" s="261">
        <f t="shared" si="0"/>
        <v>82.310879552663948</v>
      </c>
      <c r="Y35" s="261">
        <f t="shared" si="0"/>
        <v>81.237301896582167</v>
      </c>
      <c r="DA35" s="70"/>
    </row>
    <row r="36" spans="1:105" ht="12" customHeight="1" x14ac:dyDescent="0.25">
      <c r="A36" s="60" t="s">
        <v>190</v>
      </c>
      <c r="B36" s="262">
        <v>25.149834453121251</v>
      </c>
      <c r="C36" s="262">
        <v>26.51539271050364</v>
      </c>
      <c r="D36" s="262">
        <v>29.59921947444537</v>
      </c>
      <c r="E36" s="262">
        <v>31.026032446404749</v>
      </c>
      <c r="F36" s="262">
        <v>32.08168242927885</v>
      </c>
      <c r="G36" s="262">
        <v>28.83019867299522</v>
      </c>
      <c r="H36" s="262">
        <v>30.36205941810649</v>
      </c>
      <c r="I36" s="262">
        <v>30.57688331958045</v>
      </c>
      <c r="J36" s="262">
        <v>28.296785221328189</v>
      </c>
      <c r="K36" s="262">
        <v>19.415826420940238</v>
      </c>
      <c r="L36" s="262">
        <v>26.40705823442293</v>
      </c>
      <c r="M36" s="262">
        <v>24.775979024897861</v>
      </c>
      <c r="N36" s="262">
        <v>22.407021315467631</v>
      </c>
      <c r="O36" s="262">
        <v>21.871789400261399</v>
      </c>
      <c r="P36" s="262">
        <v>22.472580302514341</v>
      </c>
      <c r="Q36" s="262">
        <v>22.706884787103281</v>
      </c>
      <c r="R36" s="262">
        <v>21.866711148673129</v>
      </c>
      <c r="S36" s="262">
        <v>23.571697915130621</v>
      </c>
      <c r="T36" s="262">
        <v>25.31122591805752</v>
      </c>
      <c r="U36" s="262">
        <v>25.910489672899331</v>
      </c>
      <c r="V36" s="262">
        <v>23.35359768054153</v>
      </c>
      <c r="W36" s="262">
        <v>24.427227048380828</v>
      </c>
      <c r="X36" s="262">
        <v>26.36706401630839</v>
      </c>
      <c r="Y36" s="262">
        <v>27.104175175213449</v>
      </c>
      <c r="DA36" s="72" t="s">
        <v>284</v>
      </c>
    </row>
    <row r="37" spans="1:105" ht="12" customHeight="1" x14ac:dyDescent="0.25">
      <c r="A37" s="59" t="s">
        <v>31</v>
      </c>
      <c r="B37" s="230">
        <v>21.05506374092154</v>
      </c>
      <c r="C37" s="230">
        <v>23.278199658353291</v>
      </c>
      <c r="D37" s="230">
        <v>26.405312568672791</v>
      </c>
      <c r="E37" s="230">
        <v>27.26381351112525</v>
      </c>
      <c r="F37" s="230">
        <v>28.434553819461581</v>
      </c>
      <c r="G37" s="230">
        <v>25.8046056925714</v>
      </c>
      <c r="H37" s="230">
        <v>27.40946292360487</v>
      </c>
      <c r="I37" s="230">
        <v>27.49355873492274</v>
      </c>
      <c r="J37" s="230">
        <v>25.203302229577279</v>
      </c>
      <c r="K37" s="230">
        <v>16.853394808461829</v>
      </c>
      <c r="L37" s="230">
        <v>23.246116501330359</v>
      </c>
      <c r="M37" s="230">
        <v>22.261623278917551</v>
      </c>
      <c r="N37" s="230">
        <v>19.745746458496779</v>
      </c>
      <c r="O37" s="230">
        <v>19.177754103211551</v>
      </c>
      <c r="P37" s="230">
        <v>19.854897178433241</v>
      </c>
      <c r="Q37" s="230">
        <v>18.313042672647459</v>
      </c>
      <c r="R37" s="230">
        <v>18.509939498867041</v>
      </c>
      <c r="S37" s="230">
        <v>19.053310143391361</v>
      </c>
      <c r="T37" s="230">
        <v>20.27886951388788</v>
      </c>
      <c r="U37" s="230">
        <v>20.17260271770396</v>
      </c>
      <c r="V37" s="230">
        <v>17.530314517027652</v>
      </c>
      <c r="W37" s="230">
        <v>19.71146426897036</v>
      </c>
      <c r="X37" s="230">
        <v>21.29264330439462</v>
      </c>
      <c r="Y37" s="230">
        <v>23.04537417040196</v>
      </c>
      <c r="DA37" s="71" t="s">
        <v>285</v>
      </c>
    </row>
    <row r="38" spans="1:105" ht="12" customHeight="1" x14ac:dyDescent="0.25">
      <c r="A38" s="59" t="s">
        <v>159</v>
      </c>
      <c r="B38" s="230">
        <v>2.9612734846494271</v>
      </c>
      <c r="C38" s="230">
        <v>2.2386763624344899</v>
      </c>
      <c r="D38" s="230">
        <v>2.1203339448786171</v>
      </c>
      <c r="E38" s="230">
        <v>2.80218850442651</v>
      </c>
      <c r="F38" s="230">
        <v>2.5459528690972011</v>
      </c>
      <c r="G38" s="230">
        <v>1.852760420166091</v>
      </c>
      <c r="H38" s="230">
        <v>1.7453645312723429</v>
      </c>
      <c r="I38" s="230">
        <v>1.7860240171800079</v>
      </c>
      <c r="J38" s="230">
        <v>1.782441232974501</v>
      </c>
      <c r="K38" s="230">
        <v>1.4270573386062371</v>
      </c>
      <c r="L38" s="230">
        <v>2.0310293658506029</v>
      </c>
      <c r="M38" s="230">
        <v>1.5610741415603799</v>
      </c>
      <c r="N38" s="230">
        <v>1.3879661661363161</v>
      </c>
      <c r="O38" s="230">
        <v>1.234294834174644</v>
      </c>
      <c r="P38" s="230">
        <v>1.1788469154519901</v>
      </c>
      <c r="Q38" s="230">
        <v>1.133526613757863</v>
      </c>
      <c r="R38" s="230">
        <v>2.4615508198785729</v>
      </c>
      <c r="S38" s="230">
        <v>2.2914127702644032</v>
      </c>
      <c r="T38" s="230">
        <v>2.2542608395413191</v>
      </c>
      <c r="U38" s="230">
        <v>2.4120379901471112</v>
      </c>
      <c r="V38" s="230">
        <v>2.0353680346549812</v>
      </c>
      <c r="W38" s="230">
        <v>2.0530088983362682</v>
      </c>
      <c r="X38" s="230">
        <v>2.0009038182962011</v>
      </c>
      <c r="Y38" s="230">
        <v>1.939594535180218</v>
      </c>
      <c r="DA38" s="71" t="s">
        <v>286</v>
      </c>
    </row>
    <row r="39" spans="1:105" ht="12" customHeight="1" x14ac:dyDescent="0.25">
      <c r="A39" s="59" t="s">
        <v>35</v>
      </c>
      <c r="B39" s="230">
        <v>1.1334972275502799</v>
      </c>
      <c r="C39" s="230">
        <v>0.99851668971586516</v>
      </c>
      <c r="D39" s="230">
        <v>1.073572960893959</v>
      </c>
      <c r="E39" s="230">
        <v>0.96003043085298423</v>
      </c>
      <c r="F39" s="230">
        <v>1.101175740720068</v>
      </c>
      <c r="G39" s="230">
        <v>1.172832560257729</v>
      </c>
      <c r="H39" s="230">
        <v>1.2072319632292829</v>
      </c>
      <c r="I39" s="230">
        <v>1.297300567477695</v>
      </c>
      <c r="J39" s="230">
        <v>1.311041758776412</v>
      </c>
      <c r="K39" s="230">
        <v>1.135374273872179</v>
      </c>
      <c r="L39" s="230">
        <v>1.1299123672419651</v>
      </c>
      <c r="M39" s="230">
        <v>0.95328160441993637</v>
      </c>
      <c r="N39" s="230">
        <v>1.2733086908345319</v>
      </c>
      <c r="O39" s="230">
        <v>1.4597404628752031</v>
      </c>
      <c r="P39" s="230">
        <v>1.4388362086291071</v>
      </c>
      <c r="Q39" s="230">
        <v>3.2603155006979661</v>
      </c>
      <c r="R39" s="230">
        <v>0.89522082992751451</v>
      </c>
      <c r="S39" s="230">
        <v>2.2269750014748619</v>
      </c>
      <c r="T39" s="230">
        <v>2.7780955646283219</v>
      </c>
      <c r="U39" s="230">
        <v>3.3258489650482521</v>
      </c>
      <c r="V39" s="230">
        <v>3.787915128858895</v>
      </c>
      <c r="W39" s="230">
        <v>2.662753881074206</v>
      </c>
      <c r="X39" s="230">
        <v>3.0735168936175659</v>
      </c>
      <c r="Y39" s="230">
        <v>2.1192064696312709</v>
      </c>
      <c r="DA39" s="71" t="s">
        <v>287</v>
      </c>
    </row>
    <row r="40" spans="1:105" ht="12" customHeight="1" x14ac:dyDescent="0.25">
      <c r="A40" s="60" t="s">
        <v>195</v>
      </c>
      <c r="B40" s="262">
        <v>20.40524543464732</v>
      </c>
      <c r="C40" s="262">
        <v>20.016905474481309</v>
      </c>
      <c r="D40" s="262">
        <v>20.64299929333523</v>
      </c>
      <c r="E40" s="262">
        <v>21.234605819003612</v>
      </c>
      <c r="F40" s="262">
        <v>21.787067506618481</v>
      </c>
      <c r="G40" s="262">
        <v>22.058934737481682</v>
      </c>
      <c r="H40" s="262">
        <v>28.985494491256318</v>
      </c>
      <c r="I40" s="262">
        <v>28.499577013058008</v>
      </c>
      <c r="J40" s="262">
        <v>28.555135058720669</v>
      </c>
      <c r="K40" s="262">
        <v>15.866325310160139</v>
      </c>
      <c r="L40" s="262">
        <v>24.632624553647751</v>
      </c>
      <c r="M40" s="262">
        <v>21.528337659068718</v>
      </c>
      <c r="N40" s="262">
        <v>21.024406494629989</v>
      </c>
      <c r="O40" s="262">
        <v>17.18834900073745</v>
      </c>
      <c r="P40" s="262">
        <v>17.40125126948395</v>
      </c>
      <c r="Q40" s="262">
        <v>17.301370200345971</v>
      </c>
      <c r="R40" s="262">
        <v>16.901233482224391</v>
      </c>
      <c r="S40" s="262">
        <v>17.590131597473778</v>
      </c>
      <c r="T40" s="262">
        <v>18.40426356038606</v>
      </c>
      <c r="U40" s="262">
        <v>19.858444710788131</v>
      </c>
      <c r="V40" s="262">
        <v>24.917585320082519</v>
      </c>
      <c r="W40" s="262">
        <v>25.70258326423663</v>
      </c>
      <c r="X40" s="262">
        <v>26.647916303364099</v>
      </c>
      <c r="Y40" s="262">
        <v>25.282655500775491</v>
      </c>
      <c r="DA40" s="72" t="s">
        <v>288</v>
      </c>
    </row>
    <row r="41" spans="1:105" ht="12" customHeight="1" x14ac:dyDescent="0.25">
      <c r="A41" s="64" t="s">
        <v>28</v>
      </c>
      <c r="B41" s="229">
        <v>0.61462652070579726</v>
      </c>
      <c r="C41" s="229">
        <v>0.32164511156484549</v>
      </c>
      <c r="D41" s="229">
        <v>0.28704704580725537</v>
      </c>
      <c r="E41" s="229">
        <v>0.28433356851769459</v>
      </c>
      <c r="F41" s="229">
        <v>0.26633705135805108</v>
      </c>
      <c r="G41" s="229">
        <v>0.29366461387943688</v>
      </c>
      <c r="H41" s="229">
        <v>0.19288275766328389</v>
      </c>
      <c r="I41" s="229">
        <v>0.20060695057642489</v>
      </c>
      <c r="J41" s="229">
        <v>0.15635747808645239</v>
      </c>
      <c r="K41" s="229">
        <v>0.24981042521944469</v>
      </c>
      <c r="L41" s="229">
        <v>0.18735019506983919</v>
      </c>
      <c r="M41" s="229">
        <v>0.22384928490389899</v>
      </c>
      <c r="N41" s="229">
        <v>0.13980758996574399</v>
      </c>
      <c r="O41" s="229">
        <v>0.25561657477557759</v>
      </c>
      <c r="P41" s="229">
        <v>0.1993887127010448</v>
      </c>
      <c r="Q41" s="229">
        <v>0.17232889978586649</v>
      </c>
      <c r="R41" s="229">
        <v>0.24446489938383081</v>
      </c>
      <c r="S41" s="229">
        <v>0.26928744498112178</v>
      </c>
      <c r="T41" s="229">
        <v>0.28743082483724491</v>
      </c>
      <c r="U41" s="229">
        <v>0.25091940162123</v>
      </c>
      <c r="V41" s="229">
        <v>0.1154770803776243</v>
      </c>
      <c r="W41" s="229">
        <v>0.1234390839003849</v>
      </c>
      <c r="X41" s="229">
        <v>0.1341941694869308</v>
      </c>
      <c r="Y41" s="229">
        <v>0.1021190161437848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9.5159082507652286</v>
      </c>
      <c r="C43" s="229">
        <v>10.167746510690231</v>
      </c>
      <c r="D43" s="229">
        <v>11.5395053589579</v>
      </c>
      <c r="E43" s="229">
        <v>11.80423577391355</v>
      </c>
      <c r="F43" s="229">
        <v>12.42948529603513</v>
      </c>
      <c r="G43" s="229">
        <v>11.8882853923217</v>
      </c>
      <c r="H43" s="229">
        <v>8.5935651884115956</v>
      </c>
      <c r="I43" s="229">
        <v>8.7992901864759521</v>
      </c>
      <c r="J43" s="229">
        <v>7.9905884581706408</v>
      </c>
      <c r="K43" s="229">
        <v>7.2468413305854051</v>
      </c>
      <c r="L43" s="229">
        <v>7.8820690005773129</v>
      </c>
      <c r="M43" s="229">
        <v>9.9843051588296845</v>
      </c>
      <c r="N43" s="229">
        <v>7.5459688561170726</v>
      </c>
      <c r="O43" s="229">
        <v>9.3806735834832526</v>
      </c>
      <c r="P43" s="229">
        <v>9.9293138886601913</v>
      </c>
      <c r="Q43" s="229">
        <v>9.4480553223422685</v>
      </c>
      <c r="R43" s="229">
        <v>9.845632550004094</v>
      </c>
      <c r="S43" s="229">
        <v>10.075022499312331</v>
      </c>
      <c r="T43" s="229">
        <v>10.364132292540241</v>
      </c>
      <c r="U43" s="229">
        <v>9.8944914286792844</v>
      </c>
      <c r="V43" s="229">
        <v>6.4658336754341708</v>
      </c>
      <c r="W43" s="229">
        <v>7.8996955682288119</v>
      </c>
      <c r="X43" s="229">
        <v>8.1504643255832114</v>
      </c>
      <c r="Y43" s="229">
        <v>9.2412960067364924</v>
      </c>
      <c r="DA43" s="73" t="s">
        <v>291</v>
      </c>
    </row>
    <row r="44" spans="1:105" ht="12" customHeight="1" x14ac:dyDescent="0.25">
      <c r="A44" s="64" t="s">
        <v>159</v>
      </c>
      <c r="B44" s="229">
        <v>1.363809045473154</v>
      </c>
      <c r="C44" s="229">
        <v>0.99643276187494345</v>
      </c>
      <c r="D44" s="229">
        <v>0.94423807695332274</v>
      </c>
      <c r="E44" s="229">
        <v>1.2363174043612031</v>
      </c>
      <c r="F44" s="229">
        <v>1.134066312189989</v>
      </c>
      <c r="G44" s="229">
        <v>0.86980644759931958</v>
      </c>
      <c r="H44" s="229">
        <v>0.55762258984935642</v>
      </c>
      <c r="I44" s="229">
        <v>0.58248579662519695</v>
      </c>
      <c r="J44" s="229">
        <v>0.57586130809272862</v>
      </c>
      <c r="K44" s="229">
        <v>0.62529383116917525</v>
      </c>
      <c r="L44" s="229">
        <v>0.70175802579329971</v>
      </c>
      <c r="M44" s="229">
        <v>0.713453889773349</v>
      </c>
      <c r="N44" s="229">
        <v>0.54050746313472031</v>
      </c>
      <c r="O44" s="229">
        <v>0.61522865188432196</v>
      </c>
      <c r="P44" s="229">
        <v>0.60074528676012762</v>
      </c>
      <c r="Q44" s="229">
        <v>0.59592966455188989</v>
      </c>
      <c r="R44" s="229">
        <v>1.3342241387954761</v>
      </c>
      <c r="S44" s="229">
        <v>1.2346966791410869</v>
      </c>
      <c r="T44" s="229">
        <v>1.174017949537939</v>
      </c>
      <c r="U44" s="229">
        <v>1.2055828128369619</v>
      </c>
      <c r="V44" s="229">
        <v>0.76499594580362307</v>
      </c>
      <c r="W44" s="229">
        <v>0.8384239252680078</v>
      </c>
      <c r="X44" s="229">
        <v>0.78047742914559803</v>
      </c>
      <c r="Y44" s="229">
        <v>0.79257693993328904</v>
      </c>
      <c r="DA44" s="73" t="s">
        <v>292</v>
      </c>
    </row>
    <row r="45" spans="1:105" ht="12" customHeight="1" x14ac:dyDescent="0.25">
      <c r="A45" s="64" t="s">
        <v>32</v>
      </c>
      <c r="B45" s="229">
        <v>2.4895406949870411</v>
      </c>
      <c r="C45" s="229">
        <v>2.3190874737101468</v>
      </c>
      <c r="D45" s="229">
        <v>2.2392576973609479</v>
      </c>
      <c r="E45" s="229">
        <v>2.2826793704680872</v>
      </c>
      <c r="F45" s="229">
        <v>2.2080703513426072</v>
      </c>
      <c r="G45" s="229">
        <v>2.0415618062036138</v>
      </c>
      <c r="H45" s="229">
        <v>1.389269914447546</v>
      </c>
      <c r="I45" s="229">
        <v>1.372578338861369</v>
      </c>
      <c r="J45" s="229">
        <v>1.21067832322698</v>
      </c>
      <c r="K45" s="229">
        <v>1.487049374657978</v>
      </c>
      <c r="L45" s="229">
        <v>1.357225439600888</v>
      </c>
      <c r="M45" s="229">
        <v>1.350950641781512</v>
      </c>
      <c r="N45" s="229">
        <v>1.26186291460384</v>
      </c>
      <c r="O45" s="229">
        <v>1.6545875798383261</v>
      </c>
      <c r="P45" s="229">
        <v>1.3551686549463451</v>
      </c>
      <c r="Q45" s="229">
        <v>0.57959096635538154</v>
      </c>
      <c r="R45" s="229">
        <v>0.44018979266100222</v>
      </c>
      <c r="S45" s="229">
        <v>0.498027687162647</v>
      </c>
      <c r="T45" s="229">
        <v>0.57063936119404157</v>
      </c>
      <c r="U45" s="229">
        <v>0.46138731784737508</v>
      </c>
      <c r="V45" s="229">
        <v>0.24196172818652489</v>
      </c>
      <c r="W45" s="229">
        <v>0.24133613643968041</v>
      </c>
      <c r="X45" s="229">
        <v>0.22028471116099371</v>
      </c>
      <c r="Y45" s="229">
        <v>0.20185676609861941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0.76558955808873308</v>
      </c>
      <c r="H46" s="229">
        <v>14.610820161019481</v>
      </c>
      <c r="I46" s="229">
        <v>13.771618412033179</v>
      </c>
      <c r="J46" s="229">
        <v>15.076912750271291</v>
      </c>
      <c r="K46" s="229">
        <v>3.224466537574223</v>
      </c>
      <c r="L46" s="229">
        <v>11.4253023023317</v>
      </c>
      <c r="M46" s="229">
        <v>6.0098977812664369</v>
      </c>
      <c r="N46" s="229">
        <v>7.5213440127918574</v>
      </c>
      <c r="O46" s="229">
        <v>4.5632216532128546E-3</v>
      </c>
      <c r="P46" s="229">
        <v>8.0938393013923627E-3</v>
      </c>
      <c r="Q46" s="229">
        <v>6.5927546010590074E-3</v>
      </c>
      <c r="R46" s="229">
        <v>2.9803042567491909E-2</v>
      </c>
      <c r="S46" s="229">
        <v>2.4908425554426131E-2</v>
      </c>
      <c r="T46" s="229">
        <v>0.65783840170621133</v>
      </c>
      <c r="U46" s="229">
        <v>1.690576168833227</v>
      </c>
      <c r="V46" s="229">
        <v>1.1614229191958609</v>
      </c>
      <c r="W46" s="229">
        <v>0.6152163479794065</v>
      </c>
      <c r="X46" s="229">
        <v>0.69665368310670484</v>
      </c>
      <c r="Y46" s="229">
        <v>0.48714937036548922</v>
      </c>
      <c r="DA46" s="73" t="s">
        <v>294</v>
      </c>
    </row>
    <row r="47" spans="1:105" ht="12" customHeight="1" x14ac:dyDescent="0.25">
      <c r="A47" s="64" t="s">
        <v>35</v>
      </c>
      <c r="B47" s="229">
        <v>0.51105725191112172</v>
      </c>
      <c r="C47" s="229">
        <v>0.43509696851695778</v>
      </c>
      <c r="D47" s="229">
        <v>0.46803987293722282</v>
      </c>
      <c r="E47" s="229">
        <v>0.41465955751084521</v>
      </c>
      <c r="F47" s="229">
        <v>0.48019625611758138</v>
      </c>
      <c r="G47" s="229">
        <v>0.53903059608280657</v>
      </c>
      <c r="H47" s="229">
        <v>0.37758869495606112</v>
      </c>
      <c r="I47" s="229">
        <v>0.4142024828233834</v>
      </c>
      <c r="J47" s="229">
        <v>0.41466105537782222</v>
      </c>
      <c r="K47" s="229">
        <v>0.48703011349278352</v>
      </c>
      <c r="L47" s="229">
        <v>0.3821993922418474</v>
      </c>
      <c r="M47" s="229">
        <v>0.42651826816775201</v>
      </c>
      <c r="N47" s="229">
        <v>0.4854344156355172</v>
      </c>
      <c r="O47" s="229">
        <v>0.71230719710577406</v>
      </c>
      <c r="P47" s="229">
        <v>0.71782464291462034</v>
      </c>
      <c r="Q47" s="229">
        <v>1.67801931894459</v>
      </c>
      <c r="R47" s="229">
        <v>0.47503347018616948</v>
      </c>
      <c r="S47" s="229">
        <v>1.174752390322235</v>
      </c>
      <c r="T47" s="229">
        <v>1.4164191696488091</v>
      </c>
      <c r="U47" s="229">
        <v>1.6273818632541051</v>
      </c>
      <c r="V47" s="229">
        <v>1.393767932387421</v>
      </c>
      <c r="W47" s="229">
        <v>1.064579017083163</v>
      </c>
      <c r="X47" s="229">
        <v>1.173664001513677</v>
      </c>
      <c r="Y47" s="229">
        <v>0.84776951590392191</v>
      </c>
      <c r="DA47" s="73" t="s">
        <v>295</v>
      </c>
    </row>
    <row r="48" spans="1:105" ht="12" customHeight="1" x14ac:dyDescent="0.25">
      <c r="A48" s="64" t="s">
        <v>36</v>
      </c>
      <c r="B48" s="229">
        <v>5.9103036708049803</v>
      </c>
      <c r="C48" s="229">
        <v>5.7768966481241808</v>
      </c>
      <c r="D48" s="229">
        <v>5.1649112413185803</v>
      </c>
      <c r="E48" s="229">
        <v>5.2123801442322284</v>
      </c>
      <c r="F48" s="229">
        <v>5.2689122395751209</v>
      </c>
      <c r="G48" s="229">
        <v>5.6609963233060672</v>
      </c>
      <c r="H48" s="229">
        <v>3.2637451849089958</v>
      </c>
      <c r="I48" s="229">
        <v>3.3587948456625019</v>
      </c>
      <c r="J48" s="229">
        <v>3.1300756854947571</v>
      </c>
      <c r="K48" s="229">
        <v>2.5458336974611329</v>
      </c>
      <c r="L48" s="229">
        <v>2.696720198032859</v>
      </c>
      <c r="M48" s="229">
        <v>2.8193626343460809</v>
      </c>
      <c r="N48" s="229">
        <v>3.5294812423812409</v>
      </c>
      <c r="O48" s="229">
        <v>4.5653721919969819</v>
      </c>
      <c r="P48" s="229">
        <v>4.5907162442002303</v>
      </c>
      <c r="Q48" s="229">
        <v>4.820853273764909</v>
      </c>
      <c r="R48" s="229">
        <v>4.5318855886263227</v>
      </c>
      <c r="S48" s="229">
        <v>4.3134364709999344</v>
      </c>
      <c r="T48" s="229">
        <v>3.9337855609215788</v>
      </c>
      <c r="U48" s="229">
        <v>4.7281057177159447</v>
      </c>
      <c r="V48" s="229">
        <v>3.4623207758141912</v>
      </c>
      <c r="W48" s="229">
        <v>3.2864857549180022</v>
      </c>
      <c r="X48" s="229">
        <v>3.3431680607536469</v>
      </c>
      <c r="Y48" s="229">
        <v>3.0537338534950211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0.1144975722663743</v>
      </c>
      <c r="W49" s="229">
        <v>8.5926813220684226E-2</v>
      </c>
      <c r="X49" s="229">
        <v>7.5659652456246576E-2</v>
      </c>
      <c r="Y49" s="229">
        <v>8.7186165671245611E-2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11.19730769061673</v>
      </c>
      <c r="W50" s="229">
        <v>11.54748061719849</v>
      </c>
      <c r="X50" s="229">
        <v>12.073350270157089</v>
      </c>
      <c r="Y50" s="229">
        <v>10.46896786642762</v>
      </c>
      <c r="DA50" s="73" t="s">
        <v>298</v>
      </c>
    </row>
    <row r="51" spans="1:105" ht="12" customHeight="1" x14ac:dyDescent="0.25">
      <c r="A51" s="61" t="s">
        <v>207</v>
      </c>
      <c r="B51" s="263">
        <v>35.162948657477813</v>
      </c>
      <c r="C51" s="263">
        <v>34.158937198050381</v>
      </c>
      <c r="D51" s="263">
        <v>32.452228000649463</v>
      </c>
      <c r="E51" s="263">
        <v>33.04200007729716</v>
      </c>
      <c r="F51" s="263">
        <v>33.660795363545994</v>
      </c>
      <c r="G51" s="263">
        <v>37.950773738570938</v>
      </c>
      <c r="H51" s="263">
        <v>35.339357314259132</v>
      </c>
      <c r="I51" s="263">
        <v>34.690056811076047</v>
      </c>
      <c r="J51" s="263">
        <v>35.309300346121887</v>
      </c>
      <c r="K51" s="263">
        <v>25.759367427241742</v>
      </c>
      <c r="L51" s="263">
        <v>31.887993022545409</v>
      </c>
      <c r="M51" s="263">
        <v>33.355363925713327</v>
      </c>
      <c r="N51" s="263">
        <v>31.571332051013751</v>
      </c>
      <c r="O51" s="263">
        <v>31.723800339267839</v>
      </c>
      <c r="P51" s="263">
        <v>30.99877088155144</v>
      </c>
      <c r="Q51" s="263">
        <v>28.079580076293379</v>
      </c>
      <c r="R51" s="263">
        <v>28.378371165045419</v>
      </c>
      <c r="S51" s="263">
        <v>28.225242652867021</v>
      </c>
      <c r="T51" s="263">
        <v>27.399601030262481</v>
      </c>
      <c r="U51" s="263">
        <v>30.613887123544981</v>
      </c>
      <c r="V51" s="263">
        <v>28.777067840335398</v>
      </c>
      <c r="W51" s="263">
        <v>30.759520407866589</v>
      </c>
      <c r="X51" s="263">
        <v>29.295899232991459</v>
      </c>
      <c r="Y51" s="263">
        <v>28.850471220593231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156.6288741309497</v>
      </c>
      <c r="C54" s="223">
        <v>131.17854848171169</v>
      </c>
      <c r="D54" s="223">
        <v>132.11935646948061</v>
      </c>
      <c r="E54" s="223">
        <v>124.7259488794915</v>
      </c>
      <c r="F54" s="223">
        <v>126.1352410452437</v>
      </c>
      <c r="G54" s="223">
        <v>127.15291863922251</v>
      </c>
      <c r="H54" s="223">
        <v>139.28389520676319</v>
      </c>
      <c r="I54" s="223">
        <v>137.818404136098</v>
      </c>
      <c r="J54" s="223">
        <v>131.34706208793949</v>
      </c>
      <c r="K54" s="223">
        <v>87.599404495084627</v>
      </c>
      <c r="L54" s="223">
        <v>108.2523671183377</v>
      </c>
      <c r="M54" s="223">
        <v>121.7169321151115</v>
      </c>
      <c r="N54" s="223">
        <v>109.3831695956477</v>
      </c>
      <c r="O54" s="223">
        <v>103.7428066911385</v>
      </c>
      <c r="P54" s="223">
        <v>101.38034849924721</v>
      </c>
      <c r="Q54" s="223">
        <v>125.40316350943741</v>
      </c>
      <c r="R54" s="223">
        <v>121.1982286043424</v>
      </c>
      <c r="S54" s="223">
        <v>138.7705659528454</v>
      </c>
      <c r="T54" s="223">
        <v>148.3104548797501</v>
      </c>
      <c r="U54" s="223">
        <v>125.2085836095943</v>
      </c>
      <c r="V54" s="223">
        <v>113.9206500445578</v>
      </c>
      <c r="W54" s="223">
        <v>118.87191604406689</v>
      </c>
      <c r="X54" s="223">
        <v>127.7003222738857</v>
      </c>
      <c r="Y54" s="223">
        <v>107.4516769635096</v>
      </c>
      <c r="DA54" s="89" t="s">
        <v>300</v>
      </c>
    </row>
    <row r="55" spans="1:105" ht="12" customHeight="1" x14ac:dyDescent="0.25">
      <c r="A55" s="55" t="s">
        <v>91</v>
      </c>
      <c r="B55" s="259">
        <v>0.3613257719694476</v>
      </c>
      <c r="C55" s="259">
        <v>0.30427270905510412</v>
      </c>
      <c r="D55" s="259">
        <v>0.30559152291417668</v>
      </c>
      <c r="E55" s="259">
        <v>0.28870111909463653</v>
      </c>
      <c r="F55" s="259">
        <v>0.29206144987111998</v>
      </c>
      <c r="G55" s="259">
        <v>0.29612991801503752</v>
      </c>
      <c r="H55" s="259">
        <v>0.32009388744692813</v>
      </c>
      <c r="I55" s="259">
        <v>0.31631139435380312</v>
      </c>
      <c r="J55" s="259">
        <v>0.30229115263170098</v>
      </c>
      <c r="K55" s="259">
        <v>0.20537123851209971</v>
      </c>
      <c r="L55" s="259">
        <v>0.25048776714856152</v>
      </c>
      <c r="M55" s="259">
        <v>0.28390402089078121</v>
      </c>
      <c r="N55" s="259">
        <v>0.25394410841572812</v>
      </c>
      <c r="O55" s="259">
        <v>0.2433117322085217</v>
      </c>
      <c r="P55" s="259">
        <v>0.23685281300945979</v>
      </c>
      <c r="Q55" s="259">
        <v>0.28755044248182671</v>
      </c>
      <c r="R55" s="259">
        <v>0.27306765585575971</v>
      </c>
      <c r="S55" s="259">
        <v>0.31098835871557079</v>
      </c>
      <c r="T55" s="259">
        <v>0.33419721280914011</v>
      </c>
      <c r="U55" s="259">
        <v>0.2860712840194331</v>
      </c>
      <c r="V55" s="259">
        <v>0.26004512814214908</v>
      </c>
      <c r="W55" s="259">
        <v>0.27316466983123239</v>
      </c>
      <c r="X55" s="259">
        <v>0.29168289973254929</v>
      </c>
      <c r="Y55" s="259">
        <v>0.2464426104300764</v>
      </c>
      <c r="DA55" s="67" t="s">
        <v>301</v>
      </c>
    </row>
    <row r="56" spans="1:105" ht="12" customHeight="1" x14ac:dyDescent="0.25">
      <c r="A56" s="173" t="s">
        <v>92</v>
      </c>
      <c r="B56" s="224">
        <v>6.9282664726107238E-2</v>
      </c>
      <c r="C56" s="224">
        <v>5.8342984979636782E-2</v>
      </c>
      <c r="D56" s="224">
        <v>5.8595861872243249E-2</v>
      </c>
      <c r="E56" s="224">
        <v>5.5357199491369129E-2</v>
      </c>
      <c r="F56" s="224">
        <v>5.6001528483699083E-2</v>
      </c>
      <c r="G56" s="224">
        <v>5.6781639774481092E-2</v>
      </c>
      <c r="H56" s="224">
        <v>6.1376627977527812E-2</v>
      </c>
      <c r="I56" s="224">
        <v>6.0651351174349853E-2</v>
      </c>
      <c r="J56" s="224">
        <v>5.7963030047083267E-2</v>
      </c>
      <c r="K56" s="224">
        <v>3.9379052827215252E-2</v>
      </c>
      <c r="L56" s="224">
        <v>4.802995339843192E-2</v>
      </c>
      <c r="M56" s="224">
        <v>5.4437376516372413E-2</v>
      </c>
      <c r="N56" s="224">
        <v>4.8692691989944137E-2</v>
      </c>
      <c r="O56" s="224">
        <v>4.6653979522824601E-2</v>
      </c>
      <c r="P56" s="224">
        <v>4.5415509510230379E-2</v>
      </c>
      <c r="Q56" s="224">
        <v>5.5928090846838037E-2</v>
      </c>
      <c r="R56" s="224">
        <v>5.3849818277030212E-2</v>
      </c>
      <c r="S56" s="224">
        <v>6.198508518514427E-2</v>
      </c>
      <c r="T56" s="224">
        <v>6.5875037300207578E-2</v>
      </c>
      <c r="U56" s="224">
        <v>5.5833539646528617E-2</v>
      </c>
      <c r="V56" s="224">
        <v>5.0308132940276931E-2</v>
      </c>
      <c r="W56" s="224">
        <v>5.2431754988206271E-2</v>
      </c>
      <c r="X56" s="224">
        <v>5.5928943120663259E-2</v>
      </c>
      <c r="Y56" s="224">
        <v>4.7254311973344017E-2</v>
      </c>
      <c r="DA56" s="177" t="s">
        <v>302</v>
      </c>
    </row>
    <row r="57" spans="1:105" ht="12" customHeight="1" x14ac:dyDescent="0.25">
      <c r="A57" s="173" t="s">
        <v>93</v>
      </c>
      <c r="B57" s="224">
        <v>9.5842584757557141</v>
      </c>
      <c r="C57" s="224">
        <v>8.0709113961268173</v>
      </c>
      <c r="D57" s="224">
        <v>8.1058932708983438</v>
      </c>
      <c r="E57" s="224">
        <v>7.6578709914910164</v>
      </c>
      <c r="F57" s="224">
        <v>7.7470046244181914</v>
      </c>
      <c r="G57" s="224">
        <v>7.8549217820544914</v>
      </c>
      <c r="H57" s="224">
        <v>8.4905721977125523</v>
      </c>
      <c r="I57" s="224">
        <v>8.3902406014090989</v>
      </c>
      <c r="J57" s="224">
        <v>8.0183501054038402</v>
      </c>
      <c r="K57" s="224">
        <v>5.4475246054479456</v>
      </c>
      <c r="L57" s="224">
        <v>6.6442520617370242</v>
      </c>
      <c r="M57" s="224">
        <v>7.530626735237905</v>
      </c>
      <c r="N57" s="224">
        <v>6.7359323974750032</v>
      </c>
      <c r="O57" s="224">
        <v>6.4539059003726722</v>
      </c>
      <c r="P57" s="224">
        <v>6.282581417371043</v>
      </c>
      <c r="Q57" s="224">
        <v>7.6013186887764768</v>
      </c>
      <c r="R57" s="224">
        <v>7.1968787068005549</v>
      </c>
      <c r="S57" s="224">
        <v>8.1747530596320939</v>
      </c>
      <c r="T57" s="224">
        <v>8.7644723346819404</v>
      </c>
      <c r="U57" s="224">
        <v>7.4869911425897051</v>
      </c>
      <c r="V57" s="224">
        <v>6.7935097033330134</v>
      </c>
      <c r="W57" s="224">
        <v>7.1247844716069064</v>
      </c>
      <c r="X57" s="224">
        <v>7.6427324632024733</v>
      </c>
      <c r="Y57" s="224">
        <v>6.4898269489972273</v>
      </c>
      <c r="DA57" s="177" t="s">
        <v>303</v>
      </c>
    </row>
    <row r="58" spans="1:105" ht="12" customHeight="1" x14ac:dyDescent="0.25">
      <c r="A58" s="173" t="s">
        <v>94</v>
      </c>
      <c r="B58" s="224">
        <v>0.1652498638246552</v>
      </c>
      <c r="C58" s="224">
        <v>0.1391570367728058</v>
      </c>
      <c r="D58" s="224">
        <v>0.13976018724677819</v>
      </c>
      <c r="E58" s="224">
        <v>0.13203547689492859</v>
      </c>
      <c r="F58" s="224">
        <v>0.1335723011302799</v>
      </c>
      <c r="G58" s="224">
        <v>0.13543298713419491</v>
      </c>
      <c r="H58" s="224">
        <v>0.14639274420807721</v>
      </c>
      <c r="I58" s="224">
        <v>0.1446628469324146</v>
      </c>
      <c r="J58" s="224">
        <v>0.13825078553215001</v>
      </c>
      <c r="K58" s="224">
        <v>9.3925127489923099E-2</v>
      </c>
      <c r="L58" s="224">
        <v>0.1145588624509789</v>
      </c>
      <c r="M58" s="224">
        <v>0.1298415569300731</v>
      </c>
      <c r="N58" s="224">
        <v>0.1161395964258006</v>
      </c>
      <c r="O58" s="224">
        <v>0.11127695208466599</v>
      </c>
      <c r="P58" s="224">
        <v>0.1083230096844829</v>
      </c>
      <c r="Q58" s="224">
        <v>0.13339714101571359</v>
      </c>
      <c r="R58" s="224">
        <v>0.128440139715187</v>
      </c>
      <c r="S58" s="224">
        <v>0.14784400869247949</v>
      </c>
      <c r="T58" s="224">
        <v>0.15712214572487929</v>
      </c>
      <c r="U58" s="224">
        <v>0.13317162178897249</v>
      </c>
      <c r="V58" s="224">
        <v>0.1199926727777942</v>
      </c>
      <c r="W58" s="224">
        <v>0.1250578395929372</v>
      </c>
      <c r="X58" s="224">
        <v>0.13339917382051561</v>
      </c>
      <c r="Y58" s="224">
        <v>0.1127088377676148</v>
      </c>
      <c r="DA58" s="177" t="s">
        <v>304</v>
      </c>
    </row>
    <row r="59" spans="1:105" ht="12" customHeight="1" x14ac:dyDescent="0.25">
      <c r="A59" s="56" t="s">
        <v>95</v>
      </c>
      <c r="B59" s="260">
        <v>0.42002033013559942</v>
      </c>
      <c r="C59" s="260">
        <v>0.35347337926663108</v>
      </c>
      <c r="D59" s="260">
        <v>0.35455760308800871</v>
      </c>
      <c r="E59" s="260">
        <v>0.33542095995724219</v>
      </c>
      <c r="F59" s="260">
        <v>0.33862265494177662</v>
      </c>
      <c r="G59" s="260">
        <v>0.3429406344940803</v>
      </c>
      <c r="H59" s="260">
        <v>0.37041538313383982</v>
      </c>
      <c r="I59" s="260">
        <v>0.36567017680298619</v>
      </c>
      <c r="J59" s="260">
        <v>0.3489489089251302</v>
      </c>
      <c r="K59" s="260">
        <v>0.235816174491668</v>
      </c>
      <c r="L59" s="260">
        <v>0.28926362933970517</v>
      </c>
      <c r="M59" s="260">
        <v>0.32818087556071018</v>
      </c>
      <c r="N59" s="260">
        <v>0.29252393471522692</v>
      </c>
      <c r="O59" s="260">
        <v>0.27920122995591462</v>
      </c>
      <c r="P59" s="260">
        <v>0.2717531747674462</v>
      </c>
      <c r="Q59" s="260">
        <v>0.3261677448820563</v>
      </c>
      <c r="R59" s="260">
        <v>0.32459124126145977</v>
      </c>
      <c r="S59" s="260">
        <v>0.36578097302265372</v>
      </c>
      <c r="T59" s="260">
        <v>0.3861977378828319</v>
      </c>
      <c r="U59" s="260">
        <v>0.32552060417267631</v>
      </c>
      <c r="V59" s="260">
        <v>0.29093737471544762</v>
      </c>
      <c r="W59" s="260">
        <v>0.307250202417853</v>
      </c>
      <c r="X59" s="260">
        <v>0.32694736152650972</v>
      </c>
      <c r="Y59" s="260">
        <v>0.27780248603707858</v>
      </c>
      <c r="DA59" s="68" t="s">
        <v>305</v>
      </c>
    </row>
    <row r="60" spans="1:105" ht="12" customHeight="1" x14ac:dyDescent="0.25">
      <c r="A60" s="37" t="s">
        <v>159</v>
      </c>
      <c r="B60" s="226">
        <v>3.0876726088354969E-2</v>
      </c>
      <c r="C60" s="226">
        <v>2.061287323363737E-2</v>
      </c>
      <c r="D60" s="226">
        <v>2.0544555479776759E-2</v>
      </c>
      <c r="E60" s="226">
        <v>2.4888652335868951E-2</v>
      </c>
      <c r="F60" s="226">
        <v>2.2515807424801301E-2</v>
      </c>
      <c r="G60" s="226">
        <v>1.509904044160699E-2</v>
      </c>
      <c r="H60" s="226">
        <v>1.6440737456618011E-2</v>
      </c>
      <c r="I60" s="226">
        <v>1.6837189531463601E-2</v>
      </c>
      <c r="J60" s="226">
        <v>1.577183579869192E-2</v>
      </c>
      <c r="K60" s="226">
        <v>1.1572290498204751E-2</v>
      </c>
      <c r="L60" s="226">
        <v>1.6328201819292971E-2</v>
      </c>
      <c r="M60" s="226">
        <v>1.390688207905709E-2</v>
      </c>
      <c r="N60" s="226">
        <v>1.154789323098101E-2</v>
      </c>
      <c r="O60" s="226">
        <v>9.7478180429725735E-3</v>
      </c>
      <c r="P60" s="226">
        <v>9.2773934012090886E-3</v>
      </c>
      <c r="Q60" s="226">
        <v>1.1086174110350429E-2</v>
      </c>
      <c r="R60" s="226">
        <v>2.4537887032190221E-2</v>
      </c>
      <c r="S60" s="226">
        <v>2.4946119964091931E-2</v>
      </c>
      <c r="T60" s="226">
        <v>2.616188353389462E-2</v>
      </c>
      <c r="U60" s="226">
        <v>2.1049261732023039E-2</v>
      </c>
      <c r="V60" s="226">
        <v>1.667633384665184E-2</v>
      </c>
      <c r="W60" s="226">
        <v>1.7323220549462191E-2</v>
      </c>
      <c r="X60" s="226">
        <v>1.8544679979301499E-2</v>
      </c>
      <c r="Y60" s="226">
        <v>1.5951290956939559E-2</v>
      </c>
      <c r="DA60" s="69" t="s">
        <v>306</v>
      </c>
    </row>
    <row r="61" spans="1:105" ht="12" customHeight="1" x14ac:dyDescent="0.25">
      <c r="A61" s="37" t="s">
        <v>35</v>
      </c>
      <c r="B61" s="226">
        <v>1.210873978686572E-2</v>
      </c>
      <c r="C61" s="226">
        <v>9.4195098385228115E-3</v>
      </c>
      <c r="D61" s="226">
        <v>1.065736413197692E-2</v>
      </c>
      <c r="E61" s="226">
        <v>8.7360435541357726E-3</v>
      </c>
      <c r="F61" s="226">
        <v>9.9774499537033101E-3</v>
      </c>
      <c r="G61" s="226">
        <v>9.7924611065742569E-3</v>
      </c>
      <c r="H61" s="226">
        <v>1.1650689564888839E-2</v>
      </c>
      <c r="I61" s="226">
        <v>1.2529930759854129E-2</v>
      </c>
      <c r="J61" s="226">
        <v>1.1885277024886429E-2</v>
      </c>
      <c r="K61" s="226">
        <v>9.4328452656499088E-3</v>
      </c>
      <c r="L61" s="226">
        <v>9.3066348855462711E-3</v>
      </c>
      <c r="M61" s="226">
        <v>8.7006803129957445E-3</v>
      </c>
      <c r="N61" s="226">
        <v>1.0853838134982381E-2</v>
      </c>
      <c r="O61" s="226">
        <v>1.181108802061822E-2</v>
      </c>
      <c r="P61" s="226">
        <v>1.160127380783557E-2</v>
      </c>
      <c r="Q61" s="226">
        <v>3.2668963791669559E-2</v>
      </c>
      <c r="R61" s="226">
        <v>9.1429067874835117E-3</v>
      </c>
      <c r="S61" s="226">
        <v>2.4839381424512232E-2</v>
      </c>
      <c r="T61" s="226">
        <v>3.3032221302530008E-2</v>
      </c>
      <c r="U61" s="226">
        <v>2.9735894313595392E-2</v>
      </c>
      <c r="V61" s="226">
        <v>3.1796815573014697E-2</v>
      </c>
      <c r="W61" s="226">
        <v>2.3019431099116461E-2</v>
      </c>
      <c r="X61" s="226">
        <v>2.9184650168948369E-2</v>
      </c>
      <c r="Y61" s="226">
        <v>1.785598914144319E-2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0.37703486426037869</v>
      </c>
      <c r="C64" s="226">
        <v>0.32344099619447098</v>
      </c>
      <c r="D64" s="226">
        <v>0.32335568347625498</v>
      </c>
      <c r="E64" s="226">
        <v>0.30179626406723747</v>
      </c>
      <c r="F64" s="226">
        <v>0.30612939756327201</v>
      </c>
      <c r="G64" s="226">
        <v>0.31804913294589898</v>
      </c>
      <c r="H64" s="226">
        <v>0.34232395611233302</v>
      </c>
      <c r="I64" s="226">
        <v>0.33630305651166847</v>
      </c>
      <c r="J64" s="226">
        <v>0.32129179610155179</v>
      </c>
      <c r="K64" s="226">
        <v>0.2148110387278134</v>
      </c>
      <c r="L64" s="226">
        <v>0.26362879263486588</v>
      </c>
      <c r="M64" s="226">
        <v>0.30557331316865738</v>
      </c>
      <c r="N64" s="226">
        <v>0.27012220334926351</v>
      </c>
      <c r="O64" s="226">
        <v>0.25764232389232378</v>
      </c>
      <c r="P64" s="226">
        <v>0.25087450755840163</v>
      </c>
      <c r="Q64" s="226">
        <v>0.28241260698003628</v>
      </c>
      <c r="R64" s="226">
        <v>0.29091044744178601</v>
      </c>
      <c r="S64" s="226">
        <v>0.31599547163404962</v>
      </c>
      <c r="T64" s="226">
        <v>0.32700363304640728</v>
      </c>
      <c r="U64" s="226">
        <v>0.27473544812705791</v>
      </c>
      <c r="V64" s="226">
        <v>0.24246422529578099</v>
      </c>
      <c r="W64" s="226">
        <v>0.26690755076927442</v>
      </c>
      <c r="X64" s="226">
        <v>0.27921803137825979</v>
      </c>
      <c r="Y64" s="226">
        <v>0.24399520593869589</v>
      </c>
      <c r="DA64" s="69" t="s">
        <v>310</v>
      </c>
    </row>
    <row r="65" spans="1:105" ht="12" customHeight="1" x14ac:dyDescent="0.25">
      <c r="A65" s="57" t="s">
        <v>220</v>
      </c>
      <c r="B65" s="261">
        <v>11.9698773155753</v>
      </c>
      <c r="C65" s="261">
        <v>9.5555045936697365</v>
      </c>
      <c r="D65" s="261">
        <v>9.4481721444586739</v>
      </c>
      <c r="E65" s="261">
        <v>8.8323401351882946</v>
      </c>
      <c r="F65" s="261">
        <v>8.8556929206911974</v>
      </c>
      <c r="G65" s="261">
        <v>8.8090679229912006</v>
      </c>
      <c r="H65" s="261">
        <v>9.3741200784017256</v>
      </c>
      <c r="I65" s="261">
        <v>9.377733025081028</v>
      </c>
      <c r="J65" s="261">
        <v>8.7687254085589359</v>
      </c>
      <c r="K65" s="261">
        <v>5.7926044044936198</v>
      </c>
      <c r="L65" s="261">
        <v>7.1321808868905947</v>
      </c>
      <c r="M65" s="261">
        <v>7.6879281045435324</v>
      </c>
      <c r="N65" s="261">
        <v>7.437843642686671</v>
      </c>
      <c r="O65" s="261">
        <v>7.0789091081687054</v>
      </c>
      <c r="P65" s="261">
        <v>6.9176478226766376</v>
      </c>
      <c r="Q65" s="261">
        <v>9.0507381449234892</v>
      </c>
      <c r="R65" s="261">
        <v>8.2765711833564701</v>
      </c>
      <c r="S65" s="261">
        <v>9.632299853675601</v>
      </c>
      <c r="T65" s="261">
        <v>10.37725046028565</v>
      </c>
      <c r="U65" s="261">
        <v>8.7822817355437817</v>
      </c>
      <c r="V65" s="261">
        <v>7.9995851471982551</v>
      </c>
      <c r="W65" s="261">
        <v>7.9629598104433512</v>
      </c>
      <c r="X65" s="261">
        <v>8.8392101565417267</v>
      </c>
      <c r="Y65" s="261">
        <v>6.9122085507167519</v>
      </c>
      <c r="DA65" s="70" t="s">
        <v>311</v>
      </c>
    </row>
    <row r="66" spans="1:105" ht="12" customHeight="1" x14ac:dyDescent="0.25">
      <c r="A66" s="18" t="s">
        <v>28</v>
      </c>
      <c r="B66" s="230">
        <v>0.80770202250843792</v>
      </c>
      <c r="C66" s="230">
        <v>0.36392381651641009</v>
      </c>
      <c r="D66" s="230">
        <v>0.34793058877817618</v>
      </c>
      <c r="E66" s="230">
        <v>0.32086345088922452</v>
      </c>
      <c r="F66" s="230">
        <v>0.30039764776257633</v>
      </c>
      <c r="G66" s="230">
        <v>0.31800808499908828</v>
      </c>
      <c r="H66" s="230">
        <v>0.36216075208688742</v>
      </c>
      <c r="I66" s="230">
        <v>0.36827801431524931</v>
      </c>
      <c r="J66" s="230">
        <v>0.29235911435486228</v>
      </c>
      <c r="K66" s="230">
        <v>0.31532729290687239</v>
      </c>
      <c r="L66" s="230">
        <v>0.30145010209652051</v>
      </c>
      <c r="M66" s="230">
        <v>0.37243462329081062</v>
      </c>
      <c r="N66" s="230">
        <v>0.20130103437255339</v>
      </c>
      <c r="O66" s="230">
        <v>0.26366508831566898</v>
      </c>
      <c r="P66" s="230">
        <v>0.211046606691005</v>
      </c>
      <c r="Q66" s="230">
        <v>0.226109915441534</v>
      </c>
      <c r="R66" s="230">
        <v>0.37692919329057628</v>
      </c>
      <c r="S66" s="230">
        <v>0.43651219138177921</v>
      </c>
      <c r="T66" s="230">
        <v>0.5038197137659427</v>
      </c>
      <c r="U66" s="230">
        <v>0.32784159933438001</v>
      </c>
      <c r="V66" s="230">
        <v>0.18630596253749659</v>
      </c>
      <c r="W66" s="230">
        <v>0.21962329261294511</v>
      </c>
      <c r="X66" s="230">
        <v>0.25640463850999617</v>
      </c>
      <c r="Y66" s="230">
        <v>0.17720958394256231</v>
      </c>
      <c r="DA66" s="71" t="s">
        <v>312</v>
      </c>
    </row>
    <row r="67" spans="1:105" ht="12" customHeight="1" x14ac:dyDescent="0.25">
      <c r="A67" s="18" t="s">
        <v>32</v>
      </c>
      <c r="B67" s="230">
        <v>3.2789357339543619</v>
      </c>
      <c r="C67" s="230">
        <v>2.6298104909715692</v>
      </c>
      <c r="D67" s="230">
        <v>2.720303789558574</v>
      </c>
      <c r="E67" s="230">
        <v>2.5817300435759809</v>
      </c>
      <c r="F67" s="230">
        <v>2.4960406105200179</v>
      </c>
      <c r="G67" s="230">
        <v>2.2157608078701569</v>
      </c>
      <c r="H67" s="230">
        <v>2.614378167272065</v>
      </c>
      <c r="I67" s="230">
        <v>2.5254615326989041</v>
      </c>
      <c r="J67" s="230">
        <v>2.2688226416373038</v>
      </c>
      <c r="K67" s="230">
        <v>1.881265940406986</v>
      </c>
      <c r="L67" s="230">
        <v>2.18870423089616</v>
      </c>
      <c r="M67" s="230">
        <v>2.252722097930512</v>
      </c>
      <c r="N67" s="230">
        <v>1.820963473568624</v>
      </c>
      <c r="O67" s="230">
        <v>1.7105161473139889</v>
      </c>
      <c r="P67" s="230">
        <v>1.4376228022134649</v>
      </c>
      <c r="Q67" s="230">
        <v>0.76217886275958557</v>
      </c>
      <c r="R67" s="230">
        <v>0.68023195811854831</v>
      </c>
      <c r="S67" s="230">
        <v>0.80910998318444927</v>
      </c>
      <c r="T67" s="230">
        <v>1.0024837484300331</v>
      </c>
      <c r="U67" s="230">
        <v>0.60418406913535405</v>
      </c>
      <c r="V67" s="230">
        <v>0.39124737557194161</v>
      </c>
      <c r="W67" s="230">
        <v>0.43035005664373038</v>
      </c>
      <c r="X67" s="230">
        <v>0.42184255338892379</v>
      </c>
      <c r="Y67" s="230">
        <v>0.35107321432644373</v>
      </c>
      <c r="DA67" s="71" t="s">
        <v>313</v>
      </c>
    </row>
    <row r="68" spans="1:105" ht="12" customHeight="1" x14ac:dyDescent="0.25">
      <c r="A68" s="18" t="s">
        <v>35</v>
      </c>
      <c r="B68" s="230">
        <v>0.66657124605390872</v>
      </c>
      <c r="C68" s="230">
        <v>0.4886036716096922</v>
      </c>
      <c r="D68" s="230">
        <v>0.56306629171854738</v>
      </c>
      <c r="E68" s="230">
        <v>0.4644307213944861</v>
      </c>
      <c r="F68" s="230">
        <v>0.53755246255039335</v>
      </c>
      <c r="G68" s="230">
        <v>0.57934479084955648</v>
      </c>
      <c r="H68" s="230">
        <v>0.7036620115265918</v>
      </c>
      <c r="I68" s="230">
        <v>0.75470922773222682</v>
      </c>
      <c r="J68" s="230">
        <v>0.76953499603238273</v>
      </c>
      <c r="K68" s="230">
        <v>0.61016032442149792</v>
      </c>
      <c r="L68" s="230">
        <v>0.61036331552605316</v>
      </c>
      <c r="M68" s="230">
        <v>0.70431853854975235</v>
      </c>
      <c r="N68" s="230">
        <v>0.69371800412312146</v>
      </c>
      <c r="O68" s="230">
        <v>0.72923599304443121</v>
      </c>
      <c r="P68" s="230">
        <v>0.7541075927842058</v>
      </c>
      <c r="Q68" s="230">
        <v>2.185222152381189</v>
      </c>
      <c r="R68" s="230">
        <v>0.72695013215177029</v>
      </c>
      <c r="S68" s="230">
        <v>1.890008489707165</v>
      </c>
      <c r="T68" s="230">
        <v>2.464170517402509</v>
      </c>
      <c r="U68" s="230">
        <v>2.1103594517604769</v>
      </c>
      <c r="V68" s="230">
        <v>2.2318169574497828</v>
      </c>
      <c r="W68" s="230">
        <v>1.8799260066888921</v>
      </c>
      <c r="X68" s="230">
        <v>2.225733489792451</v>
      </c>
      <c r="Y68" s="230">
        <v>1.4601434539192</v>
      </c>
      <c r="DA68" s="71" t="s">
        <v>314</v>
      </c>
    </row>
    <row r="69" spans="1:105" ht="12" customHeight="1" x14ac:dyDescent="0.25">
      <c r="A69" s="18" t="s">
        <v>36</v>
      </c>
      <c r="B69" s="230">
        <v>7.2166683130585954</v>
      </c>
      <c r="C69" s="230">
        <v>6.0731666145720649</v>
      </c>
      <c r="D69" s="230">
        <v>5.8168714744033769</v>
      </c>
      <c r="E69" s="230">
        <v>5.4653159193286038</v>
      </c>
      <c r="F69" s="230">
        <v>5.5217021998582103</v>
      </c>
      <c r="G69" s="230">
        <v>5.6959542392723996</v>
      </c>
      <c r="H69" s="230">
        <v>5.6939191475161817</v>
      </c>
      <c r="I69" s="230">
        <v>5.7292842503346479</v>
      </c>
      <c r="J69" s="230">
        <v>5.4380086565343859</v>
      </c>
      <c r="K69" s="230">
        <v>2.9858508467582641</v>
      </c>
      <c r="L69" s="230">
        <v>4.0316632383718609</v>
      </c>
      <c r="M69" s="230">
        <v>4.358452844772458</v>
      </c>
      <c r="N69" s="230">
        <v>4.7218611306223721</v>
      </c>
      <c r="O69" s="230">
        <v>4.3754918794946152</v>
      </c>
      <c r="P69" s="230">
        <v>4.5148708209879613</v>
      </c>
      <c r="Q69" s="230">
        <v>5.8772272143411808</v>
      </c>
      <c r="R69" s="230">
        <v>6.4924598997955743</v>
      </c>
      <c r="S69" s="230">
        <v>6.4966691894022066</v>
      </c>
      <c r="T69" s="230">
        <v>6.4067764806871619</v>
      </c>
      <c r="U69" s="230">
        <v>5.7398966153135706</v>
      </c>
      <c r="V69" s="230">
        <v>5.1902148516390332</v>
      </c>
      <c r="W69" s="230">
        <v>5.4330604544977836</v>
      </c>
      <c r="X69" s="230">
        <v>5.935229474850356</v>
      </c>
      <c r="Y69" s="230">
        <v>4.923782298528546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71.094797806127445</v>
      </c>
      <c r="C71" s="261">
        <v>59.86898363293168</v>
      </c>
      <c r="D71" s="261">
        <v>60.12847468485311</v>
      </c>
      <c r="E71" s="261">
        <v>56.805102986596367</v>
      </c>
      <c r="F71" s="261">
        <v>57.466284822073042</v>
      </c>
      <c r="G71" s="261">
        <v>58.266800430179053</v>
      </c>
      <c r="H71" s="261">
        <v>62.981973533127658</v>
      </c>
      <c r="I71" s="261">
        <v>62.237726644252142</v>
      </c>
      <c r="J71" s="261">
        <v>59.479090732418648</v>
      </c>
      <c r="K71" s="261">
        <v>40.409037522090443</v>
      </c>
      <c r="L71" s="261">
        <v>49.2862080146365</v>
      </c>
      <c r="M71" s="261">
        <v>55.861221444462473</v>
      </c>
      <c r="N71" s="261">
        <v>49.966280964315132</v>
      </c>
      <c r="O71" s="261">
        <v>47.874244648915173</v>
      </c>
      <c r="P71" s="261">
        <v>46.603381649023078</v>
      </c>
      <c r="Q71" s="261">
        <v>57.284630270448837</v>
      </c>
      <c r="R71" s="261">
        <v>54.984981960847072</v>
      </c>
      <c r="S71" s="261">
        <v>63.205159417339978</v>
      </c>
      <c r="T71" s="261">
        <v>67.598041672386202</v>
      </c>
      <c r="U71" s="261">
        <v>57.293902127793977</v>
      </c>
      <c r="V71" s="261">
        <v>51.623974821583431</v>
      </c>
      <c r="W71" s="261">
        <v>53.803141583009669</v>
      </c>
      <c r="X71" s="261">
        <v>57.391800941738524</v>
      </c>
      <c r="Y71" s="261">
        <v>48.490279184464043</v>
      </c>
      <c r="DA71" s="70" t="s">
        <v>316</v>
      </c>
    </row>
    <row r="72" spans="1:105" ht="12" customHeight="1" x14ac:dyDescent="0.25">
      <c r="A72" s="57" t="s">
        <v>179</v>
      </c>
      <c r="B72" s="261">
        <v>45.63961675338652</v>
      </c>
      <c r="C72" s="261">
        <v>38.300055370117931</v>
      </c>
      <c r="D72" s="261">
        <v>38.817619146611968</v>
      </c>
      <c r="E72" s="261">
        <v>36.668081333900368</v>
      </c>
      <c r="F72" s="261">
        <v>37.143279766832023</v>
      </c>
      <c r="G72" s="261">
        <v>37.316365349051573</v>
      </c>
      <c r="H72" s="261">
        <v>40.78287764785405</v>
      </c>
      <c r="I72" s="261">
        <v>40.414510753548569</v>
      </c>
      <c r="J72" s="261">
        <v>38.430379436617571</v>
      </c>
      <c r="K72" s="261">
        <v>25.497524035482019</v>
      </c>
      <c r="L72" s="261">
        <v>31.627137168862081</v>
      </c>
      <c r="M72" s="261">
        <v>35.896855829672617</v>
      </c>
      <c r="N72" s="261">
        <v>31.958404515510249</v>
      </c>
      <c r="O72" s="261">
        <v>30.319662479220678</v>
      </c>
      <c r="P72" s="261">
        <v>29.81540244384367</v>
      </c>
      <c r="Q72" s="261">
        <v>37.037169032464178</v>
      </c>
      <c r="R72" s="261">
        <v>36.563664034107489</v>
      </c>
      <c r="S72" s="261">
        <v>41.591948585050872</v>
      </c>
      <c r="T72" s="261">
        <v>44.232940860857497</v>
      </c>
      <c r="U72" s="261">
        <v>37.11477276809174</v>
      </c>
      <c r="V72" s="261">
        <v>33.320714736154571</v>
      </c>
      <c r="W72" s="261">
        <v>35.143026525810903</v>
      </c>
      <c r="X72" s="261">
        <v>37.767710647263058</v>
      </c>
      <c r="Y72" s="261">
        <v>32.131698371347923</v>
      </c>
      <c r="DA72" s="70" t="s">
        <v>317</v>
      </c>
    </row>
    <row r="73" spans="1:105" ht="12" customHeight="1" x14ac:dyDescent="0.25">
      <c r="A73" s="60" t="s">
        <v>181</v>
      </c>
      <c r="B73" s="262">
        <v>21.282990024542581</v>
      </c>
      <c r="C73" s="262">
        <v>18.492091056872361</v>
      </c>
      <c r="D73" s="262">
        <v>20.08244199406337</v>
      </c>
      <c r="E73" s="262">
        <v>19.211255954794929</v>
      </c>
      <c r="F73" s="262">
        <v>19.497926697861271</v>
      </c>
      <c r="G73" s="262">
        <v>17.444711143928739</v>
      </c>
      <c r="H73" s="262">
        <v>20.24850870204742</v>
      </c>
      <c r="I73" s="262">
        <v>20.273428117923508</v>
      </c>
      <c r="J73" s="262">
        <v>18.318908244696701</v>
      </c>
      <c r="K73" s="262">
        <v>12.00416861601008</v>
      </c>
      <c r="L73" s="262">
        <v>15.45107372980873</v>
      </c>
      <c r="M73" s="262">
        <v>16.325988490239752</v>
      </c>
      <c r="N73" s="262">
        <v>14.35622353563773</v>
      </c>
      <c r="O73" s="262">
        <v>13.450814529370341</v>
      </c>
      <c r="P73" s="262">
        <v>13.37402935223883</v>
      </c>
      <c r="Q73" s="262">
        <v>17.007978274894221</v>
      </c>
      <c r="R73" s="262">
        <v>16.25119446514017</v>
      </c>
      <c r="S73" s="262">
        <v>19.33723685631271</v>
      </c>
      <c r="T73" s="262">
        <v>21.7228757528896</v>
      </c>
      <c r="U73" s="262">
        <v>17.346232555063089</v>
      </c>
      <c r="V73" s="262">
        <v>15.15842951152155</v>
      </c>
      <c r="W73" s="262">
        <v>15.769293594092121</v>
      </c>
      <c r="X73" s="262">
        <v>18.096104520890421</v>
      </c>
      <c r="Y73" s="262">
        <v>15.71395195465502</v>
      </c>
      <c r="DA73" s="72" t="s">
        <v>318</v>
      </c>
    </row>
    <row r="74" spans="1:105" ht="12" customHeight="1" x14ac:dyDescent="0.25">
      <c r="A74" s="59" t="s">
        <v>31</v>
      </c>
      <c r="B74" s="230">
        <v>14.58439487783353</v>
      </c>
      <c r="C74" s="230">
        <v>13.49848051290026</v>
      </c>
      <c r="D74" s="230">
        <v>15.24419860271543</v>
      </c>
      <c r="E74" s="230">
        <v>14.404080579832179</v>
      </c>
      <c r="F74" s="230">
        <v>14.905700714559559</v>
      </c>
      <c r="G74" s="230">
        <v>13.51171928020965</v>
      </c>
      <c r="H74" s="230">
        <v>15.92660611438483</v>
      </c>
      <c r="I74" s="230">
        <v>15.96278845673972</v>
      </c>
      <c r="J74" s="230">
        <v>14.35529681309842</v>
      </c>
      <c r="K74" s="230">
        <v>8.8281999477503899</v>
      </c>
      <c r="L74" s="230">
        <v>11.79223336417831</v>
      </c>
      <c r="M74" s="230">
        <v>13.061745538811669</v>
      </c>
      <c r="N74" s="230">
        <v>11.008981255004629</v>
      </c>
      <c r="O74" s="230">
        <v>10.197599736695359</v>
      </c>
      <c r="P74" s="230">
        <v>10.53079728397719</v>
      </c>
      <c r="Q74" s="230">
        <v>13.062710483752831</v>
      </c>
      <c r="R74" s="230">
        <v>13.248913428029059</v>
      </c>
      <c r="S74" s="230">
        <v>15.02293283832393</v>
      </c>
      <c r="T74" s="230">
        <v>16.660048172578389</v>
      </c>
      <c r="U74" s="230">
        <v>13.02620952435929</v>
      </c>
      <c r="V74" s="230">
        <v>11.064038007705181</v>
      </c>
      <c r="W74" s="230">
        <v>12.41516900707216</v>
      </c>
      <c r="X74" s="230">
        <v>14.29758100757318</v>
      </c>
      <c r="Y74" s="230">
        <v>13.114278318525299</v>
      </c>
      <c r="DA74" s="71" t="s">
        <v>319</v>
      </c>
    </row>
    <row r="75" spans="1:105" ht="12" customHeight="1" x14ac:dyDescent="0.25">
      <c r="A75" s="59" t="s">
        <v>159</v>
      </c>
      <c r="B75" s="230">
        <v>2.05121116577038</v>
      </c>
      <c r="C75" s="230">
        <v>1.2981557722041679</v>
      </c>
      <c r="D75" s="230">
        <v>1.2241018422238401</v>
      </c>
      <c r="E75" s="230">
        <v>1.480458667352915</v>
      </c>
      <c r="F75" s="230">
        <v>1.3346160358656081</v>
      </c>
      <c r="G75" s="230">
        <v>0.97013606753054349</v>
      </c>
      <c r="H75" s="230">
        <v>1.0141655636620761</v>
      </c>
      <c r="I75" s="230">
        <v>1.0369673798789529</v>
      </c>
      <c r="J75" s="230">
        <v>1.015242872468749</v>
      </c>
      <c r="K75" s="230">
        <v>0.7475258050559026</v>
      </c>
      <c r="L75" s="230">
        <v>1.030295630250271</v>
      </c>
      <c r="M75" s="230">
        <v>0.91594188567510459</v>
      </c>
      <c r="N75" s="230">
        <v>0.77384228232101948</v>
      </c>
      <c r="O75" s="230">
        <v>0.6563252718875966</v>
      </c>
      <c r="P75" s="230">
        <v>0.62524614375496446</v>
      </c>
      <c r="Q75" s="230">
        <v>0.80854559484336685</v>
      </c>
      <c r="R75" s="230">
        <v>1.761911415932037</v>
      </c>
      <c r="S75" s="230">
        <v>1.806706545660244</v>
      </c>
      <c r="T75" s="230">
        <v>1.851981647921511</v>
      </c>
      <c r="U75" s="230">
        <v>1.557543797399829</v>
      </c>
      <c r="V75" s="230">
        <v>1.2845969918689839</v>
      </c>
      <c r="W75" s="230">
        <v>1.2930775764838289</v>
      </c>
      <c r="X75" s="230">
        <v>1.343566602862688</v>
      </c>
      <c r="Y75" s="230">
        <v>1.1037522051654509</v>
      </c>
      <c r="DA75" s="71" t="s">
        <v>320</v>
      </c>
    </row>
    <row r="76" spans="1:105" ht="12" customHeight="1" x14ac:dyDescent="0.25">
      <c r="A76" s="59" t="s">
        <v>32</v>
      </c>
      <c r="B76" s="230">
        <v>3.8622345573635108</v>
      </c>
      <c r="C76" s="230">
        <v>3.1164384270439291</v>
      </c>
      <c r="D76" s="230">
        <v>2.9943511418789668</v>
      </c>
      <c r="E76" s="230">
        <v>2.8195112251686218</v>
      </c>
      <c r="F76" s="230">
        <v>2.680361711732373</v>
      </c>
      <c r="G76" s="230">
        <v>2.3487412266544019</v>
      </c>
      <c r="H76" s="230">
        <v>2.6062600187546341</v>
      </c>
      <c r="I76" s="230">
        <v>2.520458238586142</v>
      </c>
      <c r="J76" s="230">
        <v>2.201625397849845</v>
      </c>
      <c r="K76" s="230">
        <v>1.8337074274538949</v>
      </c>
      <c r="L76" s="230">
        <v>2.0553655415640182</v>
      </c>
      <c r="M76" s="230">
        <v>1.78897430023559</v>
      </c>
      <c r="N76" s="230">
        <v>1.863483483446676</v>
      </c>
      <c r="O76" s="230">
        <v>1.8206855461328699</v>
      </c>
      <c r="P76" s="230">
        <v>1.4548446046726049</v>
      </c>
      <c r="Q76" s="230">
        <v>0.8111360972212317</v>
      </c>
      <c r="R76" s="230">
        <v>0.59959479447561925</v>
      </c>
      <c r="S76" s="230">
        <v>0.75169807070213157</v>
      </c>
      <c r="T76" s="230">
        <v>0.92850934044913147</v>
      </c>
      <c r="U76" s="230">
        <v>0.61485326399508167</v>
      </c>
      <c r="V76" s="230">
        <v>0.41909941546475782</v>
      </c>
      <c r="W76" s="230">
        <v>0.38392454988696872</v>
      </c>
      <c r="X76" s="230">
        <v>0.39115223686702111</v>
      </c>
      <c r="Y76" s="230">
        <v>0.28995865285246653</v>
      </c>
      <c r="DA76" s="71" t="s">
        <v>321</v>
      </c>
    </row>
    <row r="77" spans="1:105" ht="12" customHeight="1" x14ac:dyDescent="0.25">
      <c r="A77" s="59" t="s">
        <v>35</v>
      </c>
      <c r="B77" s="230">
        <v>0.78514942357516038</v>
      </c>
      <c r="C77" s="230">
        <v>0.5790163447240041</v>
      </c>
      <c r="D77" s="230">
        <v>0.61979040724513357</v>
      </c>
      <c r="E77" s="230">
        <v>0.50720548244120722</v>
      </c>
      <c r="F77" s="230">
        <v>0.5772482357037233</v>
      </c>
      <c r="G77" s="230">
        <v>0.61411456953415133</v>
      </c>
      <c r="H77" s="230">
        <v>0.70147700524587886</v>
      </c>
      <c r="I77" s="230">
        <v>0.75321404271868797</v>
      </c>
      <c r="J77" s="230">
        <v>0.74674316127968843</v>
      </c>
      <c r="K77" s="230">
        <v>0.59473543574989207</v>
      </c>
      <c r="L77" s="230">
        <v>0.57317919381613058</v>
      </c>
      <c r="M77" s="230">
        <v>0.55932676551737848</v>
      </c>
      <c r="N77" s="230">
        <v>0.70991651486539964</v>
      </c>
      <c r="O77" s="230">
        <v>0.77620397465451474</v>
      </c>
      <c r="P77" s="230">
        <v>0.76314131983407674</v>
      </c>
      <c r="Q77" s="230">
        <v>2.3255860990767991</v>
      </c>
      <c r="R77" s="230">
        <v>0.64077482670345487</v>
      </c>
      <c r="S77" s="230">
        <v>1.755899401626404</v>
      </c>
      <c r="T77" s="230">
        <v>2.2823365919405592</v>
      </c>
      <c r="U77" s="230">
        <v>2.1476259693088839</v>
      </c>
      <c r="V77" s="230">
        <v>2.3906950964826308</v>
      </c>
      <c r="W77" s="230">
        <v>1.6771224606491619</v>
      </c>
      <c r="X77" s="230">
        <v>2.0638046735875308</v>
      </c>
      <c r="Y77" s="230">
        <v>1.205962778111803</v>
      </c>
      <c r="DA77" s="71" t="s">
        <v>322</v>
      </c>
    </row>
    <row r="78" spans="1:105" ht="12" customHeight="1" x14ac:dyDescent="0.25">
      <c r="A78" s="60" t="s">
        <v>187</v>
      </c>
      <c r="B78" s="262">
        <v>24.356626728843949</v>
      </c>
      <c r="C78" s="262">
        <v>19.80796431324557</v>
      </c>
      <c r="D78" s="262">
        <v>18.735177152548601</v>
      </c>
      <c r="E78" s="262">
        <v>17.45682537910545</v>
      </c>
      <c r="F78" s="262">
        <v>17.64535306897076</v>
      </c>
      <c r="G78" s="262">
        <v>19.87165420512283</v>
      </c>
      <c r="H78" s="262">
        <v>20.53436894580663</v>
      </c>
      <c r="I78" s="262">
        <v>20.141082635625061</v>
      </c>
      <c r="J78" s="262">
        <v>20.11147119192087</v>
      </c>
      <c r="K78" s="262">
        <v>13.493355419471939</v>
      </c>
      <c r="L78" s="262">
        <v>16.176063439053362</v>
      </c>
      <c r="M78" s="262">
        <v>19.570867339432869</v>
      </c>
      <c r="N78" s="262">
        <v>17.602180979872522</v>
      </c>
      <c r="O78" s="262">
        <v>16.868847949850341</v>
      </c>
      <c r="P78" s="262">
        <v>16.441373091604842</v>
      </c>
      <c r="Q78" s="262">
        <v>20.02919075756996</v>
      </c>
      <c r="R78" s="262">
        <v>20.31246956896732</v>
      </c>
      <c r="S78" s="262">
        <v>22.254711728738162</v>
      </c>
      <c r="T78" s="262">
        <v>22.5100651079679</v>
      </c>
      <c r="U78" s="262">
        <v>19.76854021302865</v>
      </c>
      <c r="V78" s="262">
        <v>18.16228522463302</v>
      </c>
      <c r="W78" s="262">
        <v>19.373732931718781</v>
      </c>
      <c r="X78" s="262">
        <v>19.671606126372641</v>
      </c>
      <c r="Y78" s="262">
        <v>16.417746416692911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17.324445149448884</v>
      </c>
      <c r="C79" s="261">
        <f t="shared" si="1"/>
        <v>14.527847378791364</v>
      </c>
      <c r="D79" s="261">
        <f t="shared" si="1"/>
        <v>14.760692047537256</v>
      </c>
      <c r="E79" s="261">
        <f t="shared" si="1"/>
        <v>13.951038676877241</v>
      </c>
      <c r="F79" s="261">
        <f t="shared" si="1"/>
        <v>14.102720976802349</v>
      </c>
      <c r="G79" s="261">
        <f t="shared" si="1"/>
        <v>14.074477975528374</v>
      </c>
      <c r="H79" s="261">
        <f t="shared" si="1"/>
        <v>16.756073106900878</v>
      </c>
      <c r="I79" s="261">
        <f t="shared" si="1"/>
        <v>16.510897342543586</v>
      </c>
      <c r="J79" s="261">
        <f t="shared" si="1"/>
        <v>15.803062527804443</v>
      </c>
      <c r="K79" s="261">
        <f t="shared" si="1"/>
        <v>9.8782223342496831</v>
      </c>
      <c r="L79" s="261">
        <f t="shared" si="1"/>
        <v>12.860248773873822</v>
      </c>
      <c r="M79" s="261">
        <f t="shared" si="1"/>
        <v>13.943936171297043</v>
      </c>
      <c r="N79" s="261">
        <f t="shared" si="1"/>
        <v>12.573407744114009</v>
      </c>
      <c r="O79" s="261">
        <f t="shared" si="1"/>
        <v>11.335640660689371</v>
      </c>
      <c r="P79" s="261">
        <f t="shared" si="1"/>
        <v>11.098990659361164</v>
      </c>
      <c r="Q79" s="261">
        <f t="shared" si="1"/>
        <v>13.626263953597947</v>
      </c>
      <c r="R79" s="261">
        <f t="shared" si="1"/>
        <v>13.396183864121404</v>
      </c>
      <c r="S79" s="261">
        <f t="shared" si="1"/>
        <v>15.279806611531004</v>
      </c>
      <c r="T79" s="261">
        <f t="shared" si="1"/>
        <v>16.39435741782173</v>
      </c>
      <c r="U79" s="261">
        <f t="shared" si="1"/>
        <v>13.730038785947521</v>
      </c>
      <c r="V79" s="261">
        <f t="shared" si="1"/>
        <v>13.461582327712836</v>
      </c>
      <c r="W79" s="261">
        <f t="shared" si="1"/>
        <v>14.080099186365873</v>
      </c>
      <c r="X79" s="261">
        <f t="shared" si="1"/>
        <v>15.250909686939636</v>
      </c>
      <c r="Y79" s="261">
        <f t="shared" si="1"/>
        <v>12.743455661775517</v>
      </c>
      <c r="DA79" s="70"/>
    </row>
    <row r="80" spans="1:105" ht="12" customHeight="1" x14ac:dyDescent="0.25">
      <c r="A80" s="60" t="s">
        <v>190</v>
      </c>
      <c r="B80" s="262">
        <v>5.3616269800735479</v>
      </c>
      <c r="C80" s="262">
        <v>4.7424222733915169</v>
      </c>
      <c r="D80" s="262">
        <v>5.2483145832270246</v>
      </c>
      <c r="E80" s="262">
        <v>5.0406622083232602</v>
      </c>
      <c r="F80" s="262">
        <v>5.1347925108508292</v>
      </c>
      <c r="G80" s="262">
        <v>4.5372886806238926</v>
      </c>
      <c r="H80" s="262">
        <v>5.3293132432850836</v>
      </c>
      <c r="I80" s="262">
        <v>5.3407091506376139</v>
      </c>
      <c r="J80" s="262">
        <v>4.8122147439776546</v>
      </c>
      <c r="K80" s="262">
        <v>3.120324356649284</v>
      </c>
      <c r="L80" s="262">
        <v>4.0628641507083296</v>
      </c>
      <c r="M80" s="262">
        <v>4.3057509175909399</v>
      </c>
      <c r="N80" s="262">
        <v>3.7283363913443441</v>
      </c>
      <c r="O80" s="262">
        <v>3.480033260567085</v>
      </c>
      <c r="P80" s="262">
        <v>3.4963476619766021</v>
      </c>
      <c r="Q80" s="262">
        <v>4.5135932674125474</v>
      </c>
      <c r="R80" s="262">
        <v>4.3333884890528003</v>
      </c>
      <c r="S80" s="262">
        <v>5.1557830787225853</v>
      </c>
      <c r="T80" s="262">
        <v>5.7949442614706026</v>
      </c>
      <c r="U80" s="262">
        <v>4.625315954216326</v>
      </c>
      <c r="V80" s="262">
        <v>4.0447669546660459</v>
      </c>
      <c r="W80" s="262">
        <v>4.2156161078421004</v>
      </c>
      <c r="X80" s="262">
        <v>4.8428632427377876</v>
      </c>
      <c r="Y80" s="262">
        <v>4.2161936813353851</v>
      </c>
      <c r="DA80" s="72" t="s">
        <v>324</v>
      </c>
    </row>
    <row r="81" spans="1:105" ht="12" customHeight="1" x14ac:dyDescent="0.25">
      <c r="A81" s="59" t="s">
        <v>31</v>
      </c>
      <c r="B81" s="230">
        <v>4.4886735946877359</v>
      </c>
      <c r="C81" s="230">
        <v>4.1634326803878796</v>
      </c>
      <c r="D81" s="230">
        <v>4.681994643422267</v>
      </c>
      <c r="E81" s="230">
        <v>4.4294311448844983</v>
      </c>
      <c r="F81" s="230">
        <v>4.5510560215603437</v>
      </c>
      <c r="G81" s="230">
        <v>4.0611216955135587</v>
      </c>
      <c r="H81" s="230">
        <v>4.8110575023441102</v>
      </c>
      <c r="I81" s="230">
        <v>4.802160481319107</v>
      </c>
      <c r="J81" s="230">
        <v>4.2861300899538666</v>
      </c>
      <c r="K81" s="230">
        <v>2.7085150625550019</v>
      </c>
      <c r="L81" s="230">
        <v>3.576536717495082</v>
      </c>
      <c r="M81" s="230">
        <v>3.8687877788376608</v>
      </c>
      <c r="N81" s="230">
        <v>3.2855230536444839</v>
      </c>
      <c r="O81" s="230">
        <v>3.0513837217797768</v>
      </c>
      <c r="P81" s="230">
        <v>3.0890811110299561</v>
      </c>
      <c r="Q81" s="230">
        <v>3.640201061840366</v>
      </c>
      <c r="R81" s="230">
        <v>3.6681674812502099</v>
      </c>
      <c r="S81" s="230">
        <v>4.1674865503809926</v>
      </c>
      <c r="T81" s="230">
        <v>4.6427983733011642</v>
      </c>
      <c r="U81" s="230">
        <v>3.6010381264949349</v>
      </c>
      <c r="V81" s="230">
        <v>3.0361933023473981</v>
      </c>
      <c r="W81" s="230">
        <v>3.4017764733117142</v>
      </c>
      <c r="X81" s="230">
        <v>3.9108396572253969</v>
      </c>
      <c r="Y81" s="230">
        <v>3.584826335173406</v>
      </c>
      <c r="DA81" s="71" t="s">
        <v>325</v>
      </c>
    </row>
    <row r="82" spans="1:105" ht="12" customHeight="1" x14ac:dyDescent="0.25">
      <c r="A82" s="59" t="s">
        <v>159</v>
      </c>
      <c r="B82" s="230">
        <v>0.63130609627938572</v>
      </c>
      <c r="C82" s="230">
        <v>0.40039944948349843</v>
      </c>
      <c r="D82" s="230">
        <v>0.37596192608475021</v>
      </c>
      <c r="E82" s="230">
        <v>0.45525916725769938</v>
      </c>
      <c r="F82" s="230">
        <v>0.40748921924645282</v>
      </c>
      <c r="G82" s="230">
        <v>0.29158692167466088</v>
      </c>
      <c r="H82" s="230">
        <v>0.30635584308628061</v>
      </c>
      <c r="I82" s="230">
        <v>0.31195575795338132</v>
      </c>
      <c r="J82" s="230">
        <v>0.30312595280712218</v>
      </c>
      <c r="K82" s="230">
        <v>0.2293428914870011</v>
      </c>
      <c r="L82" s="230">
        <v>0.31248450040503378</v>
      </c>
      <c r="M82" s="230">
        <v>0.27129488649858913</v>
      </c>
      <c r="N82" s="230">
        <v>0.23094567967356441</v>
      </c>
      <c r="O82" s="230">
        <v>0.19638937618074179</v>
      </c>
      <c r="P82" s="230">
        <v>0.18340834035011741</v>
      </c>
      <c r="Q82" s="230">
        <v>0.22531836226148921</v>
      </c>
      <c r="R82" s="230">
        <v>0.48781254371339478</v>
      </c>
      <c r="S82" s="230">
        <v>0.501195426389486</v>
      </c>
      <c r="T82" s="230">
        <v>0.51610759424490182</v>
      </c>
      <c r="U82" s="230">
        <v>0.43057610793331402</v>
      </c>
      <c r="V82" s="230">
        <v>0.35251910561153182</v>
      </c>
      <c r="W82" s="230">
        <v>0.3543053562415393</v>
      </c>
      <c r="X82" s="230">
        <v>0.36750787072413132</v>
      </c>
      <c r="Y82" s="230">
        <v>0.30171389355016881</v>
      </c>
      <c r="DA82" s="71" t="s">
        <v>326</v>
      </c>
    </row>
    <row r="83" spans="1:105" ht="12" customHeight="1" x14ac:dyDescent="0.25">
      <c r="A83" s="59" t="s">
        <v>35</v>
      </c>
      <c r="B83" s="230">
        <v>0.24164728910642611</v>
      </c>
      <c r="C83" s="230">
        <v>0.17859014352013869</v>
      </c>
      <c r="D83" s="230">
        <v>0.19035801372000741</v>
      </c>
      <c r="E83" s="230">
        <v>0.155971896181063</v>
      </c>
      <c r="F83" s="230">
        <v>0.1762472700440329</v>
      </c>
      <c r="G83" s="230">
        <v>0.18458006343567371</v>
      </c>
      <c r="H83" s="230">
        <v>0.21189989785469249</v>
      </c>
      <c r="I83" s="230">
        <v>0.2265929113651261</v>
      </c>
      <c r="J83" s="230">
        <v>0.22295870121666461</v>
      </c>
      <c r="K83" s="230">
        <v>0.1824664026072805</v>
      </c>
      <c r="L83" s="230">
        <v>0.17384293280821339</v>
      </c>
      <c r="M83" s="230">
        <v>0.16566825225469059</v>
      </c>
      <c r="N83" s="230">
        <v>0.21186765802629551</v>
      </c>
      <c r="O83" s="230">
        <v>0.23226016260656701</v>
      </c>
      <c r="P83" s="230">
        <v>0.22385821059652861</v>
      </c>
      <c r="Q83" s="230">
        <v>0.64807384331069162</v>
      </c>
      <c r="R83" s="230">
        <v>0.17740846408919539</v>
      </c>
      <c r="S83" s="230">
        <v>0.48710110195210682</v>
      </c>
      <c r="T83" s="230">
        <v>0.63603829392453715</v>
      </c>
      <c r="U83" s="230">
        <v>0.59370171978807684</v>
      </c>
      <c r="V83" s="230">
        <v>0.65605454670711638</v>
      </c>
      <c r="W83" s="230">
        <v>0.45953427828884702</v>
      </c>
      <c r="X83" s="230">
        <v>0.56451571478826013</v>
      </c>
      <c r="Y83" s="230">
        <v>0.32965345261181028</v>
      </c>
      <c r="DA83" s="71" t="s">
        <v>327</v>
      </c>
    </row>
    <row r="84" spans="1:105" ht="12" customHeight="1" x14ac:dyDescent="0.25">
      <c r="A84" s="60" t="s">
        <v>195</v>
      </c>
      <c r="B84" s="262">
        <v>4.4665217395801022</v>
      </c>
      <c r="C84" s="262">
        <v>3.675913307023051</v>
      </c>
      <c r="D84" s="262">
        <v>3.758188519528658</v>
      </c>
      <c r="E84" s="262">
        <v>3.542188919444845</v>
      </c>
      <c r="F84" s="262">
        <v>3.5803930608794521</v>
      </c>
      <c r="G84" s="262">
        <v>3.5645070370389682</v>
      </c>
      <c r="H84" s="262">
        <v>5.2238043146996684</v>
      </c>
      <c r="I84" s="262">
        <v>5.1110518858714071</v>
      </c>
      <c r="J84" s="262">
        <v>4.9860689937233804</v>
      </c>
      <c r="K84" s="262">
        <v>2.6181008938969592</v>
      </c>
      <c r="L84" s="262">
        <v>3.891249962529439</v>
      </c>
      <c r="M84" s="262">
        <v>3.8414460537982622</v>
      </c>
      <c r="N84" s="262">
        <v>3.5918721634710788</v>
      </c>
      <c r="O84" s="262">
        <v>2.808014891256867</v>
      </c>
      <c r="P84" s="262">
        <v>2.779766467993122</v>
      </c>
      <c r="Q84" s="262">
        <v>3.5311122834179249</v>
      </c>
      <c r="R84" s="262">
        <v>3.4389726562077549</v>
      </c>
      <c r="S84" s="262">
        <v>3.950381354529874</v>
      </c>
      <c r="T84" s="262">
        <v>4.3263404386986979</v>
      </c>
      <c r="U84" s="262">
        <v>3.6397971463932759</v>
      </c>
      <c r="V84" s="262">
        <v>4.432721074387425</v>
      </c>
      <c r="W84" s="262">
        <v>4.5560487873914326</v>
      </c>
      <c r="X84" s="262">
        <v>5.0272413052355898</v>
      </c>
      <c r="Y84" s="262">
        <v>4.0394229786079876</v>
      </c>
      <c r="DA84" s="72" t="s">
        <v>328</v>
      </c>
    </row>
    <row r="85" spans="1:105" ht="12" customHeight="1" x14ac:dyDescent="0.25">
      <c r="A85" s="64" t="s">
        <v>28</v>
      </c>
      <c r="B85" s="229">
        <v>0.13453612823463551</v>
      </c>
      <c r="C85" s="229">
        <v>5.906704946213806E-2</v>
      </c>
      <c r="D85" s="229">
        <v>5.225872930518078E-2</v>
      </c>
      <c r="E85" s="229">
        <v>4.7430276051003653E-2</v>
      </c>
      <c r="F85" s="229">
        <v>4.376868664164088E-2</v>
      </c>
      <c r="G85" s="229">
        <v>4.7453315183164972E-2</v>
      </c>
      <c r="H85" s="229">
        <v>3.4761586765979721E-2</v>
      </c>
      <c r="I85" s="229">
        <v>3.5976412302286737E-2</v>
      </c>
      <c r="J85" s="229">
        <v>2.7301890599377581E-2</v>
      </c>
      <c r="K85" s="229">
        <v>4.1221195505993707E-2</v>
      </c>
      <c r="L85" s="229">
        <v>2.9595970902639188E-2</v>
      </c>
      <c r="M85" s="229">
        <v>3.994293315895734E-2</v>
      </c>
      <c r="N85" s="229">
        <v>2.3885144665948019E-2</v>
      </c>
      <c r="O85" s="229">
        <v>4.1759400416590382E-2</v>
      </c>
      <c r="P85" s="229">
        <v>3.1851390976386687E-2</v>
      </c>
      <c r="Q85" s="229">
        <v>3.5171358555728838E-2</v>
      </c>
      <c r="R85" s="229">
        <v>4.9742411124476568E-2</v>
      </c>
      <c r="S85" s="229">
        <v>6.0476415185841473E-2</v>
      </c>
      <c r="T85" s="229">
        <v>6.7567148054676618E-2</v>
      </c>
      <c r="U85" s="229">
        <v>4.5990294572238709E-2</v>
      </c>
      <c r="V85" s="229">
        <v>2.0535329183844781E-2</v>
      </c>
      <c r="W85" s="229">
        <v>2.1872868409912559E-2</v>
      </c>
      <c r="X85" s="229">
        <v>2.5306975378945641E-2</v>
      </c>
      <c r="Y85" s="229">
        <v>1.6310119522523099E-2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2.0829453490289351</v>
      </c>
      <c r="C87" s="229">
        <v>1.867209431983988</v>
      </c>
      <c r="D87" s="229">
        <v>2.1008398995138569</v>
      </c>
      <c r="E87" s="229">
        <v>1.9690892083078471</v>
      </c>
      <c r="F87" s="229">
        <v>2.042608207401404</v>
      </c>
      <c r="G87" s="229">
        <v>1.9210300698362761</v>
      </c>
      <c r="H87" s="229">
        <v>1.548743731918014</v>
      </c>
      <c r="I87" s="229">
        <v>1.5780454805105191</v>
      </c>
      <c r="J87" s="229">
        <v>1.395252562138416</v>
      </c>
      <c r="K87" s="229">
        <v>1.1958006277222599</v>
      </c>
      <c r="L87" s="229">
        <v>1.245141403278075</v>
      </c>
      <c r="M87" s="229">
        <v>1.781566708015071</v>
      </c>
      <c r="N87" s="229">
        <v>1.2891757723400901</v>
      </c>
      <c r="O87" s="229">
        <v>1.532495710397243</v>
      </c>
      <c r="P87" s="229">
        <v>1.5861602921784901</v>
      </c>
      <c r="Q87" s="229">
        <v>1.9282949163452829</v>
      </c>
      <c r="R87" s="229">
        <v>2.0033366888957329</v>
      </c>
      <c r="S87" s="229">
        <v>2.2626425963446639</v>
      </c>
      <c r="T87" s="229">
        <v>2.436324849517602</v>
      </c>
      <c r="U87" s="229">
        <v>1.8135328416507339</v>
      </c>
      <c r="V87" s="229">
        <v>1.1498214410931511</v>
      </c>
      <c r="W87" s="229">
        <v>1.399791671993277</v>
      </c>
      <c r="X87" s="229">
        <v>1.5370533667977071</v>
      </c>
      <c r="Y87" s="229">
        <v>1.475989958624969</v>
      </c>
      <c r="DA87" s="73" t="s">
        <v>331</v>
      </c>
    </row>
    <row r="88" spans="1:105" ht="12" customHeight="1" x14ac:dyDescent="0.25">
      <c r="A88" s="64" t="s">
        <v>159</v>
      </c>
      <c r="B88" s="229">
        <v>0.29852533603436732</v>
      </c>
      <c r="C88" s="229">
        <v>0.182985349738469</v>
      </c>
      <c r="D88" s="229">
        <v>0.1719045110684812</v>
      </c>
      <c r="E88" s="229">
        <v>0.20623268677424189</v>
      </c>
      <c r="F88" s="229">
        <v>0.1863675849679502</v>
      </c>
      <c r="G88" s="229">
        <v>0.14055217263331901</v>
      </c>
      <c r="H88" s="229">
        <v>0.1004954837568072</v>
      </c>
      <c r="I88" s="229">
        <v>0.104461730360786</v>
      </c>
      <c r="J88" s="229">
        <v>0.1005522897041685</v>
      </c>
      <c r="K88" s="229">
        <v>0.1031796781126095</v>
      </c>
      <c r="L88" s="229">
        <v>0.11085769141756061</v>
      </c>
      <c r="M88" s="229">
        <v>0.12730637510613119</v>
      </c>
      <c r="N88" s="229">
        <v>9.2341903276929579E-2</v>
      </c>
      <c r="O88" s="229">
        <v>0.10050826963921571</v>
      </c>
      <c r="P88" s="229">
        <v>9.5966179562571072E-2</v>
      </c>
      <c r="Q88" s="229">
        <v>0.1216258905615594</v>
      </c>
      <c r="R88" s="229">
        <v>0.27148079667650998</v>
      </c>
      <c r="S88" s="229">
        <v>0.27728745022461321</v>
      </c>
      <c r="T88" s="229">
        <v>0.27597960191011128</v>
      </c>
      <c r="U88" s="229">
        <v>0.22096780215224629</v>
      </c>
      <c r="V88" s="229">
        <v>0.13603949389794279</v>
      </c>
      <c r="W88" s="229">
        <v>0.1485650703946314</v>
      </c>
      <c r="X88" s="229">
        <v>0.14718614943351949</v>
      </c>
      <c r="Y88" s="229">
        <v>0.1265878296644197</v>
      </c>
      <c r="DA88" s="73" t="s">
        <v>332</v>
      </c>
    </row>
    <row r="89" spans="1:105" ht="12" customHeight="1" x14ac:dyDescent="0.25">
      <c r="A89" s="64" t="s">
        <v>32</v>
      </c>
      <c r="B89" s="229">
        <v>0.5449377059120466</v>
      </c>
      <c r="C89" s="229">
        <v>0.42587824155084603</v>
      </c>
      <c r="D89" s="229">
        <v>0.40767101964708807</v>
      </c>
      <c r="E89" s="229">
        <v>0.38077851040122579</v>
      </c>
      <c r="F89" s="229">
        <v>0.36286479405634142</v>
      </c>
      <c r="G89" s="229">
        <v>0.32989632143920811</v>
      </c>
      <c r="H89" s="229">
        <v>0.25037606915979083</v>
      </c>
      <c r="I89" s="229">
        <v>0.24615520097471441</v>
      </c>
      <c r="J89" s="229">
        <v>0.21139895281186971</v>
      </c>
      <c r="K89" s="229">
        <v>0.24537788183177439</v>
      </c>
      <c r="L89" s="229">
        <v>0.21440279047361491</v>
      </c>
      <c r="M89" s="229">
        <v>0.24105920735416009</v>
      </c>
      <c r="N89" s="229">
        <v>0.21558041499243669</v>
      </c>
      <c r="O89" s="229">
        <v>0.2703055751820807</v>
      </c>
      <c r="P89" s="229">
        <v>0.21648169589398189</v>
      </c>
      <c r="Q89" s="229">
        <v>0.1182912542160753</v>
      </c>
      <c r="R89" s="229">
        <v>8.9567466309193614E-2</v>
      </c>
      <c r="S89" s="229">
        <v>0.11184676353925101</v>
      </c>
      <c r="T89" s="229">
        <v>0.134141751238602</v>
      </c>
      <c r="U89" s="229">
        <v>8.4566352871058958E-2</v>
      </c>
      <c r="V89" s="229">
        <v>4.3028137895015951E-2</v>
      </c>
      <c r="W89" s="229">
        <v>4.2763712983820791E-2</v>
      </c>
      <c r="X89" s="229">
        <v>4.1542339604049211E-2</v>
      </c>
      <c r="Y89" s="229">
        <v>3.2239910898307723E-2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0.1237117476327594</v>
      </c>
      <c r="H90" s="229">
        <v>2.6331814149818338</v>
      </c>
      <c r="I90" s="229">
        <v>2.4697719627232808</v>
      </c>
      <c r="J90" s="229">
        <v>2.6326097576009269</v>
      </c>
      <c r="K90" s="229">
        <v>0.53206892959379892</v>
      </c>
      <c r="L90" s="229">
        <v>1.8048708962785709</v>
      </c>
      <c r="M90" s="229">
        <v>1.072386474106221</v>
      </c>
      <c r="N90" s="229">
        <v>1.2849687908354139</v>
      </c>
      <c r="O90" s="229">
        <v>7.4548139287710041E-4</v>
      </c>
      <c r="P90" s="229">
        <v>1.2929520262023419E-3</v>
      </c>
      <c r="Q90" s="229">
        <v>1.345544109153505E-3</v>
      </c>
      <c r="R90" s="229">
        <v>6.0641638120196746E-3</v>
      </c>
      <c r="S90" s="229">
        <v>5.5939194846633166E-3</v>
      </c>
      <c r="T90" s="229">
        <v>0.15463986755527651</v>
      </c>
      <c r="U90" s="229">
        <v>0.30986083777934742</v>
      </c>
      <c r="V90" s="229">
        <v>0.20653623982660321</v>
      </c>
      <c r="W90" s="229">
        <v>0.109013659189499</v>
      </c>
      <c r="X90" s="229">
        <v>0.13137826832148769</v>
      </c>
      <c r="Y90" s="229">
        <v>7.780592445970777E-2</v>
      </c>
      <c r="DA90" s="73" t="s">
        <v>334</v>
      </c>
    </row>
    <row r="91" spans="1:105" ht="12" customHeight="1" x14ac:dyDescent="0.25">
      <c r="A91" s="64" t="s">
        <v>35</v>
      </c>
      <c r="B91" s="229">
        <v>0.11186576182785039</v>
      </c>
      <c r="C91" s="229">
        <v>7.9901398268371365E-2</v>
      </c>
      <c r="D91" s="229">
        <v>8.5209617660657724E-2</v>
      </c>
      <c r="E91" s="229">
        <v>6.9170226303063034E-2</v>
      </c>
      <c r="F91" s="229">
        <v>7.8913389456446728E-2</v>
      </c>
      <c r="G91" s="229">
        <v>8.710204621312663E-2</v>
      </c>
      <c r="H91" s="229">
        <v>6.804953610462959E-2</v>
      </c>
      <c r="I91" s="229">
        <v>7.4282168468573925E-2</v>
      </c>
      <c r="J91" s="229">
        <v>7.2404792583621591E-2</v>
      </c>
      <c r="K91" s="229">
        <v>8.036479465561415E-2</v>
      </c>
      <c r="L91" s="229">
        <v>6.037656959780293E-2</v>
      </c>
      <c r="M91" s="229">
        <v>7.6106522671326227E-2</v>
      </c>
      <c r="N91" s="229">
        <v>8.2933059972818524E-2</v>
      </c>
      <c r="O91" s="229">
        <v>0.11636773354652249</v>
      </c>
      <c r="P91" s="229">
        <v>0.11466904542505189</v>
      </c>
      <c r="Q91" s="229">
        <v>0.3424742988748567</v>
      </c>
      <c r="R91" s="229">
        <v>9.6657271581500906E-2</v>
      </c>
      <c r="S91" s="229">
        <v>0.26382519728191461</v>
      </c>
      <c r="T91" s="229">
        <v>0.33296151794900342</v>
      </c>
      <c r="U91" s="229">
        <v>0.29827813548493048</v>
      </c>
      <c r="V91" s="229">
        <v>0.24785423396458059</v>
      </c>
      <c r="W91" s="229">
        <v>0.18863876834508389</v>
      </c>
      <c r="X91" s="229">
        <v>0.2213351452080346</v>
      </c>
      <c r="Y91" s="229">
        <v>0.13540300968504829</v>
      </c>
      <c r="DA91" s="73" t="s">
        <v>335</v>
      </c>
    </row>
    <row r="92" spans="1:105" ht="12" customHeight="1" x14ac:dyDescent="0.25">
      <c r="A92" s="64" t="s">
        <v>36</v>
      </c>
      <c r="B92" s="229">
        <v>1.2937114585422671</v>
      </c>
      <c r="C92" s="229">
        <v>1.060871836019238</v>
      </c>
      <c r="D92" s="229">
        <v>0.94030474233339312</v>
      </c>
      <c r="E92" s="229">
        <v>0.86948801160746336</v>
      </c>
      <c r="F92" s="229">
        <v>0.86587039835566815</v>
      </c>
      <c r="G92" s="229">
        <v>0.91476136410111475</v>
      </c>
      <c r="H92" s="229">
        <v>0.58819649201261293</v>
      </c>
      <c r="I92" s="229">
        <v>0.60235893053124556</v>
      </c>
      <c r="J92" s="229">
        <v>0.54654874828499866</v>
      </c>
      <c r="K92" s="229">
        <v>0.42008778647490858</v>
      </c>
      <c r="L92" s="229">
        <v>0.42600464058117532</v>
      </c>
      <c r="M92" s="229">
        <v>0.50307783338639511</v>
      </c>
      <c r="N92" s="229">
        <v>0.60298707738744262</v>
      </c>
      <c r="O92" s="229">
        <v>0.74583272068233641</v>
      </c>
      <c r="P92" s="229">
        <v>0.7333449119304376</v>
      </c>
      <c r="Q92" s="229">
        <v>0.9839090207552692</v>
      </c>
      <c r="R92" s="229">
        <v>0.92212385780832096</v>
      </c>
      <c r="S92" s="229">
        <v>0.96870901246892649</v>
      </c>
      <c r="T92" s="229">
        <v>0.924725702473426</v>
      </c>
      <c r="U92" s="229">
        <v>0.86660088188272022</v>
      </c>
      <c r="V92" s="229">
        <v>0.61570570228225185</v>
      </c>
      <c r="W92" s="229">
        <v>0.58235097164512784</v>
      </c>
      <c r="X92" s="229">
        <v>0.63047054968665939</v>
      </c>
      <c r="Y92" s="229">
        <v>0.48773251076322832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2.0361142917297431E-2</v>
      </c>
      <c r="W93" s="229">
        <v>1.5225857314170329E-2</v>
      </c>
      <c r="X93" s="229">
        <v>1.4268257475048431E-2</v>
      </c>
      <c r="Y93" s="229">
        <v>1.392509286229607E-2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1.992839353326737</v>
      </c>
      <c r="W94" s="229">
        <v>2.047826207115909</v>
      </c>
      <c r="X94" s="229">
        <v>2.2787002533301388</v>
      </c>
      <c r="Y94" s="229">
        <v>1.6734286221274881</v>
      </c>
      <c r="DA94" s="73" t="s">
        <v>338</v>
      </c>
    </row>
    <row r="95" spans="1:105" ht="12" customHeight="1" x14ac:dyDescent="0.25">
      <c r="A95" s="61" t="s">
        <v>207</v>
      </c>
      <c r="B95" s="263">
        <v>7.4962964297952324</v>
      </c>
      <c r="C95" s="263">
        <v>6.1095117983767979</v>
      </c>
      <c r="D95" s="263">
        <v>5.7541889447815731</v>
      </c>
      <c r="E95" s="263">
        <v>5.3681875491091358</v>
      </c>
      <c r="F95" s="263">
        <v>5.3875354050720672</v>
      </c>
      <c r="G95" s="263">
        <v>5.9726822578655154</v>
      </c>
      <c r="H95" s="263">
        <v>6.202955548916127</v>
      </c>
      <c r="I95" s="263">
        <v>6.0591363060345662</v>
      </c>
      <c r="J95" s="263">
        <v>6.0047787901034084</v>
      </c>
      <c r="K95" s="263">
        <v>4.1397970837034404</v>
      </c>
      <c r="L95" s="263">
        <v>4.9061346606360541</v>
      </c>
      <c r="M95" s="263">
        <v>5.796739199907841</v>
      </c>
      <c r="N95" s="263">
        <v>5.2531991892985861</v>
      </c>
      <c r="O95" s="263">
        <v>5.0475925088654199</v>
      </c>
      <c r="P95" s="263">
        <v>4.8228765293914391</v>
      </c>
      <c r="Q95" s="263">
        <v>5.5815584027674756</v>
      </c>
      <c r="R95" s="263">
        <v>5.6238227188608487</v>
      </c>
      <c r="S95" s="263">
        <v>6.1736421782785458</v>
      </c>
      <c r="T95" s="263">
        <v>6.2730727176524272</v>
      </c>
      <c r="U95" s="263">
        <v>5.4649256853379189</v>
      </c>
      <c r="V95" s="263">
        <v>4.9840942986593646</v>
      </c>
      <c r="W95" s="263">
        <v>5.3084342911323397</v>
      </c>
      <c r="X95" s="263">
        <v>5.3808051389662586</v>
      </c>
      <c r="Y95" s="263">
        <v>4.4878390018321443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</v>
      </c>
      <c r="D100" s="232">
        <f t="shared" si="2"/>
        <v>0.99999999999999989</v>
      </c>
      <c r="E100" s="232">
        <f t="shared" si="2"/>
        <v>1</v>
      </c>
      <c r="F100" s="232">
        <f t="shared" si="2"/>
        <v>1</v>
      </c>
      <c r="G100" s="232">
        <f t="shared" si="2"/>
        <v>1</v>
      </c>
      <c r="H100" s="232">
        <f t="shared" si="2"/>
        <v>0.99999999999999989</v>
      </c>
      <c r="I100" s="232">
        <f t="shared" si="2"/>
        <v>0.99999999999999989</v>
      </c>
      <c r="J100" s="232">
        <f t="shared" si="2"/>
        <v>1</v>
      </c>
      <c r="K100" s="232">
        <f t="shared" si="2"/>
        <v>1</v>
      </c>
      <c r="L100" s="232">
        <f t="shared" si="2"/>
        <v>1</v>
      </c>
      <c r="M100" s="232">
        <f t="shared" si="2"/>
        <v>1</v>
      </c>
      <c r="N100" s="232">
        <f t="shared" si="2"/>
        <v>0.99999999999999978</v>
      </c>
      <c r="O100" s="232">
        <f t="shared" si="2"/>
        <v>1</v>
      </c>
      <c r="P100" s="232">
        <f t="shared" si="2"/>
        <v>0.99999999999999989</v>
      </c>
      <c r="Q100" s="232">
        <f t="shared" si="2"/>
        <v>1.0000000000000002</v>
      </c>
      <c r="R100" s="232">
        <f t="shared" si="2"/>
        <v>1.0000000000000002</v>
      </c>
      <c r="S100" s="232">
        <f t="shared" si="2"/>
        <v>1.0000000000000002</v>
      </c>
      <c r="T100" s="232">
        <f t="shared" si="2"/>
        <v>1</v>
      </c>
      <c r="U100" s="232">
        <f t="shared" si="2"/>
        <v>1</v>
      </c>
      <c r="V100" s="232">
        <f t="shared" si="2"/>
        <v>1.0000000000000002</v>
      </c>
      <c r="W100" s="232">
        <f t="shared" si="2"/>
        <v>1</v>
      </c>
      <c r="X100" s="232">
        <f t="shared" si="2"/>
        <v>1.0000000000000002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2.8846227456004519E-3</v>
      </c>
      <c r="C101" s="266">
        <f t="shared" si="3"/>
        <v>3.0084803158888264E-3</v>
      </c>
      <c r="D101" s="266">
        <f t="shared" si="3"/>
        <v>3.0168066088268729E-3</v>
      </c>
      <c r="E101" s="266">
        <f t="shared" si="3"/>
        <v>3.0310621036226571E-3</v>
      </c>
      <c r="F101" s="266">
        <f t="shared" si="3"/>
        <v>3.0443301660493093E-3</v>
      </c>
      <c r="G101" s="266">
        <f t="shared" si="3"/>
        <v>3.0767792415929327E-3</v>
      </c>
      <c r="H101" s="266">
        <f t="shared" si="3"/>
        <v>3.0506143919867695E-3</v>
      </c>
      <c r="I101" s="266">
        <f t="shared" si="3"/>
        <v>3.0286270678523122E-3</v>
      </c>
      <c r="J101" s="266">
        <f t="shared" si="3"/>
        <v>3.0573669104758702E-3</v>
      </c>
      <c r="K101" s="266">
        <f t="shared" si="3"/>
        <v>3.1596706396255069E-3</v>
      </c>
      <c r="L101" s="266">
        <f t="shared" si="3"/>
        <v>3.0886820664748492E-3</v>
      </c>
      <c r="M101" s="266">
        <f t="shared" si="3"/>
        <v>3.155028003582245E-3</v>
      </c>
      <c r="N101" s="266">
        <f t="shared" si="3"/>
        <v>3.0812584001629513E-3</v>
      </c>
      <c r="O101" s="266">
        <f t="shared" si="3"/>
        <v>3.1367393889389821E-3</v>
      </c>
      <c r="P101" s="266">
        <f t="shared" si="3"/>
        <v>3.0835306003322025E-3</v>
      </c>
      <c r="Q101" s="266">
        <f t="shared" si="3"/>
        <v>3.0323547806106548E-3</v>
      </c>
      <c r="R101" s="266">
        <f t="shared" si="3"/>
        <v>3.0443973445779143E-3</v>
      </c>
      <c r="S101" s="266">
        <f t="shared" si="3"/>
        <v>3.0640939757538956E-3</v>
      </c>
      <c r="T101" s="266">
        <f t="shared" si="3"/>
        <v>3.0419110202996088E-3</v>
      </c>
      <c r="U101" s="266">
        <f t="shared" si="3"/>
        <v>3.0147563296669339E-3</v>
      </c>
      <c r="V101" s="266">
        <f t="shared" si="3"/>
        <v>2.9989604644842889E-3</v>
      </c>
      <c r="W101" s="266">
        <f t="shared" si="3"/>
        <v>3.0444727180501123E-3</v>
      </c>
      <c r="X101" s="266">
        <f t="shared" si="3"/>
        <v>2.9782310784672089E-3</v>
      </c>
      <c r="Y101" s="266">
        <f t="shared" si="3"/>
        <v>3.0842189911112826E-3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3.9900787427635048E-4</v>
      </c>
      <c r="C102" s="267">
        <f t="shared" si="4"/>
        <v>4.1614014778045845E-4</v>
      </c>
      <c r="D102" s="267">
        <f t="shared" si="4"/>
        <v>4.1729186040939003E-4</v>
      </c>
      <c r="E102" s="267">
        <f t="shared" si="4"/>
        <v>4.1926371433167401E-4</v>
      </c>
      <c r="F102" s="267">
        <f t="shared" si="4"/>
        <v>4.2109898426175436E-4</v>
      </c>
      <c r="G102" s="267">
        <f t="shared" si="4"/>
        <v>4.2558741751516372E-4</v>
      </c>
      <c r="H102" s="267">
        <f t="shared" si="4"/>
        <v>4.219682333296271E-4</v>
      </c>
      <c r="I102" s="267">
        <f t="shared" si="4"/>
        <v>4.1892689439638364E-4</v>
      </c>
      <c r="J102" s="267">
        <f t="shared" si="4"/>
        <v>4.2290225773627043E-4</v>
      </c>
      <c r="K102" s="267">
        <f t="shared" si="4"/>
        <v>4.3705315270539484E-4</v>
      </c>
      <c r="L102" s="267">
        <f t="shared" si="4"/>
        <v>4.2723384454319038E-4</v>
      </c>
      <c r="M102" s="267">
        <f t="shared" si="4"/>
        <v>4.3641097225338032E-4</v>
      </c>
      <c r="N102" s="267">
        <f t="shared" si="4"/>
        <v>4.2620698537452952E-4</v>
      </c>
      <c r="O102" s="267">
        <f t="shared" si="4"/>
        <v>4.338812476079663E-4</v>
      </c>
      <c r="P102" s="267">
        <f t="shared" si="4"/>
        <v>4.3030882649046148E-4</v>
      </c>
      <c r="Q102" s="267">
        <f t="shared" si="4"/>
        <v>4.1944252048505936E-4</v>
      </c>
      <c r="R102" s="267">
        <f t="shared" si="4"/>
        <v>4.2110827655549937E-4</v>
      </c>
      <c r="S102" s="267">
        <f t="shared" si="4"/>
        <v>4.2383276139426016E-4</v>
      </c>
      <c r="T102" s="267">
        <f t="shared" si="4"/>
        <v>4.20764362271886E-4</v>
      </c>
      <c r="U102" s="267">
        <f t="shared" si="4"/>
        <v>4.2459725010301401E-4</v>
      </c>
      <c r="V102" s="267">
        <f t="shared" si="4"/>
        <v>4.1799503977531466E-4</v>
      </c>
      <c r="W102" s="267">
        <f t="shared" si="4"/>
        <v>4.2111870239332E-4</v>
      </c>
      <c r="X102" s="267">
        <f t="shared" si="4"/>
        <v>4.1195600136460954E-4</v>
      </c>
      <c r="Y102" s="267">
        <f t="shared" si="4"/>
        <v>4.2661650135116717E-4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5.5098790591033939E-2</v>
      </c>
      <c r="C103" s="267">
        <f t="shared" si="5"/>
        <v>5.7464577361190206E-2</v>
      </c>
      <c r="D103" s="267">
        <f t="shared" si="5"/>
        <v>5.7623616761296362E-2</v>
      </c>
      <c r="E103" s="267">
        <f t="shared" si="5"/>
        <v>5.7895909047600516E-2</v>
      </c>
      <c r="F103" s="267">
        <f t="shared" si="5"/>
        <v>5.8149340521199605E-2</v>
      </c>
      <c r="G103" s="267">
        <f t="shared" si="5"/>
        <v>5.8769145943235339E-2</v>
      </c>
      <c r="H103" s="267">
        <f t="shared" si="5"/>
        <v>5.8269374674533143E-2</v>
      </c>
      <c r="I103" s="267">
        <f t="shared" si="5"/>
        <v>5.784939775727789E-2</v>
      </c>
      <c r="J103" s="267">
        <f t="shared" si="5"/>
        <v>5.8398353620830581E-2</v>
      </c>
      <c r="K103" s="267">
        <f t="shared" si="5"/>
        <v>6.0352443374055556E-2</v>
      </c>
      <c r="L103" s="267">
        <f t="shared" si="5"/>
        <v>5.8996500198349185E-2</v>
      </c>
      <c r="M103" s="267">
        <f t="shared" si="5"/>
        <v>6.0263765008217875E-2</v>
      </c>
      <c r="N103" s="267">
        <f t="shared" si="5"/>
        <v>5.8854701747872121E-2</v>
      </c>
      <c r="O103" s="267">
        <f t="shared" si="5"/>
        <v>5.9914436642848054E-2</v>
      </c>
      <c r="P103" s="267">
        <f t="shared" si="5"/>
        <v>5.8714755362232543E-2</v>
      </c>
      <c r="Q103" s="267">
        <f t="shared" si="5"/>
        <v>5.7804122589095369E-2</v>
      </c>
      <c r="R103" s="267">
        <f t="shared" si="5"/>
        <v>5.8150623689227549E-2</v>
      </c>
      <c r="S103" s="267">
        <f t="shared" si="5"/>
        <v>5.8526846388770953E-2</v>
      </c>
      <c r="T103" s="267">
        <f t="shared" si="5"/>
        <v>5.8103132744021381E-2</v>
      </c>
      <c r="U103" s="267">
        <f t="shared" si="5"/>
        <v>5.7408841969404267E-2</v>
      </c>
      <c r="V103" s="267">
        <f t="shared" si="5"/>
        <v>5.6954264117783968E-2</v>
      </c>
      <c r="W103" s="267">
        <f t="shared" si="5"/>
        <v>5.7777110826738969E-2</v>
      </c>
      <c r="X103" s="267">
        <f t="shared" si="5"/>
        <v>5.6869724280505615E-2</v>
      </c>
      <c r="Y103" s="267">
        <f t="shared" si="5"/>
        <v>5.8911251596872903E-2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9.5175219999807284E-4</v>
      </c>
      <c r="C104" s="267">
        <f t="shared" si="6"/>
        <v>9.9261775691991509E-4</v>
      </c>
      <c r="D104" s="267">
        <f t="shared" si="6"/>
        <v>9.9536493335180718E-4</v>
      </c>
      <c r="E104" s="267">
        <f t="shared" si="6"/>
        <v>1.0000683901745893E-3</v>
      </c>
      <c r="F104" s="267">
        <f t="shared" si="6"/>
        <v>1.0044460536397821E-3</v>
      </c>
      <c r="G104" s="267">
        <f t="shared" si="6"/>
        <v>1.0151522990521679E-3</v>
      </c>
      <c r="H104" s="267">
        <f t="shared" si="6"/>
        <v>1.0065194706473906E-3</v>
      </c>
      <c r="I104" s="267">
        <f t="shared" si="6"/>
        <v>9.9926497466556541E-4</v>
      </c>
      <c r="J104" s="267">
        <f t="shared" si="6"/>
        <v>1.0087473960623636E-3</v>
      </c>
      <c r="K104" s="267">
        <f t="shared" si="6"/>
        <v>1.0425014803476221E-3</v>
      </c>
      <c r="L104" s="267">
        <f t="shared" si="6"/>
        <v>1.0190795161500825E-3</v>
      </c>
      <c r="M104" s="267">
        <f t="shared" si="6"/>
        <v>1.0409696893795644E-3</v>
      </c>
      <c r="N104" s="267">
        <f t="shared" si="6"/>
        <v>1.0166301522756634E-3</v>
      </c>
      <c r="O104" s="267">
        <f t="shared" si="6"/>
        <v>1.0349355453140396E-3</v>
      </c>
      <c r="P104" s="267">
        <f t="shared" si="6"/>
        <v>1.02641426070513E-3</v>
      </c>
      <c r="Q104" s="267">
        <f t="shared" si="6"/>
        <v>1.00049489591753E-3</v>
      </c>
      <c r="R104" s="267">
        <f t="shared" si="6"/>
        <v>1.0044682185181846E-3</v>
      </c>
      <c r="S104" s="267">
        <f t="shared" si="6"/>
        <v>1.01096692344689E-3</v>
      </c>
      <c r="T104" s="267">
        <f t="shared" si="6"/>
        <v>1.0036478808829097E-3</v>
      </c>
      <c r="U104" s="267">
        <f t="shared" si="6"/>
        <v>1.0127904559066178E-3</v>
      </c>
      <c r="V104" s="267">
        <f t="shared" si="6"/>
        <v>9.9704222483314891E-4</v>
      </c>
      <c r="W104" s="267">
        <f t="shared" si="6"/>
        <v>1.0044930872356267E-3</v>
      </c>
      <c r="X104" s="267">
        <f t="shared" si="6"/>
        <v>9.8263732592310661E-4</v>
      </c>
      <c r="Y104" s="267">
        <f t="shared" si="6"/>
        <v>1.0176069694184488E-3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3.3515663370188549E-3</v>
      </c>
      <c r="C105" s="268">
        <f t="shared" si="7"/>
        <v>3.4932390654500477E-3</v>
      </c>
      <c r="D105" s="268">
        <f t="shared" si="7"/>
        <v>3.4984880446000256E-3</v>
      </c>
      <c r="E105" s="268">
        <f t="shared" si="7"/>
        <v>3.5198486389589915E-3</v>
      </c>
      <c r="F105" s="268">
        <f t="shared" si="7"/>
        <v>3.5279380309884822E-3</v>
      </c>
      <c r="G105" s="268">
        <f t="shared" si="7"/>
        <v>3.5613972645950195E-3</v>
      </c>
      <c r="H105" s="268">
        <f t="shared" si="7"/>
        <v>3.5284695317340615E-3</v>
      </c>
      <c r="I105" s="268">
        <f t="shared" si="7"/>
        <v>3.4995155526292105E-3</v>
      </c>
      <c r="J105" s="268">
        <f t="shared" si="7"/>
        <v>3.5275354952913509E-3</v>
      </c>
      <c r="K105" s="268">
        <f t="shared" si="7"/>
        <v>3.6262956214449036E-3</v>
      </c>
      <c r="L105" s="268">
        <f t="shared" si="7"/>
        <v>3.5650689958244366E-3</v>
      </c>
      <c r="M105" s="268">
        <f t="shared" si="7"/>
        <v>3.6452923787843108E-3</v>
      </c>
      <c r="N105" s="268">
        <f t="shared" si="7"/>
        <v>3.5476340035111523E-3</v>
      </c>
      <c r="O105" s="268">
        <f t="shared" si="7"/>
        <v>3.5976601642649648E-3</v>
      </c>
      <c r="P105" s="268">
        <f t="shared" si="7"/>
        <v>3.5675602341745552E-3</v>
      </c>
      <c r="Q105" s="268">
        <f t="shared" si="7"/>
        <v>3.3892538276357269E-3</v>
      </c>
      <c r="R105" s="268">
        <f t="shared" si="7"/>
        <v>3.5169561722614411E-3</v>
      </c>
      <c r="S105" s="268">
        <f t="shared" si="7"/>
        <v>3.4653655734067437E-3</v>
      </c>
      <c r="T105" s="268">
        <f t="shared" si="7"/>
        <v>3.4178140037596188E-3</v>
      </c>
      <c r="U105" s="268">
        <f t="shared" si="7"/>
        <v>3.4298973525483602E-3</v>
      </c>
      <c r="V105" s="268">
        <f t="shared" si="7"/>
        <v>3.3492924333950124E-3</v>
      </c>
      <c r="W105" s="268">
        <f t="shared" si="7"/>
        <v>3.4191876554290684E-3</v>
      </c>
      <c r="X105" s="268">
        <f t="shared" si="7"/>
        <v>3.3366655909196816E-3</v>
      </c>
      <c r="Y105" s="268">
        <f t="shared" si="7"/>
        <v>3.4749851887970894E-3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0.19426945947885391</v>
      </c>
      <c r="C106" s="269">
        <f t="shared" si="8"/>
        <v>0.19802601246115634</v>
      </c>
      <c r="D106" s="269">
        <f t="shared" si="8"/>
        <v>0.1976704369960349</v>
      </c>
      <c r="E106" s="269">
        <f t="shared" si="8"/>
        <v>0.19772601485334881</v>
      </c>
      <c r="F106" s="269">
        <f t="shared" si="8"/>
        <v>0.19823297671648915</v>
      </c>
      <c r="G106" s="269">
        <f t="shared" si="8"/>
        <v>0.20125354570414444</v>
      </c>
      <c r="H106" s="269">
        <f t="shared" si="8"/>
        <v>0.19880699339239741</v>
      </c>
      <c r="I106" s="269">
        <f t="shared" si="8"/>
        <v>0.19802504022692494</v>
      </c>
      <c r="J106" s="269">
        <f t="shared" si="8"/>
        <v>0.19986605528790855</v>
      </c>
      <c r="K106" s="269">
        <f t="shared" si="8"/>
        <v>0.20432948169380816</v>
      </c>
      <c r="L106" s="269">
        <f t="shared" si="8"/>
        <v>0.20077855219141544</v>
      </c>
      <c r="M106" s="269">
        <f t="shared" si="8"/>
        <v>0.20701343556049287</v>
      </c>
      <c r="N106" s="269">
        <f t="shared" si="8"/>
        <v>0.20181214597978586</v>
      </c>
      <c r="O106" s="269">
        <f t="shared" si="8"/>
        <v>0.20419056667373936</v>
      </c>
      <c r="P106" s="269">
        <f t="shared" si="8"/>
        <v>0.2038027786905682</v>
      </c>
      <c r="Q106" s="269">
        <f t="shared" si="8"/>
        <v>0.20148031356093873</v>
      </c>
      <c r="R106" s="269">
        <f t="shared" si="8"/>
        <v>0.20341459715856142</v>
      </c>
      <c r="S106" s="269">
        <f t="shared" si="8"/>
        <v>0.20344359506080503</v>
      </c>
      <c r="T106" s="269">
        <f t="shared" si="8"/>
        <v>0.20197177438615838</v>
      </c>
      <c r="U106" s="269">
        <f t="shared" si="8"/>
        <v>0.20260745512046865</v>
      </c>
      <c r="V106" s="269">
        <f t="shared" si="8"/>
        <v>0.19958264272816709</v>
      </c>
      <c r="W106" s="269">
        <f t="shared" si="8"/>
        <v>0.20199085229850963</v>
      </c>
      <c r="X106" s="269">
        <f t="shared" si="8"/>
        <v>0.19841935169308689</v>
      </c>
      <c r="Y106" s="269">
        <f t="shared" si="8"/>
        <v>0.20266830124619784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0.37306569157370667</v>
      </c>
      <c r="C107" s="269">
        <f t="shared" si="9"/>
        <v>0.35217544090008784</v>
      </c>
      <c r="D107" s="269">
        <f t="shared" si="9"/>
        <v>0.34733552784054877</v>
      </c>
      <c r="E107" s="269">
        <f t="shared" si="9"/>
        <v>0.34506613803335601</v>
      </c>
      <c r="F107" s="269">
        <f t="shared" si="9"/>
        <v>0.34242188969584447</v>
      </c>
      <c r="G107" s="269">
        <f t="shared" si="9"/>
        <v>0.33932904635989863</v>
      </c>
      <c r="H107" s="269">
        <f t="shared" si="9"/>
        <v>0.32571858090555034</v>
      </c>
      <c r="I107" s="269">
        <f t="shared" si="9"/>
        <v>0.32986801142596206</v>
      </c>
      <c r="J107" s="269">
        <f t="shared" si="9"/>
        <v>0.32436572110388917</v>
      </c>
      <c r="K107" s="269">
        <f t="shared" si="9"/>
        <v>0.32501562681652085</v>
      </c>
      <c r="L107" s="269">
        <f t="shared" si="9"/>
        <v>0.3235153395827508</v>
      </c>
      <c r="M107" s="269">
        <f t="shared" si="9"/>
        <v>0.31515816411073877</v>
      </c>
      <c r="N107" s="269">
        <f t="shared" si="9"/>
        <v>0.33111121028827151</v>
      </c>
      <c r="O107" s="269">
        <f t="shared" si="9"/>
        <v>0.33346522824748043</v>
      </c>
      <c r="P107" s="269">
        <f t="shared" si="9"/>
        <v>0.33519482045910204</v>
      </c>
      <c r="Q107" s="269">
        <f t="shared" si="9"/>
        <v>0.34737667071385031</v>
      </c>
      <c r="R107" s="269">
        <f t="shared" si="9"/>
        <v>0.33434809975091445</v>
      </c>
      <c r="S107" s="269">
        <f t="shared" si="9"/>
        <v>0.33562729975589206</v>
      </c>
      <c r="T107" s="269">
        <f t="shared" si="9"/>
        <v>0.33865371411788314</v>
      </c>
      <c r="U107" s="269">
        <f t="shared" si="9"/>
        <v>0.33944850948620842</v>
      </c>
      <c r="V107" s="269">
        <f t="shared" si="9"/>
        <v>0.33497018844352594</v>
      </c>
      <c r="W107" s="269">
        <f t="shared" si="9"/>
        <v>0.32534903888296823</v>
      </c>
      <c r="X107" s="269">
        <f t="shared" si="9"/>
        <v>0.33443295148698388</v>
      </c>
      <c r="Y107" s="269">
        <f t="shared" si="9"/>
        <v>0.31408046143633556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0.20150566574450954</v>
      </c>
      <c r="C108" s="269">
        <f t="shared" si="10"/>
        <v>0.2094299376024272</v>
      </c>
      <c r="D108" s="269">
        <f t="shared" si="10"/>
        <v>0.21192893277234576</v>
      </c>
      <c r="E108" s="269">
        <f t="shared" si="10"/>
        <v>0.21290690259037995</v>
      </c>
      <c r="F108" s="269">
        <f t="shared" si="10"/>
        <v>0.21411788857648645</v>
      </c>
      <c r="G108" s="269">
        <f t="shared" si="10"/>
        <v>0.21442162116788693</v>
      </c>
      <c r="H108" s="269">
        <f t="shared" si="10"/>
        <v>0.21495274164703465</v>
      </c>
      <c r="I108" s="269">
        <f t="shared" si="10"/>
        <v>0.21400478154964345</v>
      </c>
      <c r="J108" s="269">
        <f t="shared" si="10"/>
        <v>0.21495719446066269</v>
      </c>
      <c r="K108" s="269">
        <f t="shared" si="10"/>
        <v>0.21694787006740426</v>
      </c>
      <c r="L108" s="269">
        <f t="shared" si="10"/>
        <v>0.21567596783018353</v>
      </c>
      <c r="M108" s="269">
        <f t="shared" si="10"/>
        <v>0.22061918409940331</v>
      </c>
      <c r="N108" s="269">
        <f t="shared" si="10"/>
        <v>0.21445207712334025</v>
      </c>
      <c r="O108" s="269">
        <f t="shared" si="10"/>
        <v>0.21616975866357779</v>
      </c>
      <c r="P108" s="269">
        <f t="shared" si="10"/>
        <v>0.21657340706922765</v>
      </c>
      <c r="Q108" s="269">
        <f t="shared" si="10"/>
        <v>0.21294558139606468</v>
      </c>
      <c r="R108" s="269">
        <f t="shared" si="10"/>
        <v>0.2192035757962926</v>
      </c>
      <c r="S108" s="269">
        <f t="shared" si="10"/>
        <v>0.21802433893437984</v>
      </c>
      <c r="T108" s="269">
        <f t="shared" si="10"/>
        <v>0.21659692117888399</v>
      </c>
      <c r="U108" s="269">
        <f t="shared" si="10"/>
        <v>0.21638004715712458</v>
      </c>
      <c r="V108" s="269">
        <f t="shared" si="10"/>
        <v>0.21224409988972495</v>
      </c>
      <c r="W108" s="269">
        <f t="shared" si="10"/>
        <v>0.21639024795143252</v>
      </c>
      <c r="X108" s="269">
        <f t="shared" si="10"/>
        <v>0.21326680905736073</v>
      </c>
      <c r="Y108" s="269">
        <f t="shared" si="10"/>
        <v>0.22239154731172214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9.3967552293501358E-2</v>
      </c>
      <c r="C109" s="270">
        <f t="shared" si="11"/>
        <v>0.10111728139173332</v>
      </c>
      <c r="D109" s="270">
        <f t="shared" si="11"/>
        <v>0.10964223445001937</v>
      </c>
      <c r="E109" s="270">
        <f t="shared" si="11"/>
        <v>0.11154685086903901</v>
      </c>
      <c r="F109" s="270">
        <f t="shared" si="11"/>
        <v>0.11239866060221194</v>
      </c>
      <c r="G109" s="270">
        <f t="shared" si="11"/>
        <v>0.10023814509527987</v>
      </c>
      <c r="H109" s="270">
        <f t="shared" si="11"/>
        <v>0.10672303453795035</v>
      </c>
      <c r="I109" s="270">
        <f t="shared" si="11"/>
        <v>0.10735279172611714</v>
      </c>
      <c r="J109" s="270">
        <f t="shared" si="11"/>
        <v>0.10246531987426263</v>
      </c>
      <c r="K109" s="270">
        <f t="shared" si="11"/>
        <v>0.10213849821454374</v>
      </c>
      <c r="L109" s="270">
        <f t="shared" si="11"/>
        <v>0.10536601093231096</v>
      </c>
      <c r="M109" s="270">
        <f t="shared" si="11"/>
        <v>0.10033821004890475</v>
      </c>
      <c r="N109" s="270">
        <f t="shared" si="11"/>
        <v>9.633528342662756E-2</v>
      </c>
      <c r="O109" s="270">
        <f t="shared" si="11"/>
        <v>9.5900121996254792E-2</v>
      </c>
      <c r="P109" s="270">
        <f t="shared" si="11"/>
        <v>9.7146403055052011E-2</v>
      </c>
      <c r="Q109" s="270">
        <f t="shared" si="11"/>
        <v>9.7787544694476911E-2</v>
      </c>
      <c r="R109" s="270">
        <f t="shared" si="11"/>
        <v>9.7427870860989862E-2</v>
      </c>
      <c r="S109" s="270">
        <f t="shared" si="11"/>
        <v>0.10136549081834628</v>
      </c>
      <c r="T109" s="270">
        <f t="shared" si="11"/>
        <v>0.1063711323655387</v>
      </c>
      <c r="U109" s="270">
        <f t="shared" si="11"/>
        <v>0.10112896667091682</v>
      </c>
      <c r="V109" s="270">
        <f t="shared" si="11"/>
        <v>9.6555168545764208E-2</v>
      </c>
      <c r="W109" s="270">
        <f t="shared" si="11"/>
        <v>9.7098107026676886E-2</v>
      </c>
      <c r="X109" s="270">
        <f t="shared" si="11"/>
        <v>0.10218513119800274</v>
      </c>
      <c r="Y109" s="270">
        <f t="shared" si="11"/>
        <v>0.10876020461756845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0.10753811345100819</v>
      </c>
      <c r="C110" s="270">
        <f t="shared" si="12"/>
        <v>0.1083126562106939</v>
      </c>
      <c r="D110" s="270">
        <f t="shared" si="12"/>
        <v>0.10228669832232642</v>
      </c>
      <c r="E110" s="270">
        <f t="shared" si="12"/>
        <v>0.10136005172134087</v>
      </c>
      <c r="F110" s="270">
        <f t="shared" si="12"/>
        <v>0.10171922797427445</v>
      </c>
      <c r="G110" s="270">
        <f t="shared" si="12"/>
        <v>0.11418347607260716</v>
      </c>
      <c r="H110" s="270">
        <f t="shared" si="12"/>
        <v>0.10822970710908422</v>
      </c>
      <c r="I110" s="270">
        <f t="shared" si="12"/>
        <v>0.10665198982352633</v>
      </c>
      <c r="J110" s="270">
        <f t="shared" si="12"/>
        <v>0.11249187458639999</v>
      </c>
      <c r="K110" s="270">
        <f t="shared" si="12"/>
        <v>0.1148093718528605</v>
      </c>
      <c r="L110" s="270">
        <f t="shared" si="12"/>
        <v>0.11030995689787255</v>
      </c>
      <c r="M110" s="270">
        <f t="shared" si="12"/>
        <v>0.12028097405049855</v>
      </c>
      <c r="N110" s="270">
        <f t="shared" si="12"/>
        <v>0.11811679369671266</v>
      </c>
      <c r="O110" s="270">
        <f t="shared" si="12"/>
        <v>0.12026963666732296</v>
      </c>
      <c r="P110" s="270">
        <f t="shared" si="12"/>
        <v>0.11942700401417564</v>
      </c>
      <c r="Q110" s="270">
        <f t="shared" si="12"/>
        <v>0.11515803670158775</v>
      </c>
      <c r="R110" s="270">
        <f t="shared" si="12"/>
        <v>0.12177570493530272</v>
      </c>
      <c r="S110" s="270">
        <f t="shared" si="12"/>
        <v>0.11665884811603354</v>
      </c>
      <c r="T110" s="270">
        <f t="shared" si="12"/>
        <v>0.1102257888133453</v>
      </c>
      <c r="U110" s="270">
        <f t="shared" si="12"/>
        <v>0.11525108048620779</v>
      </c>
      <c r="V110" s="270">
        <f t="shared" si="12"/>
        <v>0.11568893134396072</v>
      </c>
      <c r="W110" s="270">
        <f t="shared" si="12"/>
        <v>0.11929214092475565</v>
      </c>
      <c r="X110" s="270">
        <f t="shared" si="12"/>
        <v>0.11108167785935801</v>
      </c>
      <c r="Y110" s="270">
        <f t="shared" si="12"/>
        <v>0.11363134269415372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0.16847344345500215</v>
      </c>
      <c r="C111" s="269">
        <f t="shared" si="13"/>
        <v>0.17499355438909908</v>
      </c>
      <c r="D111" s="269">
        <f t="shared" si="13"/>
        <v>0.17751353418258595</v>
      </c>
      <c r="E111" s="269">
        <f t="shared" si="13"/>
        <v>0.17843479262822687</v>
      </c>
      <c r="F111" s="269">
        <f t="shared" si="13"/>
        <v>0.17908009125504099</v>
      </c>
      <c r="G111" s="269">
        <f t="shared" si="13"/>
        <v>0.17814772460207923</v>
      </c>
      <c r="H111" s="269">
        <f t="shared" si="13"/>
        <v>0.19424473775278667</v>
      </c>
      <c r="I111" s="269">
        <f t="shared" si="13"/>
        <v>0.19230643455064811</v>
      </c>
      <c r="J111" s="269">
        <f t="shared" si="13"/>
        <v>0.19439612346714316</v>
      </c>
      <c r="K111" s="269">
        <f t="shared" si="13"/>
        <v>0.18508905715408772</v>
      </c>
      <c r="L111" s="269">
        <f t="shared" si="13"/>
        <v>0.19293357577430836</v>
      </c>
      <c r="M111" s="269">
        <f t="shared" si="13"/>
        <v>0.18866775017714757</v>
      </c>
      <c r="N111" s="269">
        <f t="shared" si="13"/>
        <v>0.18569813531940571</v>
      </c>
      <c r="O111" s="269">
        <f t="shared" si="13"/>
        <v>0.17805679342622857</v>
      </c>
      <c r="P111" s="269">
        <f t="shared" si="13"/>
        <v>0.17760642449716718</v>
      </c>
      <c r="Q111" s="269">
        <f t="shared" si="13"/>
        <v>0.17255176571540223</v>
      </c>
      <c r="R111" s="269">
        <f t="shared" si="13"/>
        <v>0.17689617359309109</v>
      </c>
      <c r="S111" s="269">
        <f t="shared" si="13"/>
        <v>0.17641366062615052</v>
      </c>
      <c r="T111" s="269">
        <f t="shared" si="13"/>
        <v>0.17679032030583913</v>
      </c>
      <c r="U111" s="269">
        <f t="shared" si="13"/>
        <v>0.17627310487856912</v>
      </c>
      <c r="V111" s="269">
        <f t="shared" si="13"/>
        <v>0.18848551465831059</v>
      </c>
      <c r="W111" s="269">
        <f t="shared" si="13"/>
        <v>0.19060347787724252</v>
      </c>
      <c r="X111" s="269">
        <f t="shared" si="13"/>
        <v>0.18930167348538848</v>
      </c>
      <c r="Y111" s="269">
        <f t="shared" si="13"/>
        <v>0.19394501075819354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5.2492352563659292E-2</v>
      </c>
      <c r="C112" s="270">
        <f t="shared" si="14"/>
        <v>5.7503430135974434E-2</v>
      </c>
      <c r="D112" s="270">
        <f t="shared" si="14"/>
        <v>6.3538269657554824E-2</v>
      </c>
      <c r="E112" s="270">
        <f t="shared" si="14"/>
        <v>6.4899794111986917E-2</v>
      </c>
      <c r="F112" s="270">
        <f t="shared" si="14"/>
        <v>6.5637158257773331E-2</v>
      </c>
      <c r="G112" s="270">
        <f t="shared" si="14"/>
        <v>5.7812242923703114E-2</v>
      </c>
      <c r="H112" s="270">
        <f t="shared" si="14"/>
        <v>6.2286013907203105E-2</v>
      </c>
      <c r="I112" s="270">
        <f t="shared" si="14"/>
        <v>6.2710353226059501E-2</v>
      </c>
      <c r="J112" s="270">
        <f t="shared" si="14"/>
        <v>5.9686550549510678E-2</v>
      </c>
      <c r="K112" s="270">
        <f t="shared" si="14"/>
        <v>5.8872338953381599E-2</v>
      </c>
      <c r="L112" s="270">
        <f t="shared" si="14"/>
        <v>6.1436765483247661E-2</v>
      </c>
      <c r="M112" s="270">
        <f t="shared" si="14"/>
        <v>5.8679976937990153E-2</v>
      </c>
      <c r="N112" s="270">
        <f t="shared" si="14"/>
        <v>5.5477186226875738E-2</v>
      </c>
      <c r="O112" s="270">
        <f t="shared" si="14"/>
        <v>5.5018423054902843E-2</v>
      </c>
      <c r="P112" s="270">
        <f t="shared" si="14"/>
        <v>5.6316185642695166E-2</v>
      </c>
      <c r="Q112" s="270">
        <f t="shared" si="14"/>
        <v>5.7544979367354067E-2</v>
      </c>
      <c r="R112" s="270">
        <f t="shared" si="14"/>
        <v>5.7607591502427294E-2</v>
      </c>
      <c r="S112" s="270">
        <f t="shared" si="14"/>
        <v>5.9930032880841047E-2</v>
      </c>
      <c r="T112" s="270">
        <f t="shared" si="14"/>
        <v>6.2923068864533527E-2</v>
      </c>
      <c r="U112" s="270">
        <f t="shared" si="14"/>
        <v>5.9795152541381319E-2</v>
      </c>
      <c r="V112" s="270">
        <f t="shared" si="14"/>
        <v>5.7130626975894439E-2</v>
      </c>
      <c r="W112" s="270">
        <f t="shared" si="14"/>
        <v>5.755906729414182E-2</v>
      </c>
      <c r="X112" s="270">
        <f t="shared" si="14"/>
        <v>6.0639970928630479E-2</v>
      </c>
      <c r="Y112" s="270">
        <f t="shared" si="14"/>
        <v>6.4708199598267263E-2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4.2589518412141029E-2</v>
      </c>
      <c r="C113" s="270">
        <f t="shared" si="15"/>
        <v>4.3410283907817593E-2</v>
      </c>
      <c r="D113" s="270">
        <f t="shared" si="15"/>
        <v>4.4312670365279104E-2</v>
      </c>
      <c r="E113" s="270">
        <f t="shared" si="15"/>
        <v>4.4418233239559075E-2</v>
      </c>
      <c r="F113" s="270">
        <f t="shared" si="15"/>
        <v>4.4575006346911639E-2</v>
      </c>
      <c r="G113" s="270">
        <f t="shared" si="15"/>
        <v>4.4234051528612428E-2</v>
      </c>
      <c r="H113" s="270">
        <f t="shared" si="15"/>
        <v>5.9462070346680787E-2</v>
      </c>
      <c r="I113" s="270">
        <f t="shared" si="15"/>
        <v>5.8449990556679023E-2</v>
      </c>
      <c r="J113" s="270">
        <f t="shared" si="15"/>
        <v>6.0231489153255727E-2</v>
      </c>
      <c r="K113" s="270">
        <f t="shared" si="15"/>
        <v>4.8109601999580025E-2</v>
      </c>
      <c r="L113" s="270">
        <f t="shared" si="15"/>
        <v>5.7308495497867262E-2</v>
      </c>
      <c r="M113" s="270">
        <f t="shared" si="15"/>
        <v>5.0988191266949347E-2</v>
      </c>
      <c r="N113" s="270">
        <f t="shared" si="15"/>
        <v>5.2053992272813689E-2</v>
      </c>
      <c r="O113" s="270">
        <f t="shared" si="15"/>
        <v>4.3237242259043851E-2</v>
      </c>
      <c r="P113" s="270">
        <f t="shared" si="15"/>
        <v>4.3607457787025863E-2</v>
      </c>
      <c r="Q113" s="270">
        <f t="shared" si="15"/>
        <v>4.3846040552922239E-2</v>
      </c>
      <c r="R113" s="270">
        <f t="shared" si="15"/>
        <v>4.4526099407967437E-2</v>
      </c>
      <c r="S113" s="270">
        <f t="shared" si="15"/>
        <v>4.4722156579914872E-2</v>
      </c>
      <c r="T113" s="270">
        <f t="shared" si="15"/>
        <v>4.5752534751191953E-2</v>
      </c>
      <c r="U113" s="270">
        <f t="shared" si="15"/>
        <v>4.5828494393841818E-2</v>
      </c>
      <c r="V113" s="270">
        <f t="shared" si="15"/>
        <v>6.0956658221777149E-2</v>
      </c>
      <c r="W113" s="270">
        <f t="shared" si="15"/>
        <v>6.056425139084886E-2</v>
      </c>
      <c r="X113" s="270">
        <f t="shared" si="15"/>
        <v>6.1285885639186181E-2</v>
      </c>
      <c r="Y113" s="270">
        <f t="shared" si="15"/>
        <v>6.0359524240918963E-2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7.3391572479201819E-2</v>
      </c>
      <c r="C114" s="271">
        <f t="shared" si="16"/>
        <v>7.4079840345307055E-2</v>
      </c>
      <c r="D114" s="271">
        <f t="shared" si="16"/>
        <v>6.9662594159752039E-2</v>
      </c>
      <c r="E114" s="271">
        <f t="shared" si="16"/>
        <v>6.9116765276680869E-2</v>
      </c>
      <c r="F114" s="271">
        <f t="shared" si="16"/>
        <v>6.8867926650356015E-2</v>
      </c>
      <c r="G114" s="271">
        <f t="shared" si="16"/>
        <v>7.6101430149763685E-2</v>
      </c>
      <c r="H114" s="271">
        <f t="shared" si="16"/>
        <v>7.2496653498902788E-2</v>
      </c>
      <c r="I114" s="271">
        <f t="shared" si="16"/>
        <v>7.1146090767909564E-2</v>
      </c>
      <c r="J114" s="271">
        <f t="shared" si="16"/>
        <v>7.4478083764376743E-2</v>
      </c>
      <c r="K114" s="271">
        <f t="shared" si="16"/>
        <v>7.8107116201126078E-2</v>
      </c>
      <c r="L114" s="271">
        <f t="shared" si="16"/>
        <v>7.4188314793193474E-2</v>
      </c>
      <c r="M114" s="271">
        <f t="shared" si="16"/>
        <v>7.8999581972208091E-2</v>
      </c>
      <c r="N114" s="271">
        <f t="shared" si="16"/>
        <v>7.8166956819716277E-2</v>
      </c>
      <c r="O114" s="271">
        <f t="shared" si="16"/>
        <v>7.9801128112281863E-2</v>
      </c>
      <c r="P114" s="271">
        <f t="shared" si="16"/>
        <v>7.7682781067446138E-2</v>
      </c>
      <c r="Q114" s="271">
        <f t="shared" si="16"/>
        <v>7.1160745795125935E-2</v>
      </c>
      <c r="R114" s="271">
        <f t="shared" si="16"/>
        <v>7.4762482682696363E-2</v>
      </c>
      <c r="S114" s="271">
        <f t="shared" si="16"/>
        <v>7.176147116539458E-2</v>
      </c>
      <c r="T114" s="271">
        <f t="shared" si="16"/>
        <v>6.8114716690113666E-2</v>
      </c>
      <c r="U114" s="271">
        <f t="shared" si="16"/>
        <v>7.064945794334597E-2</v>
      </c>
      <c r="V114" s="271">
        <f t="shared" si="16"/>
        <v>7.039822946063902E-2</v>
      </c>
      <c r="W114" s="271">
        <f t="shared" si="16"/>
        <v>7.2480159192251814E-2</v>
      </c>
      <c r="X114" s="271">
        <f t="shared" si="16"/>
        <v>6.7375816917571815E-2</v>
      </c>
      <c r="Y114" s="271">
        <f t="shared" si="16"/>
        <v>6.8877286919007311E-2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0.99999999999999989</v>
      </c>
      <c r="C117" s="232">
        <f t="shared" si="17"/>
        <v>1.0000000000000002</v>
      </c>
      <c r="D117" s="232">
        <f t="shared" si="17"/>
        <v>0.99999999999999967</v>
      </c>
      <c r="E117" s="232">
        <f t="shared" si="17"/>
        <v>0.99999999999999978</v>
      </c>
      <c r="F117" s="232">
        <f t="shared" si="17"/>
        <v>0.99999999999999989</v>
      </c>
      <c r="G117" s="232">
        <f t="shared" si="17"/>
        <v>0.99999999999999978</v>
      </c>
      <c r="H117" s="232">
        <f t="shared" si="17"/>
        <v>1.0000000000000004</v>
      </c>
      <c r="I117" s="232">
        <f t="shared" si="17"/>
        <v>0.99999999999999989</v>
      </c>
      <c r="J117" s="232">
        <f t="shared" si="17"/>
        <v>1</v>
      </c>
      <c r="K117" s="232">
        <f t="shared" si="17"/>
        <v>0.99999999999999978</v>
      </c>
      <c r="L117" s="232">
        <f t="shared" si="17"/>
        <v>1</v>
      </c>
      <c r="M117" s="232">
        <f t="shared" si="17"/>
        <v>1</v>
      </c>
      <c r="N117" s="232">
        <f t="shared" si="17"/>
        <v>1.0000000000000007</v>
      </c>
      <c r="O117" s="232">
        <f t="shared" si="17"/>
        <v>1.0000000000000004</v>
      </c>
      <c r="P117" s="232">
        <f t="shared" si="17"/>
        <v>1</v>
      </c>
      <c r="Q117" s="232">
        <f t="shared" si="17"/>
        <v>0.99999999999999967</v>
      </c>
      <c r="R117" s="232">
        <f t="shared" si="17"/>
        <v>1.0000000000000002</v>
      </c>
      <c r="S117" s="232">
        <f t="shared" si="17"/>
        <v>1</v>
      </c>
      <c r="T117" s="232">
        <f t="shared" si="17"/>
        <v>0.99999999999999989</v>
      </c>
      <c r="U117" s="232">
        <f t="shared" si="17"/>
        <v>1.0000000000000002</v>
      </c>
      <c r="V117" s="232">
        <f t="shared" si="17"/>
        <v>0.99999999999999989</v>
      </c>
      <c r="W117" s="232">
        <f t="shared" si="17"/>
        <v>1.0000000000000004</v>
      </c>
      <c r="X117" s="232">
        <f t="shared" si="17"/>
        <v>0.99999999999999956</v>
      </c>
      <c r="Y117" s="232">
        <f t="shared" si="17"/>
        <v>0.99999999999999989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2.3068912036446161E-3</v>
      </c>
      <c r="C118" s="266">
        <f t="shared" si="18"/>
        <v>2.31953099479161E-3</v>
      </c>
      <c r="D118" s="266">
        <f t="shared" si="18"/>
        <v>2.3129958476960028E-3</v>
      </c>
      <c r="E118" s="266">
        <f t="shared" si="18"/>
        <v>2.3146836860193031E-3</v>
      </c>
      <c r="F118" s="266">
        <f t="shared" si="18"/>
        <v>2.3154627323093619E-3</v>
      </c>
      <c r="G118" s="266">
        <f t="shared" si="18"/>
        <v>2.3289274142047978E-3</v>
      </c>
      <c r="H118" s="266">
        <f t="shared" si="18"/>
        <v>2.2981399749896236E-3</v>
      </c>
      <c r="I118" s="266">
        <f t="shared" si="18"/>
        <v>2.2951317448244453E-3</v>
      </c>
      <c r="J118" s="266">
        <f t="shared" si="18"/>
        <v>2.3014687030404302E-3</v>
      </c>
      <c r="K118" s="266">
        <f t="shared" si="18"/>
        <v>2.3444364684422426E-3</v>
      </c>
      <c r="L118" s="266">
        <f t="shared" si="18"/>
        <v>2.3139241553465253E-3</v>
      </c>
      <c r="M118" s="266">
        <f t="shared" si="18"/>
        <v>2.3324940577888072E-3</v>
      </c>
      <c r="N118" s="266">
        <f t="shared" si="18"/>
        <v>2.3216012971142906E-3</v>
      </c>
      <c r="O118" s="266">
        <f t="shared" si="18"/>
        <v>2.3453359318965188E-3</v>
      </c>
      <c r="P118" s="266">
        <f t="shared" si="18"/>
        <v>2.3362793333780909E-3</v>
      </c>
      <c r="Q118" s="266">
        <f t="shared" si="18"/>
        <v>2.2930078830123504E-3</v>
      </c>
      <c r="R118" s="266">
        <f t="shared" si="18"/>
        <v>2.2530663937936134E-3</v>
      </c>
      <c r="S118" s="266">
        <f t="shared" si="18"/>
        <v>2.2410253686019083E-3</v>
      </c>
      <c r="T118" s="266">
        <f t="shared" si="18"/>
        <v>2.2533624691536865E-3</v>
      </c>
      <c r="U118" s="266">
        <f t="shared" si="18"/>
        <v>2.2847577679771186E-3</v>
      </c>
      <c r="V118" s="266">
        <f t="shared" si="18"/>
        <v>2.2826864843242872E-3</v>
      </c>
      <c r="W118" s="266">
        <f t="shared" si="18"/>
        <v>2.2979748196366901E-3</v>
      </c>
      <c r="X118" s="266">
        <f t="shared" si="18"/>
        <v>2.2841203102601528E-3</v>
      </c>
      <c r="Y118" s="266">
        <f t="shared" si="18"/>
        <v>2.2935203748729567E-3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4.4233647921253276E-4</v>
      </c>
      <c r="C119" s="267">
        <f t="shared" si="19"/>
        <v>4.4476010487164901E-4</v>
      </c>
      <c r="D119" s="267">
        <f t="shared" si="19"/>
        <v>4.435070184873237E-4</v>
      </c>
      <c r="E119" s="267">
        <f t="shared" si="19"/>
        <v>4.4383065423582782E-4</v>
      </c>
      <c r="F119" s="267">
        <f t="shared" si="19"/>
        <v>4.4398003301560887E-4</v>
      </c>
      <c r="G119" s="267">
        <f t="shared" si="19"/>
        <v>4.4656182793247984E-4</v>
      </c>
      <c r="H119" s="267">
        <f t="shared" si="19"/>
        <v>4.4065846870821538E-4</v>
      </c>
      <c r="I119" s="267">
        <f t="shared" si="19"/>
        <v>4.4008165349567987E-4</v>
      </c>
      <c r="J119" s="267">
        <f t="shared" si="19"/>
        <v>4.41296738013644E-4</v>
      </c>
      <c r="K119" s="267">
        <f t="shared" si="19"/>
        <v>4.4953562246447562E-4</v>
      </c>
      <c r="L119" s="267">
        <f t="shared" si="19"/>
        <v>4.4368501749183234E-4</v>
      </c>
      <c r="M119" s="267">
        <f t="shared" si="19"/>
        <v>4.4724571651945095E-4</v>
      </c>
      <c r="N119" s="267">
        <f t="shared" si="19"/>
        <v>4.4515707644918705E-4</v>
      </c>
      <c r="O119" s="267">
        <f t="shared" si="19"/>
        <v>4.4970809071825208E-4</v>
      </c>
      <c r="P119" s="267">
        <f t="shared" si="19"/>
        <v>4.4797152685431546E-4</v>
      </c>
      <c r="Q119" s="267">
        <f t="shared" si="19"/>
        <v>4.4598628361260665E-4</v>
      </c>
      <c r="R119" s="267">
        <f t="shared" si="19"/>
        <v>4.443119251587876E-4</v>
      </c>
      <c r="S119" s="267">
        <f t="shared" si="19"/>
        <v>4.4667314541476299E-4</v>
      </c>
      <c r="T119" s="267">
        <f t="shared" si="19"/>
        <v>4.4416988238367259E-4</v>
      </c>
      <c r="U119" s="267">
        <f t="shared" si="19"/>
        <v>4.4592421730941368E-4</v>
      </c>
      <c r="V119" s="267">
        <f t="shared" si="19"/>
        <v>4.4160679315470813E-4</v>
      </c>
      <c r="W119" s="267">
        <f t="shared" si="19"/>
        <v>4.4107773083063072E-4</v>
      </c>
      <c r="X119" s="267">
        <f t="shared" si="19"/>
        <v>4.3797025821680751E-4</v>
      </c>
      <c r="Y119" s="267">
        <f t="shared" si="19"/>
        <v>4.3977268022900654E-4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6.1190878941917104E-2</v>
      </c>
      <c r="C120" s="267">
        <f t="shared" si="20"/>
        <v>6.1526152633500336E-2</v>
      </c>
      <c r="D120" s="267">
        <f t="shared" si="20"/>
        <v>6.135280618605491E-2</v>
      </c>
      <c r="E120" s="267">
        <f t="shared" si="20"/>
        <v>6.1397576529082544E-2</v>
      </c>
      <c r="F120" s="267">
        <f t="shared" si="20"/>
        <v>6.141824093109239E-2</v>
      </c>
      <c r="G120" s="267">
        <f t="shared" si="20"/>
        <v>6.1775395060664422E-2</v>
      </c>
      <c r="H120" s="267">
        <f t="shared" si="20"/>
        <v>6.0958750364559569E-2</v>
      </c>
      <c r="I120" s="267">
        <f t="shared" si="20"/>
        <v>6.0878956290363044E-2</v>
      </c>
      <c r="J120" s="267">
        <f t="shared" si="20"/>
        <v>6.1047045727108798E-2</v>
      </c>
      <c r="K120" s="267">
        <f t="shared" si="20"/>
        <v>6.2186776689259537E-2</v>
      </c>
      <c r="L120" s="267">
        <f t="shared" si="20"/>
        <v>6.1377429783810271E-2</v>
      </c>
      <c r="M120" s="267">
        <f t="shared" si="20"/>
        <v>6.1870001193555846E-2</v>
      </c>
      <c r="N120" s="267">
        <f t="shared" si="20"/>
        <v>6.1581067931889791E-2</v>
      </c>
      <c r="O120" s="267">
        <f t="shared" si="20"/>
        <v>6.2210635187335377E-2</v>
      </c>
      <c r="P120" s="267">
        <f t="shared" si="20"/>
        <v>6.1970406596281273E-2</v>
      </c>
      <c r="Q120" s="267">
        <f t="shared" si="20"/>
        <v>6.0615047308630522E-2</v>
      </c>
      <c r="R120" s="267">
        <f t="shared" si="20"/>
        <v>5.9381055232210697E-2</v>
      </c>
      <c r="S120" s="267">
        <f t="shared" si="20"/>
        <v>5.8908407582699461E-2</v>
      </c>
      <c r="T120" s="267">
        <f t="shared" si="20"/>
        <v>5.9095445036482168E-2</v>
      </c>
      <c r="U120" s="267">
        <f t="shared" si="20"/>
        <v>5.9796149167651816E-2</v>
      </c>
      <c r="V120" s="267">
        <f t="shared" si="20"/>
        <v>5.9633698549612091E-2</v>
      </c>
      <c r="W120" s="267">
        <f t="shared" si="20"/>
        <v>5.9936650377248775E-2</v>
      </c>
      <c r="X120" s="267">
        <f t="shared" si="20"/>
        <v>5.984896770119888E-2</v>
      </c>
      <c r="Y120" s="267">
        <f t="shared" si="20"/>
        <v>6.0397632986232137E-2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1.0550408712412624E-3</v>
      </c>
      <c r="C121" s="267">
        <f t="shared" si="21"/>
        <v>1.0608215930381821E-3</v>
      </c>
      <c r="D121" s="267">
        <f t="shared" si="21"/>
        <v>1.057832788332288E-3</v>
      </c>
      <c r="E121" s="267">
        <f t="shared" si="21"/>
        <v>1.0586047096141915E-3</v>
      </c>
      <c r="F121" s="267">
        <f t="shared" si="21"/>
        <v>1.0589610010922211E-3</v>
      </c>
      <c r="G121" s="267">
        <f t="shared" si="21"/>
        <v>1.0651189810158104E-3</v>
      </c>
      <c r="H121" s="267">
        <f t="shared" si="21"/>
        <v>1.0510385568321529E-3</v>
      </c>
      <c r="I121" s="267">
        <f t="shared" si="21"/>
        <v>1.0496627633966621E-3</v>
      </c>
      <c r="J121" s="267">
        <f t="shared" si="21"/>
        <v>1.0525609277776487E-3</v>
      </c>
      <c r="K121" s="267">
        <f t="shared" si="21"/>
        <v>1.0722119406096353E-3</v>
      </c>
      <c r="L121" s="267">
        <f t="shared" si="21"/>
        <v>1.0582573434698862E-3</v>
      </c>
      <c r="M121" s="267">
        <f t="shared" si="21"/>
        <v>1.0667501609987827E-3</v>
      </c>
      <c r="N121" s="267">
        <f t="shared" si="21"/>
        <v>1.0617684316072491E-3</v>
      </c>
      <c r="O121" s="267">
        <f t="shared" si="21"/>
        <v>1.0726233040518948E-3</v>
      </c>
      <c r="P121" s="267">
        <f t="shared" si="21"/>
        <v>1.0684813308299808E-3</v>
      </c>
      <c r="Q121" s="267">
        <f t="shared" si="21"/>
        <v>1.0637462188557514E-3</v>
      </c>
      <c r="R121" s="267">
        <f t="shared" si="21"/>
        <v>1.0597526151515479E-3</v>
      </c>
      <c r="S121" s="267">
        <f t="shared" si="21"/>
        <v>1.0653844904164856E-3</v>
      </c>
      <c r="T121" s="267">
        <f t="shared" si="21"/>
        <v>1.0594138211785116E-3</v>
      </c>
      <c r="U121" s="267">
        <f t="shared" si="21"/>
        <v>1.0635981811295565E-3</v>
      </c>
      <c r="V121" s="267">
        <f t="shared" si="21"/>
        <v>1.0533004572117648E-3</v>
      </c>
      <c r="W121" s="267">
        <f t="shared" si="21"/>
        <v>1.0520385617960187E-3</v>
      </c>
      <c r="X121" s="267">
        <f t="shared" si="21"/>
        <v>1.0446267593155112E-3</v>
      </c>
      <c r="Y121" s="267">
        <f t="shared" si="21"/>
        <v>1.048925814400184E-3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2.6816277168949135E-3</v>
      </c>
      <c r="C122" s="268">
        <f t="shared" si="22"/>
        <v>2.6945974273828066E-3</v>
      </c>
      <c r="D122" s="268">
        <f t="shared" si="22"/>
        <v>2.6836158800842406E-3</v>
      </c>
      <c r="E122" s="268">
        <f t="shared" si="22"/>
        <v>2.6892636453808125E-3</v>
      </c>
      <c r="F122" s="268">
        <f t="shared" si="22"/>
        <v>2.6845998956018594E-3</v>
      </c>
      <c r="G122" s="268">
        <f t="shared" si="22"/>
        <v>2.6970724554669749E-3</v>
      </c>
      <c r="H122" s="268">
        <f t="shared" si="22"/>
        <v>2.6594272265574432E-3</v>
      </c>
      <c r="I122" s="268">
        <f t="shared" si="22"/>
        <v>2.6532753669232792E-3</v>
      </c>
      <c r="J122" s="268">
        <f t="shared" si="22"/>
        <v>2.6566936738295823E-3</v>
      </c>
      <c r="K122" s="268">
        <f t="shared" si="22"/>
        <v>2.691983762342815E-3</v>
      </c>
      <c r="L122" s="268">
        <f t="shared" si="22"/>
        <v>2.6721229016959257E-3</v>
      </c>
      <c r="M122" s="268">
        <f t="shared" si="22"/>
        <v>2.6962631234439863E-3</v>
      </c>
      <c r="N122" s="268">
        <f t="shared" si="22"/>
        <v>2.6743047929273598E-3</v>
      </c>
      <c r="O122" s="268">
        <f t="shared" si="22"/>
        <v>2.6912827873179514E-3</v>
      </c>
      <c r="P122" s="268">
        <f t="shared" si="22"/>
        <v>2.6805310771787698E-3</v>
      </c>
      <c r="Q122" s="268">
        <f t="shared" si="22"/>
        <v>2.6009530840704034E-3</v>
      </c>
      <c r="R122" s="268">
        <f t="shared" si="22"/>
        <v>2.6781846979059727E-3</v>
      </c>
      <c r="S122" s="268">
        <f t="shared" si="22"/>
        <v>2.6358685684610313E-3</v>
      </c>
      <c r="T122" s="268">
        <f t="shared" si="22"/>
        <v>2.6039818851338599E-3</v>
      </c>
      <c r="U122" s="268">
        <f t="shared" si="22"/>
        <v>2.5998265836762713E-3</v>
      </c>
      <c r="V122" s="268">
        <f t="shared" si="22"/>
        <v>2.5538598542200492E-3</v>
      </c>
      <c r="W122" s="268">
        <f t="shared" si="22"/>
        <v>2.5847164969053965E-3</v>
      </c>
      <c r="X122" s="268">
        <f t="shared" si="22"/>
        <v>2.560270449633543E-3</v>
      </c>
      <c r="Y122" s="268">
        <f t="shared" si="22"/>
        <v>2.5853713398202227E-3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7.6421907403662198E-2</v>
      </c>
      <c r="C123" s="269">
        <f t="shared" si="23"/>
        <v>7.2843499979738852E-2</v>
      </c>
      <c r="D123" s="269">
        <f t="shared" si="23"/>
        <v>7.1512399068044116E-2</v>
      </c>
      <c r="E123" s="269">
        <f t="shared" si="23"/>
        <v>7.0813974273484834E-2</v>
      </c>
      <c r="F123" s="269">
        <f t="shared" si="23"/>
        <v>7.0207920065057244E-2</v>
      </c>
      <c r="G123" s="269">
        <f t="shared" si="23"/>
        <v>6.9279321444328149E-2</v>
      </c>
      <c r="H123" s="269">
        <f t="shared" si="23"/>
        <v>6.7302253892929237E-2</v>
      </c>
      <c r="I123" s="269">
        <f t="shared" si="23"/>
        <v>6.8044127225710432E-2</v>
      </c>
      <c r="J123" s="269">
        <f t="shared" si="23"/>
        <v>6.6759966071324062E-2</v>
      </c>
      <c r="K123" s="269">
        <f t="shared" si="23"/>
        <v>6.6126070580978136E-2</v>
      </c>
      <c r="L123" s="269">
        <f t="shared" si="23"/>
        <v>6.588475685796269E-2</v>
      </c>
      <c r="M123" s="269">
        <f t="shared" si="23"/>
        <v>6.3162355236433487E-2</v>
      </c>
      <c r="N123" s="269">
        <f t="shared" si="23"/>
        <v>6.7998062866360925E-2</v>
      </c>
      <c r="O123" s="269">
        <f t="shared" si="23"/>
        <v>6.8235180191759476E-2</v>
      </c>
      <c r="P123" s="269">
        <f t="shared" si="23"/>
        <v>6.8234602909537284E-2</v>
      </c>
      <c r="Q123" s="269">
        <f t="shared" si="23"/>
        <v>7.2173124597788657E-2</v>
      </c>
      <c r="R123" s="269">
        <f t="shared" si="23"/>
        <v>6.8289539200904872E-2</v>
      </c>
      <c r="S123" s="269">
        <f t="shared" si="23"/>
        <v>6.9411692512291706E-2</v>
      </c>
      <c r="T123" s="269">
        <f t="shared" si="23"/>
        <v>6.9969783780243336E-2</v>
      </c>
      <c r="U123" s="269">
        <f t="shared" si="23"/>
        <v>7.0141211427862726E-2</v>
      </c>
      <c r="V123" s="269">
        <f t="shared" si="23"/>
        <v>7.0220676796255779E-2</v>
      </c>
      <c r="W123" s="269">
        <f t="shared" si="23"/>
        <v>6.69877299486904E-2</v>
      </c>
      <c r="X123" s="269">
        <f t="shared" si="23"/>
        <v>6.9218385663771476E-2</v>
      </c>
      <c r="Y123" s="269">
        <f t="shared" si="23"/>
        <v>6.4328531169077288E-2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0.45390607702822777</v>
      </c>
      <c r="C124" s="269">
        <f t="shared" si="24"/>
        <v>0.45639309419007895</v>
      </c>
      <c r="D124" s="269">
        <f t="shared" si="24"/>
        <v>0.45510723251776286</v>
      </c>
      <c r="E124" s="269">
        <f t="shared" si="24"/>
        <v>0.45543933316940072</v>
      </c>
      <c r="F124" s="269">
        <f t="shared" si="24"/>
        <v>0.45559261904815596</v>
      </c>
      <c r="G124" s="269">
        <f t="shared" si="24"/>
        <v>0.4582419424873953</v>
      </c>
      <c r="H124" s="269">
        <f t="shared" si="24"/>
        <v>0.45218417706966491</v>
      </c>
      <c r="I124" s="269">
        <f t="shared" si="24"/>
        <v>0.45159227488072884</v>
      </c>
      <c r="J124" s="269">
        <f t="shared" si="24"/>
        <v>0.45283914072319487</v>
      </c>
      <c r="K124" s="269">
        <f t="shared" si="24"/>
        <v>0.46129351854621198</v>
      </c>
      <c r="L124" s="269">
        <f t="shared" si="24"/>
        <v>0.4552898872018063</v>
      </c>
      <c r="M124" s="269">
        <f t="shared" si="24"/>
        <v>0.45894371862439626</v>
      </c>
      <c r="N124" s="269">
        <f t="shared" si="24"/>
        <v>0.45680044881697474</v>
      </c>
      <c r="O124" s="269">
        <f t="shared" si="24"/>
        <v>0.46147049781914656</v>
      </c>
      <c r="P124" s="269">
        <f t="shared" si="24"/>
        <v>0.45968851299982588</v>
      </c>
      <c r="Q124" s="269">
        <f t="shared" si="24"/>
        <v>0.45680370947051741</v>
      </c>
      <c r="R124" s="269">
        <f t="shared" si="24"/>
        <v>0.45367809904506329</v>
      </c>
      <c r="S124" s="269">
        <f t="shared" si="24"/>
        <v>0.45546517003337189</v>
      </c>
      <c r="T124" s="269">
        <f t="shared" si="24"/>
        <v>0.4557874340497074</v>
      </c>
      <c r="U124" s="269">
        <f t="shared" si="24"/>
        <v>0.45758765474449264</v>
      </c>
      <c r="V124" s="269">
        <f t="shared" si="24"/>
        <v>0.45315730555778727</v>
      </c>
      <c r="W124" s="269">
        <f t="shared" si="24"/>
        <v>0.45261440526511204</v>
      </c>
      <c r="X124" s="269">
        <f t="shared" si="24"/>
        <v>0.44942565468744283</v>
      </c>
      <c r="Y124" s="269">
        <f t="shared" si="24"/>
        <v>0.45127522021765426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0.29138699366011839</v>
      </c>
      <c r="C125" s="269">
        <f t="shared" si="25"/>
        <v>0.29196889135770204</v>
      </c>
      <c r="D125" s="269">
        <f t="shared" si="25"/>
        <v>0.29380720723975662</v>
      </c>
      <c r="E125" s="269">
        <f t="shared" si="25"/>
        <v>0.29398919521813832</v>
      </c>
      <c r="F125" s="269">
        <f t="shared" si="25"/>
        <v>0.29447186574534728</v>
      </c>
      <c r="G125" s="269">
        <f t="shared" si="25"/>
        <v>0.29347627839303642</v>
      </c>
      <c r="H125" s="269">
        <f t="shared" si="25"/>
        <v>0.29280397125104068</v>
      </c>
      <c r="I125" s="269">
        <f t="shared" si="25"/>
        <v>0.29324465775730907</v>
      </c>
      <c r="J125" s="269">
        <f t="shared" si="25"/>
        <v>0.29258651716844386</v>
      </c>
      <c r="K125" s="269">
        <f t="shared" si="25"/>
        <v>0.29106960466737802</v>
      </c>
      <c r="L125" s="269">
        <f t="shared" si="25"/>
        <v>0.29216116017387778</v>
      </c>
      <c r="M125" s="269">
        <f t="shared" si="25"/>
        <v>0.29492080687446048</v>
      </c>
      <c r="N125" s="269">
        <f t="shared" si="25"/>
        <v>0.29216930386685247</v>
      </c>
      <c r="O125" s="269">
        <f t="shared" si="25"/>
        <v>0.29225797379367147</v>
      </c>
      <c r="P125" s="269">
        <f t="shared" si="25"/>
        <v>0.29409449548365935</v>
      </c>
      <c r="Q125" s="269">
        <f t="shared" si="25"/>
        <v>0.29534477437386886</v>
      </c>
      <c r="R125" s="269">
        <f t="shared" si="25"/>
        <v>0.30168480558797089</v>
      </c>
      <c r="S125" s="269">
        <f t="shared" si="25"/>
        <v>0.2997173665716974</v>
      </c>
      <c r="T125" s="269">
        <f t="shared" si="25"/>
        <v>0.29824560174615811</v>
      </c>
      <c r="U125" s="269">
        <f t="shared" si="25"/>
        <v>0.29642354939352389</v>
      </c>
      <c r="V125" s="269">
        <f t="shared" si="25"/>
        <v>0.29249056007951002</v>
      </c>
      <c r="W125" s="269">
        <f t="shared" si="25"/>
        <v>0.29563775612721732</v>
      </c>
      <c r="X125" s="269">
        <f t="shared" si="25"/>
        <v>0.29575266510495274</v>
      </c>
      <c r="Y125" s="269">
        <f t="shared" si="25"/>
        <v>0.29903394045920562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0.13588165108528405</v>
      </c>
      <c r="C126" s="270">
        <f t="shared" si="26"/>
        <v>0.14096886473363016</v>
      </c>
      <c r="D126" s="270">
        <f t="shared" si="26"/>
        <v>0.1520022692413158</v>
      </c>
      <c r="E126" s="270">
        <f t="shared" si="26"/>
        <v>0.15402773943501188</v>
      </c>
      <c r="F126" s="270">
        <f t="shared" si="26"/>
        <v>0.15457953333491883</v>
      </c>
      <c r="G126" s="270">
        <f t="shared" si="26"/>
        <v>0.13719473631136625</v>
      </c>
      <c r="H126" s="270">
        <f t="shared" si="26"/>
        <v>0.14537580724597812</v>
      </c>
      <c r="I126" s="270">
        <f t="shared" si="26"/>
        <v>0.14710247332354215</v>
      </c>
      <c r="J126" s="270">
        <f t="shared" si="26"/>
        <v>0.13946949367190128</v>
      </c>
      <c r="K126" s="270">
        <f t="shared" si="26"/>
        <v>0.13703481987350333</v>
      </c>
      <c r="L126" s="270">
        <f t="shared" si="26"/>
        <v>0.14273197105166446</v>
      </c>
      <c r="M126" s="270">
        <f t="shared" si="26"/>
        <v>0.13413079188357915</v>
      </c>
      <c r="N126" s="270">
        <f t="shared" si="26"/>
        <v>0.13124709759927231</v>
      </c>
      <c r="O126" s="270">
        <f t="shared" si="26"/>
        <v>0.12965539451246871</v>
      </c>
      <c r="P126" s="270">
        <f t="shared" si="26"/>
        <v>0.13191934679863659</v>
      </c>
      <c r="Q126" s="270">
        <f t="shared" si="26"/>
        <v>0.13562638931045995</v>
      </c>
      <c r="R126" s="270">
        <f t="shared" si="26"/>
        <v>0.13408772266955316</v>
      </c>
      <c r="S126" s="270">
        <f t="shared" si="26"/>
        <v>0.13934681842317739</v>
      </c>
      <c r="T126" s="270">
        <f t="shared" si="26"/>
        <v>0.14646894428651355</v>
      </c>
      <c r="U126" s="270">
        <f t="shared" si="26"/>
        <v>0.13853868524820456</v>
      </c>
      <c r="V126" s="270">
        <f t="shared" si="26"/>
        <v>0.13306129753993357</v>
      </c>
      <c r="W126" s="270">
        <f t="shared" si="26"/>
        <v>0.13265785661473062</v>
      </c>
      <c r="X126" s="270">
        <f t="shared" si="26"/>
        <v>0.14170758693998234</v>
      </c>
      <c r="Y126" s="270">
        <f t="shared" si="26"/>
        <v>0.14624203547787765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0.15550534257483439</v>
      </c>
      <c r="C127" s="270">
        <f t="shared" si="27"/>
        <v>0.15100002662407189</v>
      </c>
      <c r="D127" s="270">
        <f t="shared" si="27"/>
        <v>0.14180493799844085</v>
      </c>
      <c r="E127" s="270">
        <f t="shared" si="27"/>
        <v>0.13996145578312652</v>
      </c>
      <c r="F127" s="270">
        <f t="shared" si="27"/>
        <v>0.13989233241042853</v>
      </c>
      <c r="G127" s="270">
        <f t="shared" si="27"/>
        <v>0.15628154208167014</v>
      </c>
      <c r="H127" s="270">
        <f t="shared" si="27"/>
        <v>0.14742816400506256</v>
      </c>
      <c r="I127" s="270">
        <f t="shared" si="27"/>
        <v>0.14614218443376695</v>
      </c>
      <c r="J127" s="270">
        <f t="shared" si="27"/>
        <v>0.1531170234965426</v>
      </c>
      <c r="K127" s="270">
        <f t="shared" si="27"/>
        <v>0.1540347847938747</v>
      </c>
      <c r="L127" s="270">
        <f t="shared" si="27"/>
        <v>0.14942918912221342</v>
      </c>
      <c r="M127" s="270">
        <f t="shared" si="27"/>
        <v>0.16079001499088139</v>
      </c>
      <c r="N127" s="270">
        <f t="shared" si="27"/>
        <v>0.16092220626758016</v>
      </c>
      <c r="O127" s="270">
        <f t="shared" si="27"/>
        <v>0.16260257928120278</v>
      </c>
      <c r="P127" s="270">
        <f t="shared" si="27"/>
        <v>0.16217514868502278</v>
      </c>
      <c r="Q127" s="270">
        <f t="shared" si="27"/>
        <v>0.15971838506340896</v>
      </c>
      <c r="R127" s="270">
        <f t="shared" si="27"/>
        <v>0.16759708291841771</v>
      </c>
      <c r="S127" s="270">
        <f t="shared" si="27"/>
        <v>0.16037054814851998</v>
      </c>
      <c r="T127" s="270">
        <f t="shared" si="27"/>
        <v>0.15177665745964455</v>
      </c>
      <c r="U127" s="270">
        <f t="shared" si="27"/>
        <v>0.15788486414531933</v>
      </c>
      <c r="V127" s="270">
        <f t="shared" si="27"/>
        <v>0.15942926253957648</v>
      </c>
      <c r="W127" s="270">
        <f t="shared" si="27"/>
        <v>0.16297989951248673</v>
      </c>
      <c r="X127" s="270">
        <f t="shared" si="27"/>
        <v>0.15404507816497046</v>
      </c>
      <c r="Y127" s="270">
        <f t="shared" si="27"/>
        <v>0.15279190498132803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0.11060824669508106</v>
      </c>
      <c r="C128" s="269">
        <f t="shared" si="28"/>
        <v>0.11074865171889571</v>
      </c>
      <c r="D128" s="269">
        <f t="shared" si="28"/>
        <v>0.11172240345378125</v>
      </c>
      <c r="E128" s="269">
        <f t="shared" si="28"/>
        <v>0.1118535381146432</v>
      </c>
      <c r="F128" s="269">
        <f t="shared" si="28"/>
        <v>0.11180635054832785</v>
      </c>
      <c r="G128" s="269">
        <f t="shared" si="28"/>
        <v>0.1106893819359555</v>
      </c>
      <c r="H128" s="269">
        <f t="shared" si="28"/>
        <v>0.12030158319471852</v>
      </c>
      <c r="I128" s="269">
        <f t="shared" si="28"/>
        <v>0.11980183231724841</v>
      </c>
      <c r="J128" s="269">
        <f t="shared" si="28"/>
        <v>0.12031531026726715</v>
      </c>
      <c r="K128" s="269">
        <f t="shared" si="28"/>
        <v>0.11276586172231307</v>
      </c>
      <c r="L128" s="269">
        <f t="shared" si="28"/>
        <v>0.11879877656453876</v>
      </c>
      <c r="M128" s="269">
        <f t="shared" si="28"/>
        <v>0.11456036501240294</v>
      </c>
      <c r="N128" s="269">
        <f t="shared" si="28"/>
        <v>0.11494828491982462</v>
      </c>
      <c r="O128" s="269">
        <f t="shared" si="28"/>
        <v>0.1092667628941028</v>
      </c>
      <c r="P128" s="269">
        <f t="shared" si="28"/>
        <v>0.10947871874245509</v>
      </c>
      <c r="Q128" s="269">
        <f t="shared" si="28"/>
        <v>0.10865965077964307</v>
      </c>
      <c r="R128" s="269">
        <f t="shared" si="28"/>
        <v>0.11053118530184057</v>
      </c>
      <c r="S128" s="269">
        <f t="shared" si="28"/>
        <v>0.11010841172704536</v>
      </c>
      <c r="T128" s="269">
        <f t="shared" si="28"/>
        <v>0.11054080732955915</v>
      </c>
      <c r="U128" s="269">
        <f t="shared" si="28"/>
        <v>0.10965732851637686</v>
      </c>
      <c r="V128" s="269">
        <f t="shared" si="28"/>
        <v>0.11816630542792378</v>
      </c>
      <c r="W128" s="269">
        <f t="shared" si="28"/>
        <v>0.11844765067256301</v>
      </c>
      <c r="X128" s="269">
        <f t="shared" si="28"/>
        <v>0.11942733906520764</v>
      </c>
      <c r="Y128" s="269">
        <f t="shared" si="28"/>
        <v>0.11859708495850811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3.4231408543427023E-2</v>
      </c>
      <c r="C129" s="270">
        <f t="shared" si="29"/>
        <v>3.6152422238859304E-2</v>
      </c>
      <c r="D129" s="270">
        <f t="shared" si="29"/>
        <v>3.9724039864207014E-2</v>
      </c>
      <c r="E129" s="270">
        <f t="shared" si="29"/>
        <v>4.0413901466434053E-2</v>
      </c>
      <c r="F129" s="270">
        <f t="shared" si="29"/>
        <v>4.0708627250405145E-2</v>
      </c>
      <c r="G129" s="270">
        <f t="shared" si="29"/>
        <v>3.5683716340776842E-2</v>
      </c>
      <c r="H129" s="270">
        <f t="shared" si="29"/>
        <v>3.8262235812502668E-2</v>
      </c>
      <c r="I129" s="270">
        <f t="shared" si="29"/>
        <v>3.8751784887623382E-2</v>
      </c>
      <c r="J129" s="270">
        <f t="shared" si="29"/>
        <v>3.6637399173464424E-2</v>
      </c>
      <c r="K129" s="270">
        <f t="shared" si="29"/>
        <v>3.5620383205052168E-2</v>
      </c>
      <c r="L129" s="270">
        <f t="shared" si="29"/>
        <v>3.7531411634324344E-2</v>
      </c>
      <c r="M129" s="270">
        <f t="shared" si="29"/>
        <v>3.5375118668936355E-2</v>
      </c>
      <c r="N129" s="270">
        <f t="shared" si="29"/>
        <v>3.4085101072923132E-2</v>
      </c>
      <c r="O129" s="270">
        <f t="shared" si="29"/>
        <v>3.3544815024407301E-2</v>
      </c>
      <c r="P129" s="270">
        <f t="shared" si="29"/>
        <v>3.4487429898729972E-2</v>
      </c>
      <c r="Q129" s="270">
        <f t="shared" si="29"/>
        <v>3.5992658726451271E-2</v>
      </c>
      <c r="R129" s="270">
        <f t="shared" si="29"/>
        <v>3.5754553007530832E-2</v>
      </c>
      <c r="S129" s="270">
        <f t="shared" si="29"/>
        <v>3.715328998855949E-2</v>
      </c>
      <c r="T129" s="270">
        <f t="shared" si="29"/>
        <v>3.9073066468369576E-2</v>
      </c>
      <c r="U129" s="270">
        <f t="shared" si="29"/>
        <v>3.6940885527770667E-2</v>
      </c>
      <c r="V129" s="270">
        <f t="shared" si="29"/>
        <v>3.5505125305061155E-2</v>
      </c>
      <c r="W129" s="270">
        <f t="shared" si="29"/>
        <v>3.5463516094746329E-2</v>
      </c>
      <c r="X129" s="270">
        <f t="shared" si="29"/>
        <v>3.7923657172540565E-2</v>
      </c>
      <c r="Y129" s="270">
        <f t="shared" si="29"/>
        <v>3.9238044491080371E-2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2.8516592259010067E-2</v>
      </c>
      <c r="C130" s="270">
        <f t="shared" si="30"/>
        <v>2.802221361319248E-2</v>
      </c>
      <c r="D130" s="270">
        <f t="shared" si="30"/>
        <v>2.8445404367351688E-2</v>
      </c>
      <c r="E130" s="270">
        <f t="shared" si="30"/>
        <v>2.8399775277454568E-2</v>
      </c>
      <c r="F130" s="270">
        <f t="shared" si="30"/>
        <v>2.8385350764860342E-2</v>
      </c>
      <c r="G130" s="270">
        <f t="shared" si="30"/>
        <v>2.803323018603078E-2</v>
      </c>
      <c r="H130" s="270">
        <f t="shared" si="30"/>
        <v>3.7504725919282139E-2</v>
      </c>
      <c r="I130" s="270">
        <f t="shared" si="30"/>
        <v>3.7085409005492162E-2</v>
      </c>
      <c r="J130" s="270">
        <f t="shared" si="30"/>
        <v>3.7961024133033955E-2</v>
      </c>
      <c r="K130" s="270">
        <f t="shared" si="30"/>
        <v>2.9887199678895832E-2</v>
      </c>
      <c r="L130" s="270">
        <f t="shared" si="30"/>
        <v>3.5946095832487993E-2</v>
      </c>
      <c r="M130" s="270">
        <f t="shared" si="30"/>
        <v>3.1560490287130198E-2</v>
      </c>
      <c r="N130" s="270">
        <f t="shared" si="30"/>
        <v>3.283752131839849E-2</v>
      </c>
      <c r="O130" s="270">
        <f t="shared" si="30"/>
        <v>2.706708041567495E-2</v>
      </c>
      <c r="P130" s="270">
        <f t="shared" si="30"/>
        <v>2.7419184379838299E-2</v>
      </c>
      <c r="Q130" s="270">
        <f t="shared" si="30"/>
        <v>2.8158079785221571E-2</v>
      </c>
      <c r="R130" s="270">
        <f t="shared" si="30"/>
        <v>2.8374776560756931E-2</v>
      </c>
      <c r="S130" s="270">
        <f t="shared" si="30"/>
        <v>2.8466997503434725E-2</v>
      </c>
      <c r="T130" s="270">
        <f t="shared" si="30"/>
        <v>2.9170839252070858E-2</v>
      </c>
      <c r="U130" s="270">
        <f t="shared" si="30"/>
        <v>2.9069869185185566E-2</v>
      </c>
      <c r="V130" s="270">
        <f t="shared" si="30"/>
        <v>3.8910602008096463E-2</v>
      </c>
      <c r="W130" s="270">
        <f t="shared" si="30"/>
        <v>3.8327377390825132E-2</v>
      </c>
      <c r="X130" s="270">
        <f t="shared" si="30"/>
        <v>3.9367491136423266E-2</v>
      </c>
      <c r="Y130" s="270">
        <f t="shared" si="30"/>
        <v>3.7592926353115633E-2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4.7860245892643954E-2</v>
      </c>
      <c r="C131" s="271">
        <f t="shared" si="31"/>
        <v>4.6574015866843947E-2</v>
      </c>
      <c r="D131" s="271">
        <f t="shared" si="31"/>
        <v>4.3552959222222541E-2</v>
      </c>
      <c r="E131" s="271">
        <f t="shared" si="31"/>
        <v>4.3039861370754572E-2</v>
      </c>
      <c r="F131" s="271">
        <f t="shared" si="31"/>
        <v>4.2712372533062364E-2</v>
      </c>
      <c r="G131" s="271">
        <f t="shared" si="31"/>
        <v>4.6972435409147889E-2</v>
      </c>
      <c r="H131" s="271">
        <f t="shared" si="31"/>
        <v>4.4534621462933723E-2</v>
      </c>
      <c r="I131" s="271">
        <f t="shared" si="31"/>
        <v>4.3964638424132868E-2</v>
      </c>
      <c r="J131" s="271">
        <f t="shared" si="31"/>
        <v>4.5716886960768782E-2</v>
      </c>
      <c r="K131" s="271">
        <f t="shared" si="31"/>
        <v>4.7258278838365073E-2</v>
      </c>
      <c r="L131" s="271">
        <f t="shared" si="31"/>
        <v>4.5321269097726422E-2</v>
      </c>
      <c r="M131" s="271">
        <f t="shared" si="31"/>
        <v>4.7624756056336384E-2</v>
      </c>
      <c r="N131" s="271">
        <f t="shared" si="31"/>
        <v>4.8025662528502995E-2</v>
      </c>
      <c r="O131" s="271">
        <f t="shared" si="31"/>
        <v>4.8654867454020548E-2</v>
      </c>
      <c r="P131" s="271">
        <f t="shared" si="31"/>
        <v>4.7572104463886815E-2</v>
      </c>
      <c r="Q131" s="271">
        <f t="shared" si="31"/>
        <v>4.4508912267970234E-2</v>
      </c>
      <c r="R131" s="271">
        <f t="shared" si="31"/>
        <v>4.6401855733552801E-2</v>
      </c>
      <c r="S131" s="271">
        <f t="shared" si="31"/>
        <v>4.4488124235051149E-2</v>
      </c>
      <c r="T131" s="271">
        <f t="shared" si="31"/>
        <v>4.2296901609118691E-2</v>
      </c>
      <c r="U131" s="271">
        <f t="shared" si="31"/>
        <v>4.3646573803420623E-2</v>
      </c>
      <c r="V131" s="271">
        <f t="shared" si="31"/>
        <v>4.3750578114766153E-2</v>
      </c>
      <c r="W131" s="271">
        <f t="shared" si="31"/>
        <v>4.4656757186991546E-2</v>
      </c>
      <c r="X131" s="271">
        <f t="shared" si="31"/>
        <v>4.2136190756243815E-2</v>
      </c>
      <c r="Y131" s="271">
        <f t="shared" si="31"/>
        <v>4.1766114114312115E-2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0.54225330616934464</v>
      </c>
      <c r="C136" s="272">
        <f>IF(C$5=0,0,C$5/ISI_fec!C$5)</f>
        <v>0.54262828510783534</v>
      </c>
      <c r="D136" s="272">
        <f>IF(D$5=0,0,D$5/ISI_fec!D$5)</f>
        <v>0.54390338187283327</v>
      </c>
      <c r="E136" s="272">
        <f>IF(E$5=0,0,E$5/ISI_fec!E$5)</f>
        <v>0.5433968877707317</v>
      </c>
      <c r="F136" s="272">
        <f>IF(F$5=0,0,F$5/ISI_fec!F$5)</f>
        <v>0.54383981465502718</v>
      </c>
      <c r="G136" s="272">
        <f>IF(G$5=0,0,G$5/ISI_fec!G$5)</f>
        <v>0.54823471704643445</v>
      </c>
      <c r="H136" s="272">
        <f>IF(H$5=0,0,H$5/ISI_fec!H$5)</f>
        <v>0.54430186465455288</v>
      </c>
      <c r="I136" s="272">
        <f>IF(I$5=0,0,I$5/ISI_fec!I$5)</f>
        <v>0.54420804110900911</v>
      </c>
      <c r="J136" s="272">
        <f>IF(J$5=0,0,J$5/ISI_fec!J$5)</f>
        <v>0.5461565289203264</v>
      </c>
      <c r="K136" s="272">
        <f>IF(K$5=0,0,K$5/ISI_fec!K$5)</f>
        <v>0.54764552912449749</v>
      </c>
      <c r="L136" s="272">
        <f>IF(L$5=0,0,L$5/ISI_fec!L$5)</f>
        <v>0.54556172911622069</v>
      </c>
      <c r="M136" s="272">
        <f>IF(M$5=0,0,M$5/ISI_fec!M$5)</f>
        <v>0.55079537516781196</v>
      </c>
      <c r="N136" s="272">
        <f>IF(N$5=0,0,N$5/ISI_fec!N$5)</f>
        <v>0.54890812352106866</v>
      </c>
      <c r="O136" s="272">
        <f>IF(O$5=0,0,O$5/ISI_fec!O$5)</f>
        <v>0.5505094148144577</v>
      </c>
      <c r="P136" s="272">
        <f>IF(P$5=0,0,P$5/ISI_fec!P$5)</f>
        <v>0.56369273103287709</v>
      </c>
      <c r="Q136" s="272">
        <f>IF(Q$5=0,0,Q$5/ISI_fec!Q$5)</f>
        <v>0.56539836920682285</v>
      </c>
      <c r="R136" s="272">
        <f>IF(R$5=0,0,R$5/ISI_fec!R$5)</f>
        <v>0.56600662537885515</v>
      </c>
      <c r="S136" s="272">
        <f>IF(S$5=0,0,S$5/ISI_fec!S$5)</f>
        <v>0.56529596015852834</v>
      </c>
      <c r="T136" s="272">
        <f>IF(T$5=0,0,T$5/ISI_fec!T$5)</f>
        <v>0.56361820221028469</v>
      </c>
      <c r="U136" s="272">
        <f>IF(U$5=0,0,U$5/ISI_fec!U$5)</f>
        <v>0.5811338709026399</v>
      </c>
      <c r="V136" s="272">
        <f>IF(V$5=0,0,V$5/ISI_fec!V$5)</f>
        <v>0.58394640760393501</v>
      </c>
      <c r="W136" s="272">
        <f>IF(W$5=0,0,W$5/ISI_fec!W$5)</f>
        <v>0.58574405679303032</v>
      </c>
      <c r="X136" s="272">
        <f>IF(X$5=0,0,X$5/ISI_fec!X$5)</f>
        <v>0.58359121375911749</v>
      </c>
      <c r="Y136" s="272">
        <f>IF(Y$5=0,0,Y$5/ISI_fec!Y$5)</f>
        <v>0.58386870245677325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0.47775719335851519</v>
      </c>
      <c r="C137" s="273">
        <f>IF(C$6=0,0,C$6/ISI_fec!C$6)</f>
        <v>0.47843489131102906</v>
      </c>
      <c r="D137" s="273">
        <f>IF(D$6=0,0,D$6/ISI_fec!D$6)</f>
        <v>0.48081808154491024</v>
      </c>
      <c r="E137" s="273">
        <f>IF(E$6=0,0,E$6/ISI_fec!E$6)</f>
        <v>0.48081808154491046</v>
      </c>
      <c r="F137" s="273">
        <f>IF(F$6=0,0,F$6/ISI_fec!F$6)</f>
        <v>0.48081808154491024</v>
      </c>
      <c r="G137" s="273">
        <f>IF(G$6=0,0,G$6/ISI_fec!G$6)</f>
        <v>0.48081808154491007</v>
      </c>
      <c r="H137" s="273">
        <f>IF(H$6=0,0,H$6/ISI_fec!H$6)</f>
        <v>0.48081808154491024</v>
      </c>
      <c r="I137" s="273">
        <f>IF(I$6=0,0,I$6/ISI_fec!I$6)</f>
        <v>0.48081808154491024</v>
      </c>
      <c r="J137" s="273">
        <f>IF(J$6=0,0,J$6/ISI_fec!J$6)</f>
        <v>0.48081808154490985</v>
      </c>
      <c r="K137" s="273">
        <f>IF(K$6=0,0,K$6/ISI_fec!K$6)</f>
        <v>0.48081808154491024</v>
      </c>
      <c r="L137" s="273">
        <f>IF(L$6=0,0,L$6/ISI_fec!L$6)</f>
        <v>0.48081808154491018</v>
      </c>
      <c r="M137" s="273">
        <f>IF(M$6=0,0,M$6/ISI_fec!M$6)</f>
        <v>0.48081808154491018</v>
      </c>
      <c r="N137" s="273">
        <f>IF(N$6=0,0,N$6/ISI_fec!N$6)</f>
        <v>0.48081808154491018</v>
      </c>
      <c r="O137" s="273">
        <f>IF(O$6=0,0,O$6/ISI_fec!O$6)</f>
        <v>0.48081808154491029</v>
      </c>
      <c r="P137" s="273">
        <f>IF(P$6=0,0,P$6/ISI_fec!P$6)</f>
        <v>0.48773627339041903</v>
      </c>
      <c r="Q137" s="273">
        <f>IF(Q$6=0,0,Q$6/ISI_fec!Q$6)</f>
        <v>0.492067412674354</v>
      </c>
      <c r="R137" s="273">
        <f>IF(R$6=0,0,R$6/ISI_fec!R$6)</f>
        <v>0.492067412674354</v>
      </c>
      <c r="S137" s="273">
        <f>IF(S$6=0,0,S$6/ISI_fec!S$6)</f>
        <v>0.49206741267435439</v>
      </c>
      <c r="T137" s="273">
        <f>IF(T$6=0,0,T$6/ISI_fec!T$6)</f>
        <v>0.49206741267435405</v>
      </c>
      <c r="U137" s="273">
        <f>IF(U$6=0,0,U$6/ISI_fec!U$6)</f>
        <v>0.49786067140691848</v>
      </c>
      <c r="V137" s="273">
        <f>IF(V$6=0,0,V$6/ISI_fec!V$6)</f>
        <v>0.50307460426622652</v>
      </c>
      <c r="W137" s="273">
        <f>IF(W$6=0,0,W$6/ISI_fec!W$6)</f>
        <v>0.50692106565458572</v>
      </c>
      <c r="X137" s="273">
        <f>IF(X$6=0,0,X$6/ISI_fec!X$6)</f>
        <v>0.50692106565458595</v>
      </c>
      <c r="Y137" s="273">
        <f>IF(Y$6=0,0,Y$6/ISI_fec!Y$6)</f>
        <v>0.50692106565458572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0.12390845720182891</v>
      </c>
      <c r="C138" s="274">
        <f>IF(C$7=0,0,C$7/ISI_fec!C$7)</f>
        <v>0.12408422118594503</v>
      </c>
      <c r="D138" s="274">
        <f>IF(D$7=0,0,D$7/ISI_fec!D$7)</f>
        <v>0.12470231219368644</v>
      </c>
      <c r="E138" s="274">
        <f>IF(E$7=0,0,E$7/ISI_fec!E$7)</f>
        <v>0.12470231219368633</v>
      </c>
      <c r="F138" s="274">
        <f>IF(F$7=0,0,F$7/ISI_fec!F$7)</f>
        <v>0.12470231219368648</v>
      </c>
      <c r="G138" s="274">
        <f>IF(G$7=0,0,G$7/ISI_fec!G$7)</f>
        <v>0.12470231219368641</v>
      </c>
      <c r="H138" s="274">
        <f>IF(H$7=0,0,H$7/ISI_fec!H$7)</f>
        <v>0.12470231219368645</v>
      </c>
      <c r="I138" s="274">
        <f>IF(I$7=0,0,I$7/ISI_fec!I$7)</f>
        <v>0.12470231219368644</v>
      </c>
      <c r="J138" s="274">
        <f>IF(J$7=0,0,J$7/ISI_fec!J$7)</f>
        <v>0.12470231219368642</v>
      </c>
      <c r="K138" s="274">
        <f>IF(K$7=0,0,K$7/ISI_fec!K$7)</f>
        <v>0.12470231219368647</v>
      </c>
      <c r="L138" s="274">
        <f>IF(L$7=0,0,L$7/ISI_fec!L$7)</f>
        <v>0.1247023121936864</v>
      </c>
      <c r="M138" s="274">
        <f>IF(M$7=0,0,M$7/ISI_fec!M$7)</f>
        <v>0.12470231219368645</v>
      </c>
      <c r="N138" s="274">
        <f>IF(N$7=0,0,N$7/ISI_fec!N$7)</f>
        <v>0.12470231219368644</v>
      </c>
      <c r="O138" s="274">
        <f>IF(O$7=0,0,O$7/ISI_fec!O$7)</f>
        <v>0.12470231219368649</v>
      </c>
      <c r="P138" s="274">
        <f>IF(P$7=0,0,P$7/ISI_fec!P$7)</f>
        <v>0.12761987635426605</v>
      </c>
      <c r="Q138" s="274">
        <f>IF(Q$7=0,0,Q$7/ISI_fec!Q$7)</f>
        <v>0.12761987635426603</v>
      </c>
      <c r="R138" s="274">
        <f>IF(R$7=0,0,R$7/ISI_fec!R$7)</f>
        <v>0.127619876354266</v>
      </c>
      <c r="S138" s="274">
        <f>IF(S$7=0,0,S$7/ISI_fec!S$7)</f>
        <v>0.12761987635426605</v>
      </c>
      <c r="T138" s="274">
        <f>IF(T$7=0,0,T$7/ISI_fec!T$7)</f>
        <v>0.12761987635426608</v>
      </c>
      <c r="U138" s="274">
        <f>IF(U$7=0,0,U$7/ISI_fec!U$7)</f>
        <v>0.13147223744935213</v>
      </c>
      <c r="V138" s="274">
        <f>IF(V$7=0,0,V$7/ISI_fec!V$7)</f>
        <v>0.13147223744935216</v>
      </c>
      <c r="W138" s="274">
        <f>IF(W$7=0,0,W$7/ISI_fec!W$7)</f>
        <v>0.13147223744935213</v>
      </c>
      <c r="X138" s="274">
        <f>IF(X$7=0,0,X$7/ISI_fec!X$7)</f>
        <v>0.1314722374493521</v>
      </c>
      <c r="Y138" s="274">
        <f>IF(Y$7=0,0,Y$7/ISI_fec!Y$7)</f>
        <v>0.1314722374493521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0.68441818580183533</v>
      </c>
      <c r="C139" s="274">
        <f>IF(C$8=0,0,C$8/ISI_fec!C$8)</f>
        <v>0.6853890321012297</v>
      </c>
      <c r="D139" s="274">
        <f>IF(D$8=0,0,D$8/ISI_fec!D$8)</f>
        <v>0.68880310677968115</v>
      </c>
      <c r="E139" s="274">
        <f>IF(E$8=0,0,E$8/ISI_fec!E$8)</f>
        <v>0.68880310677968126</v>
      </c>
      <c r="F139" s="274">
        <f>IF(F$8=0,0,F$8/ISI_fec!F$8)</f>
        <v>0.68880310677968137</v>
      </c>
      <c r="G139" s="274">
        <f>IF(G$8=0,0,G$8/ISI_fec!G$8)</f>
        <v>0.68880310677968126</v>
      </c>
      <c r="H139" s="274">
        <f>IF(H$8=0,0,H$8/ISI_fec!H$8)</f>
        <v>0.68880310677968137</v>
      </c>
      <c r="I139" s="274">
        <f>IF(I$8=0,0,I$8/ISI_fec!I$8)</f>
        <v>0.68880310677968137</v>
      </c>
      <c r="J139" s="274">
        <f>IF(J$8=0,0,J$8/ISI_fec!J$8)</f>
        <v>0.68880310677968137</v>
      </c>
      <c r="K139" s="274">
        <f>IF(K$8=0,0,K$8/ISI_fec!K$8)</f>
        <v>0.68880310677968126</v>
      </c>
      <c r="L139" s="274">
        <f>IF(L$8=0,0,L$8/ISI_fec!L$8)</f>
        <v>0.68880310677968115</v>
      </c>
      <c r="M139" s="274">
        <f>IF(M$8=0,0,M$8/ISI_fec!M$8)</f>
        <v>0.68880310677968115</v>
      </c>
      <c r="N139" s="274">
        <f>IF(N$8=0,0,N$8/ISI_fec!N$8)</f>
        <v>0.68880310677968115</v>
      </c>
      <c r="O139" s="274">
        <f>IF(O$8=0,0,O$8/ISI_fec!O$8)</f>
        <v>0.68880310677968137</v>
      </c>
      <c r="P139" s="274">
        <f>IF(P$8=0,0,P$8/ISI_fec!P$8)</f>
        <v>0.69653879801744611</v>
      </c>
      <c r="Q139" s="274">
        <f>IF(Q$8=0,0,Q$8/ISI_fec!Q$8)</f>
        <v>0.7035009201314345</v>
      </c>
      <c r="R139" s="274">
        <f>IF(R$8=0,0,R$8/ISI_fec!R$8)</f>
        <v>0.70491850370123132</v>
      </c>
      <c r="S139" s="274">
        <f>IF(S$8=0,0,S$8/ISI_fec!S$8)</f>
        <v>0.70491850370123099</v>
      </c>
      <c r="T139" s="274">
        <f>IF(T$8=0,0,T$8/ISI_fec!T$8)</f>
        <v>0.7049185037012311</v>
      </c>
      <c r="U139" s="274">
        <f>IF(U$8=0,0,U$8/ISI_fec!U$8)</f>
        <v>0.71104265524684096</v>
      </c>
      <c r="V139" s="274">
        <f>IF(V$8=0,0,V$8/ISI_fec!V$8)</f>
        <v>0.71655439163789014</v>
      </c>
      <c r="W139" s="274">
        <f>IF(W$8=0,0,W$8/ISI_fec!W$8)</f>
        <v>0.72151495438983415</v>
      </c>
      <c r="X139" s="274">
        <f>IF(X$8=0,0,X$8/ISI_fec!X$8)</f>
        <v>0.72597946086658371</v>
      </c>
      <c r="Y139" s="274">
        <f>IF(Y$8=0,0,Y$8/ISI_fec!Y$8)</f>
        <v>0.72619732559357131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0.47289351150410647</v>
      </c>
      <c r="C140" s="274">
        <f>IF(C$9=0,0,C$9/ISI_fec!C$9)</f>
        <v>0.4735643103302854</v>
      </c>
      <c r="D140" s="274">
        <f>IF(D$9=0,0,D$9/ISI_fec!D$9)</f>
        <v>0.47592323912078627</v>
      </c>
      <c r="E140" s="274">
        <f>IF(E$9=0,0,E$9/ISI_fec!E$9)</f>
        <v>0.47592323912078627</v>
      </c>
      <c r="F140" s="274">
        <f>IF(F$9=0,0,F$9/ISI_fec!F$9)</f>
        <v>0.47592323912078621</v>
      </c>
      <c r="G140" s="274">
        <f>IF(G$9=0,0,G$9/ISI_fec!G$9)</f>
        <v>0.47592323912078621</v>
      </c>
      <c r="H140" s="274">
        <f>IF(H$9=0,0,H$9/ISI_fec!H$9)</f>
        <v>0.47592323912078638</v>
      </c>
      <c r="I140" s="274">
        <f>IF(I$9=0,0,I$9/ISI_fec!I$9)</f>
        <v>0.47592323912078621</v>
      </c>
      <c r="J140" s="274">
        <f>IF(J$9=0,0,J$9/ISI_fec!J$9)</f>
        <v>0.4759232391207861</v>
      </c>
      <c r="K140" s="274">
        <f>IF(K$9=0,0,K$9/ISI_fec!K$9)</f>
        <v>0.47592323912078632</v>
      </c>
      <c r="L140" s="274">
        <f>IF(L$9=0,0,L$9/ISI_fec!L$9)</f>
        <v>0.47592323912078621</v>
      </c>
      <c r="M140" s="274">
        <f>IF(M$9=0,0,M$9/ISI_fec!M$9)</f>
        <v>0.47592323912078616</v>
      </c>
      <c r="N140" s="274">
        <f>IF(N$9=0,0,N$9/ISI_fec!N$9)</f>
        <v>0.47592323912078621</v>
      </c>
      <c r="O140" s="274">
        <f>IF(O$9=0,0,O$9/ISI_fec!O$9)</f>
        <v>0.47592323912078621</v>
      </c>
      <c r="P140" s="274">
        <f>IF(P$9=0,0,P$9/ISI_fec!P$9)</f>
        <v>0.48705804938387992</v>
      </c>
      <c r="Q140" s="274">
        <f>IF(Q$9=0,0,Q$9/ISI_fec!Q$9)</f>
        <v>0.48705804938387992</v>
      </c>
      <c r="R140" s="274">
        <f>IF(R$9=0,0,R$9/ISI_fec!R$9)</f>
        <v>0.48705804938387981</v>
      </c>
      <c r="S140" s="274">
        <f>IF(S$9=0,0,S$9/ISI_fec!S$9)</f>
        <v>0.48705804938387987</v>
      </c>
      <c r="T140" s="274">
        <f>IF(T$9=0,0,T$9/ISI_fec!T$9)</f>
        <v>0.48705804938387987</v>
      </c>
      <c r="U140" s="274">
        <f>IF(U$9=0,0,U$9/ISI_fec!U$9)</f>
        <v>0.5017604886440965</v>
      </c>
      <c r="V140" s="274">
        <f>IF(V$9=0,0,V$9/ISI_fec!V$9)</f>
        <v>0.5017604886440965</v>
      </c>
      <c r="W140" s="274">
        <f>IF(W$9=0,0,W$9/ISI_fec!W$9)</f>
        <v>0.50176048864409661</v>
      </c>
      <c r="X140" s="274">
        <f>IF(X$9=0,0,X$9/ISI_fec!X$9)</f>
        <v>0.5017604886440965</v>
      </c>
      <c r="Y140" s="274">
        <f>IF(Y$9=0,0,Y$9/ISI_fec!Y$9)</f>
        <v>0.50176048864409661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0.8158383528526445</v>
      </c>
      <c r="C141" s="275">
        <f>IF(C$10=0,0,C$10/ISI_fec!C$10)</f>
        <v>0.82203572683622483</v>
      </c>
      <c r="D141" s="275">
        <f>IF(D$10=0,0,D$10/ISI_fec!D$10)</f>
        <v>0.82557119026048531</v>
      </c>
      <c r="E141" s="275">
        <f>IF(E$10=0,0,E$10/ISI_fec!E$10)</f>
        <v>0.82139971993421479</v>
      </c>
      <c r="F141" s="275">
        <f>IF(F$10=0,0,F$10/ISI_fec!F$10)</f>
        <v>0.82307500142024603</v>
      </c>
      <c r="G141" s="275">
        <f>IF(G$10=0,0,G$10/ISI_fec!G$10)</f>
        <v>0.83015981390273341</v>
      </c>
      <c r="H141" s="275">
        <f>IF(H$10=0,0,H$10/ISI_fec!H$10)</f>
        <v>0.82947168646786762</v>
      </c>
      <c r="I141" s="275">
        <f>IF(I$10=0,0,I$10/ISI_fec!I$10)</f>
        <v>0.82839915542302345</v>
      </c>
      <c r="J141" s="275">
        <f>IF(J$10=0,0,J$10/ISI_fec!J$10)</f>
        <v>0.82870142293763172</v>
      </c>
      <c r="K141" s="275">
        <f>IF(K$10=0,0,K$10/ISI_fec!K$10)</f>
        <v>0.8263302541978732</v>
      </c>
      <c r="L141" s="275">
        <f>IF(L$10=0,0,L$10/ISI_fec!L$10)</f>
        <v>0.82561278534529881</v>
      </c>
      <c r="M141" s="275">
        <f>IF(M$10=0,0,M$10/ISI_fec!M$10)</f>
        <v>0.83108055333975095</v>
      </c>
      <c r="N141" s="275">
        <f>IF(N$10=0,0,N$10/ISI_fec!N$10)</f>
        <v>0.82986550064841302</v>
      </c>
      <c r="O141" s="275">
        <f>IF(O$10=0,0,O$10/ISI_fec!O$10)</f>
        <v>0.83024310206114704</v>
      </c>
      <c r="P141" s="275">
        <f>IF(P$10=0,0,P$10/ISI_fec!P$10)</f>
        <v>0.84983428174545839</v>
      </c>
      <c r="Q141" s="275">
        <f>IF(Q$10=0,0,Q$10/ISI_fec!Q$10)</f>
        <v>0.83830188969017105</v>
      </c>
      <c r="R141" s="275">
        <f>IF(R$10=0,0,R$10/ISI_fec!R$10)</f>
        <v>0.83976077634538115</v>
      </c>
      <c r="S141" s="275">
        <f>IF(S$10=0,0,S$10/ISI_fec!S$10)</f>
        <v>0.83416508745147477</v>
      </c>
      <c r="T141" s="275">
        <f>IF(T$10=0,0,T$10/ISI_fec!T$10)</f>
        <v>0.83084988006854266</v>
      </c>
      <c r="U141" s="275">
        <f>IF(U$10=0,0,U$10/ISI_fec!U$10)</f>
        <v>0.85572262227080509</v>
      </c>
      <c r="V141" s="275">
        <f>IF(V$10=0,0,V$10/ISI_fec!V$10)</f>
        <v>0.85441227004476739</v>
      </c>
      <c r="W141" s="275">
        <f>IF(W$10=0,0,W$10/ISI_fec!W$10)</f>
        <v>0.86165353278834644</v>
      </c>
      <c r="X141" s="275">
        <f>IF(X$10=0,0,X$10/ISI_fec!X$10)</f>
        <v>0.85863316492731701</v>
      </c>
      <c r="Y141" s="275">
        <f>IF(Y$10=0,0,Y$10/ISI_fec!Y$10)</f>
        <v>0.8634983561388363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0.51989116925574963</v>
      </c>
      <c r="C142" s="276">
        <f>IF(C$16=0,0,C$16/ISI_fec!C$16)</f>
        <v>0.52159866827018808</v>
      </c>
      <c r="D142" s="276">
        <f>IF(D$16=0,0,D$16/ISI_fec!D$16)</f>
        <v>0.52548876915901566</v>
      </c>
      <c r="E142" s="276">
        <f>IF(E$16=0,0,E$16/ISI_fec!E$16)</f>
        <v>0.52548659940568243</v>
      </c>
      <c r="F142" s="276">
        <f>IF(F$16=0,0,F$16/ISI_fec!F$16)</f>
        <v>0.52685399629095608</v>
      </c>
      <c r="G142" s="276">
        <f>IF(G$16=0,0,G$16/ISI_fec!G$16)</f>
        <v>0.53279963399644992</v>
      </c>
      <c r="H142" s="276">
        <f>IF(H$16=0,0,H$16/ISI_fec!H$16)</f>
        <v>0.53394595867194528</v>
      </c>
      <c r="I142" s="276">
        <f>IF(I$16=0,0,I$16/ISI_fec!I$16)</f>
        <v>0.53330952198689741</v>
      </c>
      <c r="J142" s="276">
        <f>IF(J$16=0,0,J$16/ISI_fec!J$16)</f>
        <v>0.53734294724420195</v>
      </c>
      <c r="K142" s="276">
        <f>IF(K$16=0,0,K$16/ISI_fec!K$16)</f>
        <v>0.537133249858187</v>
      </c>
      <c r="L142" s="276">
        <f>IF(L$16=0,0,L$16/ISI_fec!L$16)</f>
        <v>0.53753740620109236</v>
      </c>
      <c r="M142" s="276">
        <f>IF(M$16=0,0,M$16/ISI_fec!M$16)</f>
        <v>0.54819936261549129</v>
      </c>
      <c r="N142" s="276">
        <f>IF(N$16=0,0,N$16/ISI_fec!N$16)</f>
        <v>0.53684273850351327</v>
      </c>
      <c r="O142" s="276">
        <f>IF(O$16=0,0,O$16/ISI_fec!O$16)</f>
        <v>0.53562998920672922</v>
      </c>
      <c r="P142" s="276">
        <f>IF(P$16=0,0,P$16/ISI_fec!P$16)</f>
        <v>0.55063118470601535</v>
      </c>
      <c r="Q142" s="276">
        <f>IF(Q$16=0,0,Q$16/ISI_fec!Q$16)</f>
        <v>0.5500245650481832</v>
      </c>
      <c r="R142" s="276">
        <f>IF(R$16=0,0,R$16/ISI_fec!R$16)</f>
        <v>0.5576466502697448</v>
      </c>
      <c r="S142" s="276">
        <f>IF(S$16=0,0,S$16/ISI_fec!S$16)</f>
        <v>0.55547434041854171</v>
      </c>
      <c r="T142" s="276">
        <f>IF(T$16=0,0,T$16/ISI_fec!T$16)</f>
        <v>0.55387563247393334</v>
      </c>
      <c r="U142" s="276">
        <f>IF(U$16=0,0,U$16/ISI_fec!U$16)</f>
        <v>0.56894362833786549</v>
      </c>
      <c r="V142" s="276">
        <f>IF(V$16=0,0,V$16/ISI_fec!V$16)</f>
        <v>0.56861691877581544</v>
      </c>
      <c r="W142" s="276">
        <f>IF(W$16=0,0,W$16/ISI_fec!W$16)</f>
        <v>0.57704218066820157</v>
      </c>
      <c r="X142" s="276">
        <f>IF(X$16=0,0,X$16/ISI_fec!X$16)</f>
        <v>0.57266929583705894</v>
      </c>
      <c r="Y142" s="276">
        <f>IF(Y$16=0,0,Y$16/ISI_fec!Y$16)</f>
        <v>0.57855530973994662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0.54925927607574176</v>
      </c>
      <c r="C143" s="276">
        <f>IF(C$22=0,0,C$22/ISI_fec!C$22)</f>
        <v>0.55030734253397529</v>
      </c>
      <c r="D143" s="276">
        <f>IF(D$22=0,0,D$22/ISI_fec!D$22)</f>
        <v>0.55300183179201445</v>
      </c>
      <c r="E143" s="276">
        <f>IF(E$22=0,0,E$22/ISI_fec!E$22)</f>
        <v>0.55284964884420806</v>
      </c>
      <c r="F143" s="276">
        <f>IF(F$22=0,0,F$22/ISI_fec!F$22)</f>
        <v>0.55319486631388626</v>
      </c>
      <c r="G143" s="276">
        <f>IF(G$22=0,0,G$22/ISI_fec!G$22)</f>
        <v>0.55371181767335209</v>
      </c>
      <c r="H143" s="276">
        <f>IF(H$22=0,0,H$22/ISI_fec!H$22)</f>
        <v>0.55304624575798234</v>
      </c>
      <c r="I143" s="276">
        <f>IF(I$22=0,0,I$22/ISI_fec!I$22)</f>
        <v>0.55338925221332114</v>
      </c>
      <c r="J143" s="276">
        <f>IF(J$22=0,0,J$22/ISI_fec!J$22)</f>
        <v>0.55387762272590313</v>
      </c>
      <c r="K143" s="276">
        <f>IF(K$22=0,0,K$22/ISI_fec!K$22)</f>
        <v>0.55202783178350556</v>
      </c>
      <c r="L143" s="276">
        <f>IF(L$22=0,0,L$22/ISI_fec!L$22)</f>
        <v>0.55274420667909219</v>
      </c>
      <c r="M143" s="276">
        <f>IF(M$22=0,0,M$22/ISI_fec!M$22)</f>
        <v>0.55292902553954426</v>
      </c>
      <c r="N143" s="276">
        <f>IF(N$22=0,0,N$22/ISI_fec!N$22)</f>
        <v>0.55447470959958189</v>
      </c>
      <c r="O143" s="276">
        <f>IF(O$22=0,0,O$22/ISI_fec!O$22)</f>
        <v>0.55421230962010204</v>
      </c>
      <c r="P143" s="276">
        <f>IF(P$22=0,0,P$22/ISI_fec!P$22)</f>
        <v>0.56822313375433775</v>
      </c>
      <c r="Q143" s="276">
        <f>IF(Q$22=0,0,Q$22/ISI_fec!Q$22)</f>
        <v>0.57234789941740882</v>
      </c>
      <c r="R143" s="276">
        <f>IF(R$22=0,0,R$22/ISI_fec!R$22)</f>
        <v>0.5694531103045416</v>
      </c>
      <c r="S143" s="276">
        <f>IF(S$22=0,0,S$22/ISI_fec!S$22)</f>
        <v>0.57096616834742353</v>
      </c>
      <c r="T143" s="276">
        <f>IF(T$22=0,0,T$22/ISI_fec!T$22)</f>
        <v>0.57117922893079009</v>
      </c>
      <c r="U143" s="276">
        <f>IF(U$22=0,0,U$22/ISI_fec!U$22)</f>
        <v>0.5894425065239417</v>
      </c>
      <c r="V143" s="276">
        <f>IF(V$22=0,0,V$22/ISI_fec!V$22)</f>
        <v>0.59107524675538425</v>
      </c>
      <c r="W143" s="276">
        <f>IF(W$22=0,0,W$22/ISI_fec!W$22)</f>
        <v>0.58989737515145457</v>
      </c>
      <c r="X143" s="276">
        <f>IF(X$22=0,0,X$22/ISI_fec!X$22)</f>
        <v>0.59000526867980729</v>
      </c>
      <c r="Y143" s="276">
        <f>IF(Y$22=0,0,Y$22/ISI_fec!Y$22)</f>
        <v>0.58986229442101579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0.54306375373469362</v>
      </c>
      <c r="C144" s="276">
        <f>IF(C$28=0,0,C$28/ISI_fec!C$28)</f>
        <v>0.54212218553907432</v>
      </c>
      <c r="D144" s="276">
        <f>IF(D$28=0,0,D$28/ISI_fec!D$28)</f>
        <v>0.5405982928386438</v>
      </c>
      <c r="E144" s="276">
        <f>IF(E$28=0,0,E$28/ISI_fec!E$28)</f>
        <v>0.53945948055427195</v>
      </c>
      <c r="F144" s="276">
        <f>IF(F$28=0,0,F$28/ISI_fec!F$28)</f>
        <v>0.53982672344619953</v>
      </c>
      <c r="G144" s="276">
        <f>IF(G$28=0,0,G$28/ISI_fec!G$28)</f>
        <v>0.54853360414212959</v>
      </c>
      <c r="H144" s="276">
        <f>IF(H$28=0,0,H$28/ISI_fec!H$28)</f>
        <v>0.54457268150679294</v>
      </c>
      <c r="I144" s="276">
        <f>IF(I$28=0,0,I$28/ISI_fec!I$28)</f>
        <v>0.54400252965737483</v>
      </c>
      <c r="J144" s="276">
        <f>IF(J$28=0,0,J$28/ISI_fec!J$28)</f>
        <v>0.54775393715368836</v>
      </c>
      <c r="K144" s="276">
        <f>IF(K$28=0,0,K$28/ISI_fec!K$28)</f>
        <v>0.54745594660796404</v>
      </c>
      <c r="L144" s="276">
        <f>IF(L$28=0,0,L$28/ISI_fec!L$28)</f>
        <v>0.54536834860626693</v>
      </c>
      <c r="M144" s="276">
        <f>IF(M$28=0,0,M$28/ISI_fec!M$28)</f>
        <v>0.55126189091798805</v>
      </c>
      <c r="N144" s="276">
        <f>IF(N$28=0,0,N$28/ISI_fec!N$28)</f>
        <v>0.55156609063464446</v>
      </c>
      <c r="O144" s="276">
        <f>IF(O$28=0,0,O$28/ISI_fec!O$28)</f>
        <v>0.55235138047063748</v>
      </c>
      <c r="P144" s="276">
        <f>IF(P$28=0,0,P$28/ISI_fec!P$28)</f>
        <v>0.56547491977378994</v>
      </c>
      <c r="Q144" s="276">
        <f>IF(Q$28=0,0,Q$28/ISI_fec!Q$28)</f>
        <v>0.5668517677008863</v>
      </c>
      <c r="R144" s="276">
        <f>IF(R$28=0,0,R$28/ISI_fec!R$28)</f>
        <v>0.56761960027337499</v>
      </c>
      <c r="S144" s="276">
        <f>IF(S$28=0,0,S$28/ISI_fec!S$28)</f>
        <v>0.56525284423080002</v>
      </c>
      <c r="T144" s="276">
        <f>IF(T$28=0,0,T$28/ISI_fec!T$28)</f>
        <v>0.56158725052084479</v>
      </c>
      <c r="U144" s="276">
        <f>IF(U$28=0,0,U$28/ISI_fec!U$28)</f>
        <v>0.58247502741675761</v>
      </c>
      <c r="V144" s="276">
        <f>IF(V$28=0,0,V$28/ISI_fec!V$28)</f>
        <v>0.58504007951238879</v>
      </c>
      <c r="W144" s="276">
        <f>IF(W$28=0,0,W$28/ISI_fec!W$28)</f>
        <v>0.58560215715634134</v>
      </c>
      <c r="X144" s="276">
        <f>IF(X$28=0,0,X$28/ISI_fec!X$28)</f>
        <v>0.58137852590588635</v>
      </c>
      <c r="Y144" s="276">
        <f>IF(Y$28=0,0,Y$28/ISI_fec!Y$28)</f>
        <v>0.57970383191342123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0.5194499074168758</v>
      </c>
      <c r="C145" s="277">
        <f>IF(C$35=0,0,C$35/ISI_fec!C$35)</f>
        <v>0.51907764309000204</v>
      </c>
      <c r="D145" s="277">
        <f>IF(D$35=0,0,D$35/ISI_fec!D$35)</f>
        <v>0.51802775659504618</v>
      </c>
      <c r="E145" s="277">
        <f>IF(E$35=0,0,E$35/ISI_fec!E$35)</f>
        <v>0.51709496005057043</v>
      </c>
      <c r="F145" s="277">
        <f>IF(F$35=0,0,F$35/ISI_fec!F$35)</f>
        <v>0.51703267408528286</v>
      </c>
      <c r="G145" s="277">
        <f>IF(G$35=0,0,G$35/ISI_fec!G$35)</f>
        <v>0.52238675023112446</v>
      </c>
      <c r="H145" s="277">
        <f>IF(H$35=0,0,H$35/ISI_fec!H$35)</f>
        <v>0.51047677204619335</v>
      </c>
      <c r="I145" s="277">
        <f>IF(I$35=0,0,I$35/ISI_fec!I$35)</f>
        <v>0.51040101270848859</v>
      </c>
      <c r="J145" s="277">
        <f>IF(J$35=0,0,J$35/ISI_fec!J$35)</f>
        <v>0.51149484492412578</v>
      </c>
      <c r="K145" s="277">
        <f>IF(K$35=0,0,K$35/ISI_fec!K$35)</f>
        <v>0.51952439269968087</v>
      </c>
      <c r="L145" s="277">
        <f>IF(L$35=0,0,L$35/ISI_fec!L$35)</f>
        <v>0.51211353607538201</v>
      </c>
      <c r="M145" s="277">
        <f>IF(M$35=0,0,M$35/ISI_fec!M$35)</f>
        <v>0.51886040276731793</v>
      </c>
      <c r="N145" s="277">
        <f>IF(N$35=0,0,N$35/ISI_fec!N$35)</f>
        <v>0.51838478680225053</v>
      </c>
      <c r="O145" s="277">
        <f>IF(O$35=0,0,O$35/ISI_fec!O$35)</f>
        <v>0.52565319776664243</v>
      </c>
      <c r="P145" s="277">
        <f>IF(P$35=0,0,P$35/ISI_fec!P$35)</f>
        <v>0.53705834678784026</v>
      </c>
      <c r="Q145" s="277">
        <f>IF(Q$35=0,0,Q$35/ISI_fec!Q$35)</f>
        <v>0.53580188424848718</v>
      </c>
      <c r="R145" s="277">
        <f>IF(R$35=0,0,R$35/ISI_fec!R$35)</f>
        <v>0.53533294220005234</v>
      </c>
      <c r="S145" s="277">
        <f>IF(S$35=0,0,S$35/ISI_fec!S$35)</f>
        <v>0.5339495942223762</v>
      </c>
      <c r="T145" s="277">
        <f>IF(T$35=0,0,T$35/ISI_fec!T$35)</f>
        <v>0.53101249726959576</v>
      </c>
      <c r="U145" s="277">
        <f>IF(U$35=0,0,U$35/ISI_fec!U$35)</f>
        <v>0.5487147899484891</v>
      </c>
      <c r="V145" s="277">
        <f>IF(V$35=0,0,V$35/ISI_fec!V$35)</f>
        <v>0.55854312183117594</v>
      </c>
      <c r="W145" s="277">
        <f>IF(W$35=0,0,W$35/ISI_fec!W$35)</f>
        <v>0.55915767641373593</v>
      </c>
      <c r="X145" s="277">
        <f>IF(X$35=0,0,X$35/ISI_fec!X$35)</f>
        <v>0.55644468601321884</v>
      </c>
      <c r="Y145" s="277">
        <f>IF(Y$35=0,0,Y$35/ISI_fec!Y$35)</f>
        <v>0.5544215062911011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0.58094273919167083</v>
      </c>
      <c r="C147" s="272">
        <f>IF(C$54=0,0,C$54/ISI_fec!C$54)</f>
        <v>0.5812468154009528</v>
      </c>
      <c r="D147" s="272">
        <f>IF(D$54=0,0,D$54/ISI_fec!D$54)</f>
        <v>0.57926780610095419</v>
      </c>
      <c r="E147" s="272">
        <f>IF(E$54=0,0,E$54/ISI_fec!E$54)</f>
        <v>0.57883721503540797</v>
      </c>
      <c r="F147" s="272">
        <f>IF(F$54=0,0,F$54/ISI_fec!F$54)</f>
        <v>0.58314521565086019</v>
      </c>
      <c r="G147" s="272">
        <f>IF(G$54=0,0,G$54/ISI_fec!G$54)</f>
        <v>0.58763483027631203</v>
      </c>
      <c r="H147" s="272">
        <f>IF(H$54=0,0,H$54/ISI_fec!H$54)</f>
        <v>0.58361661104333717</v>
      </c>
      <c r="I147" s="272">
        <f>IF(I$54=0,0,I$54/ISI_fec!I$54)</f>
        <v>0.58326550117289799</v>
      </c>
      <c r="J147" s="272">
        <f>IF(J$54=0,0,J$54/ISI_fec!J$54)</f>
        <v>0.58519808226118186</v>
      </c>
      <c r="K147" s="272">
        <f>IF(K$54=0,0,K$54/ISI_fec!K$54)</f>
        <v>0.58770289581071244</v>
      </c>
      <c r="L147" s="272">
        <f>IF(L$54=0,0,L$54/ISI_fec!L$54)</f>
        <v>0.58484539821363035</v>
      </c>
      <c r="M147" s="272">
        <f>IF(M$54=0,0,M$54/ISI_fec!M$54)</f>
        <v>0.58903683841091814</v>
      </c>
      <c r="N147" s="272">
        <f>IF(N$54=0,0,N$54/ISI_fec!N$54)</f>
        <v>0.58820260394364288</v>
      </c>
      <c r="O147" s="272">
        <f>IF(O$54=0,0,O$54/ISI_fec!O$54)</f>
        <v>0.59030235480126314</v>
      </c>
      <c r="P147" s="272">
        <f>IF(P$54=0,0,P$54/ISI_fec!P$54)</f>
        <v>0.59013328099628437</v>
      </c>
      <c r="Q147" s="272">
        <f>IF(Q$54=0,0,Q$54/ISI_fec!Q$54)</f>
        <v>0.60738451634674795</v>
      </c>
      <c r="R147" s="272">
        <f>IF(R$54=0,0,R$54/ISI_fec!R$54)</f>
        <v>0.62242673259469616</v>
      </c>
      <c r="S147" s="272">
        <f>IF(S$54=0,0,S$54/ISI_fec!S$54)</f>
        <v>0.63574126084574001</v>
      </c>
      <c r="T147" s="272">
        <f>IF(T$54=0,0,T$54/ISI_fec!T$54)</f>
        <v>0.63601277853859006</v>
      </c>
      <c r="U147" s="272">
        <f>IF(U$54=0,0,U$54/ISI_fec!U$54)</f>
        <v>0.63844712309693141</v>
      </c>
      <c r="V147" s="272">
        <f>IF(V$54=0,0,V$54/ISI_fec!V$54)</f>
        <v>0.64064988553966495</v>
      </c>
      <c r="W147" s="272">
        <f>IF(W$54=0,0,W$54/ISI_fec!W$54)</f>
        <v>0.64134465345091574</v>
      </c>
      <c r="X147" s="272">
        <f>IF(X$54=0,0,X$54/ISI_fec!X$54)</f>
        <v>0.63890198071174031</v>
      </c>
      <c r="Y147" s="272">
        <f>IF(Y$54=0,0,Y$54/ISI_fec!Y$54)</f>
        <v>0.63901997135557331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0.47093663467927704</v>
      </c>
      <c r="C148" s="273">
        <f>IF(C$55=0,0,C$55/ISI_fec!C$55)</f>
        <v>0.47093663467927721</v>
      </c>
      <c r="D148" s="273">
        <f>IF(D$55=0,0,D$55/ISI_fec!D$55)</f>
        <v>0.4709366346792771</v>
      </c>
      <c r="E148" s="273">
        <f>IF(E$55=0,0,E$55/ISI_fec!E$55)</f>
        <v>0.4709366346792771</v>
      </c>
      <c r="F148" s="273">
        <f>IF(F$55=0,0,F$55/ISI_fec!F$55)</f>
        <v>0.47418251183088939</v>
      </c>
      <c r="G148" s="273">
        <f>IF(G$55=0,0,G$55/ISI_fec!G$55)</f>
        <v>0.47418251183088928</v>
      </c>
      <c r="H148" s="273">
        <f>IF(H$55=0,0,H$55/ISI_fec!H$55)</f>
        <v>0.47418251183088916</v>
      </c>
      <c r="I148" s="273">
        <f>IF(I$55=0,0,I$55/ISI_fec!I$55)</f>
        <v>0.47418251183088939</v>
      </c>
      <c r="J148" s="273">
        <f>IF(J$55=0,0,J$55/ISI_fec!J$55)</f>
        <v>0.47418251183088916</v>
      </c>
      <c r="K148" s="273">
        <f>IF(K$55=0,0,K$55/ISI_fec!K$55)</f>
        <v>0.47418251183088922</v>
      </c>
      <c r="L148" s="273">
        <f>IF(L$55=0,0,L$55/ISI_fec!L$55)</f>
        <v>0.47418251183088928</v>
      </c>
      <c r="M148" s="273">
        <f>IF(M$55=0,0,M$55/ISI_fec!M$55)</f>
        <v>0.47418251183088939</v>
      </c>
      <c r="N148" s="273">
        <f>IF(N$55=0,0,N$55/ISI_fec!N$55)</f>
        <v>0.47418251183088944</v>
      </c>
      <c r="O148" s="273">
        <f>IF(O$55=0,0,O$55/ISI_fec!O$55)</f>
        <v>0.47418251183088916</v>
      </c>
      <c r="P148" s="273">
        <f>IF(P$55=0,0,P$55/ISI_fec!P$55)</f>
        <v>0.47418251183088916</v>
      </c>
      <c r="Q148" s="273">
        <f>IF(Q$55=0,0,Q$55/ISI_fec!Q$55)</f>
        <v>0.48176426064780042</v>
      </c>
      <c r="R148" s="273">
        <f>IF(R$55=0,0,R$55/ISI_fec!R$55)</f>
        <v>0.48858783458302035</v>
      </c>
      <c r="S148" s="273">
        <f>IF(S$55=0,0,S$55/ISI_fec!S$55)</f>
        <v>0.49472905112471832</v>
      </c>
      <c r="T148" s="273">
        <f>IF(T$55=0,0,T$55/ISI_fec!T$55)</f>
        <v>0.50025614601224644</v>
      </c>
      <c r="U148" s="273">
        <f>IF(U$55=0,0,U$55/ISI_fec!U$55)</f>
        <v>0.50523053141102181</v>
      </c>
      <c r="V148" s="273">
        <f>IF(V$55=0,0,V$55/ISI_fec!V$55)</f>
        <v>0.50970747826991958</v>
      </c>
      <c r="W148" s="273">
        <f>IF(W$55=0,0,W$55/ISI_fec!W$55)</f>
        <v>0.51373673044292756</v>
      </c>
      <c r="X148" s="273">
        <f>IF(X$55=0,0,X$55/ISI_fec!X$55)</f>
        <v>0.51426247984968199</v>
      </c>
      <c r="Y148" s="273">
        <f>IF(Y$55=0,0,Y$55/ISI_fec!Y$55)</f>
        <v>0.51426247984968221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0.12220977882779274</v>
      </c>
      <c r="C149" s="274">
        <f>IF(C$56=0,0,C$56/ISI_fec!C$56)</f>
        <v>0.12220977882779273</v>
      </c>
      <c r="D149" s="274">
        <f>IF(D$56=0,0,D$56/ISI_fec!D$56)</f>
        <v>0.12220977882779274</v>
      </c>
      <c r="E149" s="274">
        <f>IF(E$56=0,0,E$56/ISI_fec!E$56)</f>
        <v>0.12220977882779274</v>
      </c>
      <c r="F149" s="274">
        <f>IF(F$56=0,0,F$56/ISI_fec!F$56)</f>
        <v>0.12305209581821094</v>
      </c>
      <c r="G149" s="274">
        <f>IF(G$56=0,0,G$56/ISI_fec!G$56)</f>
        <v>0.12305209581821096</v>
      </c>
      <c r="H149" s="274">
        <f>IF(H$56=0,0,H$56/ISI_fec!H$56)</f>
        <v>0.12305209581821092</v>
      </c>
      <c r="I149" s="274">
        <f>IF(I$56=0,0,I$56/ISI_fec!I$56)</f>
        <v>0.12305209581821092</v>
      </c>
      <c r="J149" s="274">
        <f>IF(J$56=0,0,J$56/ISI_fec!J$56)</f>
        <v>0.12305209581821093</v>
      </c>
      <c r="K149" s="274">
        <f>IF(K$56=0,0,K$56/ISI_fec!K$56)</f>
        <v>0.12305209581821094</v>
      </c>
      <c r="L149" s="274">
        <f>IF(L$56=0,0,L$56/ISI_fec!L$56)</f>
        <v>0.12305209581821092</v>
      </c>
      <c r="M149" s="274">
        <f>IF(M$56=0,0,M$56/ISI_fec!M$56)</f>
        <v>0.12305209581821094</v>
      </c>
      <c r="N149" s="274">
        <f>IF(N$56=0,0,N$56/ISI_fec!N$56)</f>
        <v>0.12305209581821092</v>
      </c>
      <c r="O149" s="274">
        <f>IF(O$56=0,0,O$56/ISI_fec!O$56)</f>
        <v>0.12305209581821092</v>
      </c>
      <c r="P149" s="274">
        <f>IF(P$56=0,0,P$56/ISI_fec!P$56)</f>
        <v>0.1230520958182109</v>
      </c>
      <c r="Q149" s="274">
        <f>IF(Q$56=0,0,Q$56/ISI_fec!Q$56)</f>
        <v>0.1268143417254517</v>
      </c>
      <c r="R149" s="274">
        <f>IF(R$56=0,0,R$56/ISI_fec!R$56)</f>
        <v>0.13039906201426879</v>
      </c>
      <c r="S149" s="274">
        <f>IF(S$56=0,0,S$56/ISI_fec!S$56)</f>
        <v>0.13345299408414743</v>
      </c>
      <c r="T149" s="274">
        <f>IF(T$56=0,0,T$56/ISI_fec!T$56)</f>
        <v>0.13345299408414743</v>
      </c>
      <c r="U149" s="274">
        <f>IF(U$56=0,0,U$56/ISI_fec!U$56)</f>
        <v>0.13345299408414743</v>
      </c>
      <c r="V149" s="274">
        <f>IF(V$56=0,0,V$56/ISI_fec!V$56)</f>
        <v>0.1334529940841474</v>
      </c>
      <c r="W149" s="274">
        <f>IF(W$56=0,0,W$56/ISI_fec!W$56)</f>
        <v>0.13345299408414743</v>
      </c>
      <c r="X149" s="274">
        <f>IF(X$56=0,0,X$56/ISI_fec!X$56)</f>
        <v>0.13345299408414743</v>
      </c>
      <c r="Y149" s="274">
        <f>IF(Y$56=0,0,Y$56/ISI_fec!Y$56)</f>
        <v>0.13345299408414743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0.67623848660032015</v>
      </c>
      <c r="C150" s="274">
        <f>IF(C$57=0,0,C$57/ISI_fec!C$57)</f>
        <v>0.6762384866003206</v>
      </c>
      <c r="D150" s="274">
        <f>IF(D$57=0,0,D$57/ISI_fec!D$57)</f>
        <v>0.67623848660032027</v>
      </c>
      <c r="E150" s="274">
        <f>IF(E$57=0,0,E$57/ISI_fec!E$57)</f>
        <v>0.67623848660032015</v>
      </c>
      <c r="F150" s="274">
        <f>IF(F$57=0,0,F$57/ISI_fec!F$57)</f>
        <v>0.68089938339844613</v>
      </c>
      <c r="G150" s="274">
        <f>IF(G$57=0,0,G$57/ISI_fec!G$57)</f>
        <v>0.68089938339844591</v>
      </c>
      <c r="H150" s="274">
        <f>IF(H$57=0,0,H$57/ISI_fec!H$57)</f>
        <v>0.68089938339844602</v>
      </c>
      <c r="I150" s="274">
        <f>IF(I$57=0,0,I$57/ISI_fec!I$57)</f>
        <v>0.68089938339844602</v>
      </c>
      <c r="J150" s="274">
        <f>IF(J$57=0,0,J$57/ISI_fec!J$57)</f>
        <v>0.68089938339844602</v>
      </c>
      <c r="K150" s="274">
        <f>IF(K$57=0,0,K$57/ISI_fec!K$57)</f>
        <v>0.68089938339844613</v>
      </c>
      <c r="L150" s="274">
        <f>IF(L$57=0,0,L$57/ISI_fec!L$57)</f>
        <v>0.68089938339844602</v>
      </c>
      <c r="M150" s="274">
        <f>IF(M$57=0,0,M$57/ISI_fec!M$57)</f>
        <v>0.68089938339844613</v>
      </c>
      <c r="N150" s="274">
        <f>IF(N$57=0,0,N$57/ISI_fec!N$57)</f>
        <v>0.68089938339844602</v>
      </c>
      <c r="O150" s="274">
        <f>IF(O$57=0,0,O$57/ISI_fec!O$57)</f>
        <v>0.68089938339844613</v>
      </c>
      <c r="P150" s="274">
        <f>IF(P$57=0,0,P$57/ISI_fec!P$57)</f>
        <v>0.68089938339844602</v>
      </c>
      <c r="Q150" s="274">
        <f>IF(Q$57=0,0,Q$57/ISI_fec!Q$57)</f>
        <v>0.68942544697433439</v>
      </c>
      <c r="R150" s="274">
        <f>IF(R$57=0,0,R$57/ISI_fec!R$57)</f>
        <v>0.69709890419263376</v>
      </c>
      <c r="S150" s="274">
        <f>IF(S$57=0,0,S$57/ISI_fec!S$57)</f>
        <v>0.70400501568910345</v>
      </c>
      <c r="T150" s="274">
        <f>IF(T$57=0,0,T$57/ISI_fec!T$57)</f>
        <v>0.7102205160359264</v>
      </c>
      <c r="U150" s="274">
        <f>IF(U$57=0,0,U$57/ISI_fec!U$57)</f>
        <v>0.71581446634806722</v>
      </c>
      <c r="V150" s="274">
        <f>IF(V$57=0,0,V$57/ISI_fec!V$57)</f>
        <v>0.72084902162899334</v>
      </c>
      <c r="W150" s="274">
        <f>IF(W$57=0,0,W$57/ISI_fec!W$57)</f>
        <v>0.72538012138182695</v>
      </c>
      <c r="X150" s="274">
        <f>IF(X$57=0,0,X$57/ISI_fec!X$57)</f>
        <v>0.72945811115937742</v>
      </c>
      <c r="Y150" s="274">
        <f>IF(Y$57=0,0,Y$57/ISI_fec!Y$57)</f>
        <v>0.73312830195917267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0.46638273834693306</v>
      </c>
      <c r="C151" s="274">
        <f>IF(C$58=0,0,C$58/ISI_fec!C$58)</f>
        <v>0.46638273834693289</v>
      </c>
      <c r="D151" s="274">
        <f>IF(D$58=0,0,D$58/ISI_fec!D$58)</f>
        <v>0.46638273834693289</v>
      </c>
      <c r="E151" s="274">
        <f>IF(E$58=0,0,E$58/ISI_fec!E$58)</f>
        <v>0.46638273834693278</v>
      </c>
      <c r="F151" s="274">
        <f>IF(F$58=0,0,F$58/ISI_fec!F$58)</f>
        <v>0.46959722828640743</v>
      </c>
      <c r="G151" s="274">
        <f>IF(G$58=0,0,G$58/ISI_fec!G$58)</f>
        <v>0.46959722828640754</v>
      </c>
      <c r="H151" s="274">
        <f>IF(H$58=0,0,H$58/ISI_fec!H$58)</f>
        <v>0.46959722828640771</v>
      </c>
      <c r="I151" s="274">
        <f>IF(I$58=0,0,I$58/ISI_fec!I$58)</f>
        <v>0.46959722828640771</v>
      </c>
      <c r="J151" s="274">
        <f>IF(J$58=0,0,J$58/ISI_fec!J$58)</f>
        <v>0.46959722828640771</v>
      </c>
      <c r="K151" s="274">
        <f>IF(K$58=0,0,K$58/ISI_fec!K$58)</f>
        <v>0.4695972282864076</v>
      </c>
      <c r="L151" s="274">
        <f>IF(L$58=0,0,L$58/ISI_fec!L$58)</f>
        <v>0.46959722828640765</v>
      </c>
      <c r="M151" s="274">
        <f>IF(M$58=0,0,M$58/ISI_fec!M$58)</f>
        <v>0.46959722828640765</v>
      </c>
      <c r="N151" s="274">
        <f>IF(N$58=0,0,N$58/ISI_fec!N$58)</f>
        <v>0.46959722828640754</v>
      </c>
      <c r="O151" s="274">
        <f>IF(O$58=0,0,O$58/ISI_fec!O$58)</f>
        <v>0.46959722828640771</v>
      </c>
      <c r="P151" s="274">
        <f>IF(P$58=0,0,P$58/ISI_fec!P$58)</f>
        <v>0.46959722828640738</v>
      </c>
      <c r="Q151" s="274">
        <f>IF(Q$58=0,0,Q$58/ISI_fec!Q$58)</f>
        <v>0.48395488906759609</v>
      </c>
      <c r="R151" s="274">
        <f>IF(R$58=0,0,R$58/ISI_fec!R$58)</f>
        <v>0.49763506818699471</v>
      </c>
      <c r="S151" s="274">
        <f>IF(S$58=0,0,S$58/ISI_fec!S$58)</f>
        <v>0.50928962819959833</v>
      </c>
      <c r="T151" s="274">
        <f>IF(T$58=0,0,T$58/ISI_fec!T$58)</f>
        <v>0.50928962819959833</v>
      </c>
      <c r="U151" s="274">
        <f>IF(U$58=0,0,U$58/ISI_fec!U$58)</f>
        <v>0.50928962819959833</v>
      </c>
      <c r="V151" s="274">
        <f>IF(V$58=0,0,V$58/ISI_fec!V$58)</f>
        <v>0.50928962819959833</v>
      </c>
      <c r="W151" s="274">
        <f>IF(W$58=0,0,W$58/ISI_fec!W$58)</f>
        <v>0.50928962819959822</v>
      </c>
      <c r="X151" s="274">
        <f>IF(X$58=0,0,X$58/ISI_fec!X$58)</f>
        <v>0.50928962819959822</v>
      </c>
      <c r="Y151" s="274">
        <f>IF(Y$58=0,0,Y$58/ISI_fec!Y$58)</f>
        <v>0.50928962819959833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0.80458500745397965</v>
      </c>
      <c r="C152" s="275">
        <f>IF(C$59=0,0,C$59/ISI_fec!C$59)</f>
        <v>0.80954855379644164</v>
      </c>
      <c r="D152" s="275">
        <f>IF(D$59=0,0,D$59/ISI_fec!D$59)</f>
        <v>0.80900050079315833</v>
      </c>
      <c r="E152" s="275">
        <f>IF(E$59=0,0,E$59/ISI_fec!E$59)</f>
        <v>0.8049127593326888</v>
      </c>
      <c r="F152" s="275">
        <f>IF(F$59=0,0,F$59/ISI_fec!F$59)</f>
        <v>0.81211349942608257</v>
      </c>
      <c r="G152" s="275">
        <f>IF(G$59=0,0,G$59/ISI_fec!G$59)</f>
        <v>0.81910395819108228</v>
      </c>
      <c r="H152" s="275">
        <f>IF(H$59=0,0,H$59/ISI_fec!H$59)</f>
        <v>0.81842499506109356</v>
      </c>
      <c r="I152" s="275">
        <f>IF(I$59=0,0,I$59/ISI_fec!I$59)</f>
        <v>0.81736674770991813</v>
      </c>
      <c r="J152" s="275">
        <f>IF(J$59=0,0,J$59/ISI_fec!J$59)</f>
        <v>0.817664989703209</v>
      </c>
      <c r="K152" s="275">
        <f>IF(K$59=0,0,K$59/ISI_fec!K$59)</f>
        <v>0.8153253995812243</v>
      </c>
      <c r="L152" s="275">
        <f>IF(L$59=0,0,L$59/ISI_fec!L$59)</f>
        <v>0.81461748579501037</v>
      </c>
      <c r="M152" s="275">
        <f>IF(M$59=0,0,M$59/ISI_fec!M$59)</f>
        <v>0.82001243545617464</v>
      </c>
      <c r="N152" s="275">
        <f>IF(N$59=0,0,N$59/ISI_fec!N$59)</f>
        <v>0.8188135645252792</v>
      </c>
      <c r="O152" s="275">
        <f>IF(O$59=0,0,O$59/ISI_fec!O$59)</f>
        <v>0.81918613713914068</v>
      </c>
      <c r="P152" s="275">
        <f>IF(P$59=0,0,P$59/ISI_fec!P$59)</f>
        <v>0.81934677960421443</v>
      </c>
      <c r="Q152" s="275">
        <f>IF(Q$59=0,0,Q$59/ISI_fec!Q$59)</f>
        <v>0.83293921000912785</v>
      </c>
      <c r="R152" s="275">
        <f>IF(R$59=0,0,R$59/ISI_fec!R$59)</f>
        <v>0.85797482136459069</v>
      </c>
      <c r="S152" s="275">
        <f>IF(S$59=0,0,S$59/ISI_fec!S$59)</f>
        <v>0.8722175500059407</v>
      </c>
      <c r="T152" s="275">
        <f>IF(T$59=0,0,T$59/ISI_fec!T$59)</f>
        <v>0.86875111140187788</v>
      </c>
      <c r="U152" s="275">
        <f>IF(U$59=0,0,U$59/ISI_fec!U$59)</f>
        <v>0.86854053231783912</v>
      </c>
      <c r="V152" s="275">
        <f>IF(V$59=0,0,V$59/ISI_fec!V$59)</f>
        <v>0.86721055226319632</v>
      </c>
      <c r="W152" s="275">
        <f>IF(W$59=0,0,W$59/ISI_fec!W$59)</f>
        <v>0.87456028222741289</v>
      </c>
      <c r="X152" s="275">
        <f>IF(X$59=0,0,X$59/ISI_fec!X$59)</f>
        <v>0.87149467213187382</v>
      </c>
      <c r="Y152" s="275">
        <f>IF(Y$59=0,0,Y$59/ISI_fec!Y$59)</f>
        <v>0.87643273927501841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0.42606490055636531</v>
      </c>
      <c r="C153" s="276">
        <f>IF(C$65=0,0,C$65/ISI_fec!C$65)</f>
        <v>0.42689510802621378</v>
      </c>
      <c r="D153" s="276">
        <f>IF(D$65=0,0,D$65/ISI_fec!D$65)</f>
        <v>0.42702884596593205</v>
      </c>
      <c r="E153" s="276">
        <f>IF(E$65=0,0,E$65/ISI_fec!E$65)</f>
        <v>0.42666854145212268</v>
      </c>
      <c r="F153" s="276">
        <f>IF(F$65=0,0,F$65/ISI_fec!F$65)</f>
        <v>0.43024682834268368</v>
      </c>
      <c r="G153" s="276">
        <f>IF(G$65=0,0,G$65/ISI_fec!G$65)</f>
        <v>0.43100469991214196</v>
      </c>
      <c r="H153" s="276">
        <f>IF(H$65=0,0,H$65/ISI_fec!H$65)</f>
        <v>0.43073553619268901</v>
      </c>
      <c r="I153" s="276">
        <f>IF(I$65=0,0,I$65/ISI_fec!I$65)</f>
        <v>0.43113615581002668</v>
      </c>
      <c r="J153" s="276">
        <f>IF(J$65=0,0,J$65/ISI_fec!J$65)</f>
        <v>0.43187294860926873</v>
      </c>
      <c r="K153" s="276">
        <f>IF(K$65=0,0,K$65/ISI_fec!K$65)</f>
        <v>0.43047998299072243</v>
      </c>
      <c r="L153" s="276">
        <f>IF(L$65=0,0,L$65/ISI_fec!L$65)</f>
        <v>0.43046500361996226</v>
      </c>
      <c r="M153" s="276">
        <f>IF(M$65=0,0,M$65/ISI_fec!M$65)</f>
        <v>0.43077972179703727</v>
      </c>
      <c r="N153" s="276">
        <f>IF(N$65=0,0,N$65/ISI_fec!N$65)</f>
        <v>0.43262031100177595</v>
      </c>
      <c r="O153" s="276">
        <f>IF(O$65=0,0,O$65/ISI_fec!O$65)</f>
        <v>0.4327264068280699</v>
      </c>
      <c r="P153" s="276">
        <f>IF(P$65=0,0,P$65/ISI_fec!P$65)</f>
        <v>0.43393047389024958</v>
      </c>
      <c r="Q153" s="276">
        <f>IF(Q$65=0,0,Q$65/ISI_fec!Q$65)</f>
        <v>0.45600647935929717</v>
      </c>
      <c r="R153" s="276">
        <f>IF(R$65=0,0,R$65/ISI_fec!R$65)</f>
        <v>0.46110165061977582</v>
      </c>
      <c r="S153" s="276">
        <f>IF(S$65=0,0,S$65/ISI_fec!S$65)</f>
        <v>0.4769112811232703</v>
      </c>
      <c r="T153" s="276">
        <f>IF(T$65=0,0,T$65/ISI_fec!T$65)</f>
        <v>0.47843023418754854</v>
      </c>
      <c r="U153" s="276">
        <f>IF(U$65=0,0,U$65/ISI_fec!U$65)</f>
        <v>0.47967969712563802</v>
      </c>
      <c r="V153" s="276">
        <f>IF(V$65=0,0,V$65/ISI_fec!V$65)</f>
        <v>0.48258479145753863</v>
      </c>
      <c r="W153" s="276">
        <f>IF(W$65=0,0,W$65/ISI_fec!W$65)</f>
        <v>0.48022891574160731</v>
      </c>
      <c r="X153" s="276">
        <f>IF(X$65=0,0,X$65/ISI_fec!X$65)</f>
        <v>0.48107059124063623</v>
      </c>
      <c r="Y153" s="276">
        <f>IF(Y$65=0,0,Y$65/ISI_fec!Y$65)</f>
        <v>0.47920356750793475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0.67540207586074641</v>
      </c>
      <c r="C154" s="276">
        <f>IF(C$71=0,0,C$71/ISI_fec!C$71)</f>
        <v>0.6754020758607463</v>
      </c>
      <c r="D154" s="276">
        <f>IF(D$71=0,0,D$71/ISI_fec!D$71)</f>
        <v>0.6754020758607463</v>
      </c>
      <c r="E154" s="276">
        <f>IF(E$71=0,0,E$71/ISI_fec!E$71)</f>
        <v>0.67540207586074641</v>
      </c>
      <c r="F154" s="276">
        <f>IF(F$71=0,0,F$71/ISI_fec!F$71)</f>
        <v>0.68005720779305145</v>
      </c>
      <c r="G154" s="276">
        <f>IF(G$71=0,0,G$71/ISI_fec!G$71)</f>
        <v>0.68005720779305145</v>
      </c>
      <c r="H154" s="276">
        <f>IF(H$71=0,0,H$71/ISI_fec!H$71)</f>
        <v>0.68005720779305145</v>
      </c>
      <c r="I154" s="276">
        <f>IF(I$71=0,0,I$71/ISI_fec!I$71)</f>
        <v>0.68005720779305145</v>
      </c>
      <c r="J154" s="276">
        <f>IF(J$71=0,0,J$71/ISI_fec!J$71)</f>
        <v>0.68005720779305157</v>
      </c>
      <c r="K154" s="276">
        <f>IF(K$71=0,0,K$71/ISI_fec!K$71)</f>
        <v>0.68005720779305157</v>
      </c>
      <c r="L154" s="276">
        <f>IF(L$71=0,0,L$71/ISI_fec!L$71)</f>
        <v>0.68005720779305157</v>
      </c>
      <c r="M154" s="276">
        <f>IF(M$71=0,0,M$71/ISI_fec!M$71)</f>
        <v>0.68005720779305157</v>
      </c>
      <c r="N154" s="276">
        <f>IF(N$71=0,0,N$71/ISI_fec!N$71)</f>
        <v>0.68005720779305145</v>
      </c>
      <c r="O154" s="276">
        <f>IF(O$71=0,0,O$71/ISI_fec!O$71)</f>
        <v>0.68005720779305145</v>
      </c>
      <c r="P154" s="276">
        <f>IF(P$71=0,0,P$71/ISI_fec!P$71)</f>
        <v>0.68005720779305123</v>
      </c>
      <c r="Q154" s="276">
        <f>IF(Q$71=0,0,Q$71/ISI_fec!Q$71)</f>
        <v>0.69955148701374625</v>
      </c>
      <c r="R154" s="276">
        <f>IF(R$71=0,0,R$71/ISI_fec!R$71)</f>
        <v>0.71709633831237152</v>
      </c>
      <c r="S154" s="276">
        <f>IF(S$71=0,0,S$71/ISI_fec!S$71)</f>
        <v>0.73288670448113424</v>
      </c>
      <c r="T154" s="276">
        <f>IF(T$71=0,0,T$71/ISI_fec!T$71)</f>
        <v>0.73753860041981234</v>
      </c>
      <c r="U154" s="276">
        <f>IF(U$71=0,0,U$71/ISI_fec!U$71)</f>
        <v>0.73753860041981234</v>
      </c>
      <c r="V154" s="276">
        <f>IF(V$71=0,0,V$71/ISI_fec!V$71)</f>
        <v>0.73753860041981223</v>
      </c>
      <c r="W154" s="276">
        <f>IF(W$71=0,0,W$71/ISI_fec!W$71)</f>
        <v>0.73753860041981234</v>
      </c>
      <c r="X154" s="276">
        <f>IF(X$71=0,0,X$71/ISI_fec!X$71)</f>
        <v>0.73753860041981245</v>
      </c>
      <c r="Y154" s="276">
        <f>IF(Y$71=0,0,Y$71/ISI_fec!Y$71)</f>
        <v>0.73753860041981245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0.53081936966608201</v>
      </c>
      <c r="C155" s="276">
        <f>IF(C$72=0,0,C$72/ISI_fec!C$72)</f>
        <v>0.52914843451886295</v>
      </c>
      <c r="D155" s="276">
        <f>IF(D$72=0,0,D$72/ISI_fec!D$72)</f>
        <v>0.52504564201318016</v>
      </c>
      <c r="E155" s="276">
        <f>IF(E$72=0,0,E$72/ISI_fec!E$72)</f>
        <v>0.52393959259552292</v>
      </c>
      <c r="F155" s="276">
        <f>IF(F$72=0,0,F$72/ISI_fec!F$72)</f>
        <v>0.52790992252104152</v>
      </c>
      <c r="G155" s="276">
        <f>IF(G$72=0,0,G$72/ISI_fec!G$72)</f>
        <v>0.53642459679326993</v>
      </c>
      <c r="H155" s="276">
        <f>IF(H$72=0,0,H$72/ISI_fec!H$72)</f>
        <v>0.53255111244965703</v>
      </c>
      <c r="I155" s="276">
        <f>IF(I$72=0,0,I$72/ISI_fec!I$72)</f>
        <v>0.53199354683539868</v>
      </c>
      <c r="J155" s="276">
        <f>IF(J$72=0,0,J$72/ISI_fec!J$72)</f>
        <v>0.53566214113558608</v>
      </c>
      <c r="K155" s="276">
        <f>IF(K$72=0,0,K$72/ISI_fec!K$72)</f>
        <v>0.53537072880071479</v>
      </c>
      <c r="L155" s="276">
        <f>IF(L$72=0,0,L$72/ISI_fec!L$72)</f>
        <v>0.53332921501218766</v>
      </c>
      <c r="M155" s="276">
        <f>IF(M$72=0,0,M$72/ISI_fec!M$72)</f>
        <v>0.53909265600172085</v>
      </c>
      <c r="N155" s="276">
        <f>IF(N$72=0,0,N$72/ISI_fec!N$72)</f>
        <v>0.53939014043862643</v>
      </c>
      <c r="O155" s="276">
        <f>IF(O$72=0,0,O$72/ISI_fec!O$72)</f>
        <v>0.54015809481818888</v>
      </c>
      <c r="P155" s="276">
        <f>IF(P$72=0,0,P$72/ISI_fec!P$72)</f>
        <v>0.5403497803926377</v>
      </c>
      <c r="Q155" s="276">
        <f>IF(Q$72=0,0,Q$72/ISI_fec!Q$72)</f>
        <v>0.55822655692342849</v>
      </c>
      <c r="R155" s="276">
        <f>IF(R$72=0,0,R$72/ISI_fec!R$72)</f>
        <v>0.57478373166727725</v>
      </c>
      <c r="S155" s="276">
        <f>IF(S$72=0,0,S$72/ISI_fec!S$72)</f>
        <v>0.58579234863029783</v>
      </c>
      <c r="T155" s="276">
        <f>IF(T$72=0,0,T$72/ISI_fec!T$72)</f>
        <v>0.58199355881367842</v>
      </c>
      <c r="U155" s="276">
        <f>IF(U$72=0,0,U$72/ISI_fec!U$72)</f>
        <v>0.58595263894276783</v>
      </c>
      <c r="V155" s="276">
        <f>IF(V$72=0,0,V$72/ISI_fec!V$72)</f>
        <v>0.5885330054369784</v>
      </c>
      <c r="W155" s="276">
        <f>IF(W$72=0,0,W$72/ISI_fec!W$72)</f>
        <v>0.58909843891182678</v>
      </c>
      <c r="X155" s="276">
        <f>IF(X$72=0,0,X$72/ISI_fec!X$72)</f>
        <v>0.5848495908743393</v>
      </c>
      <c r="Y155" s="276">
        <f>IF(Y$72=0,0,Y$72/ISI_fec!Y$72)</f>
        <v>0.5831648982813219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0.5111718635501461</v>
      </c>
      <c r="C156" s="277">
        <f>IF(C$79=0,0,C$79/ISI_fec!C$79)</f>
        <v>0.51001788427156214</v>
      </c>
      <c r="D156" s="277">
        <f>IF(D$79=0,0,D$79/ISI_fec!D$79)</f>
        <v>0.50648453882712696</v>
      </c>
      <c r="E156" s="277">
        <f>IF(E$79=0,0,E$79/ISI_fec!E$79)</f>
        <v>0.50556315972120036</v>
      </c>
      <c r="F156" s="277">
        <f>IF(F$79=0,0,F$79/ISI_fec!F$79)</f>
        <v>0.5089860878348601</v>
      </c>
      <c r="G156" s="277">
        <f>IF(G$79=0,0,G$79/ISI_fec!G$79)</f>
        <v>0.5142484854915903</v>
      </c>
      <c r="H156" s="277">
        <f>IF(H$79=0,0,H$79/ISI_fec!H$79)</f>
        <v>0.50329626263471505</v>
      </c>
      <c r="I156" s="277">
        <f>IF(I$79=0,0,I$79/ISI_fec!I$79)</f>
        <v>0.50319249296759472</v>
      </c>
      <c r="J156" s="277">
        <f>IF(J$79=0,0,J$79/ISI_fec!J$79)</f>
        <v>0.50434979136063729</v>
      </c>
      <c r="K156" s="277">
        <f>IF(K$79=0,0,K$79/ISI_fec!K$79)</f>
        <v>0.51158875670796911</v>
      </c>
      <c r="L156" s="277">
        <f>IF(L$79=0,0,L$79/ISI_fec!L$79)</f>
        <v>0.5047883210736912</v>
      </c>
      <c r="M156" s="277">
        <f>IF(M$79=0,0,M$79/ISI_fec!M$79)</f>
        <v>0.5110750981096448</v>
      </c>
      <c r="N156" s="277">
        <f>IF(N$79=0,0,N$79/ISI_fec!N$79)</f>
        <v>0.51074307317048939</v>
      </c>
      <c r="O156" s="277">
        <f>IF(O$79=0,0,O$79/ISI_fec!O$79)</f>
        <v>0.51738879828552065</v>
      </c>
      <c r="P156" s="277">
        <f>IF(P$79=0,0,P$79/ISI_fec!P$79)</f>
        <v>0.51656685690647586</v>
      </c>
      <c r="Q156" s="277">
        <f>IF(Q$79=0,0,Q$79/ISI_fec!Q$79)</f>
        <v>0.5312361641843687</v>
      </c>
      <c r="R156" s="277">
        <f>IF(R$79=0,0,R$79/ISI_fec!R$79)</f>
        <v>0.54574002540378397</v>
      </c>
      <c r="S156" s="277">
        <f>IF(S$79=0,0,S$79/ISI_fec!S$79)</f>
        <v>0.55710457420996173</v>
      </c>
      <c r="T156" s="277">
        <f>IF(T$79=0,0,T$79/ISI_fec!T$79)</f>
        <v>0.55411796395488166</v>
      </c>
      <c r="U156" s="277">
        <f>IF(U$79=0,0,U$79/ISI_fec!U$79)</f>
        <v>0.55583021782478459</v>
      </c>
      <c r="V156" s="277">
        <f>IF(V$79=0,0,V$79/ISI_fec!V$79)</f>
        <v>0.56680742403981688</v>
      </c>
      <c r="W156" s="277">
        <f>IF(W$79=0,0,W$79/ISI_fec!W$79)</f>
        <v>0.56734480367240259</v>
      </c>
      <c r="X156" s="277">
        <f>IF(X$79=0,0,X$79/ISI_fec!X$79)</f>
        <v>0.56468373489779855</v>
      </c>
      <c r="Y156" s="277">
        <f>IF(Y$79=0,0,Y$79/ISI_fec!Y$79)</f>
        <v>0.56243538529586257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SE: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4472.1791104094054</v>
      </c>
      <c r="C5" s="223">
        <f t="shared" si="0"/>
        <v>4719.3182032503992</v>
      </c>
      <c r="D5" s="223">
        <f t="shared" si="0"/>
        <v>4757.6216557627567</v>
      </c>
      <c r="E5" s="223">
        <f t="shared" si="0"/>
        <v>4959.9193688438272</v>
      </c>
      <c r="F5" s="223">
        <f t="shared" si="0"/>
        <v>5061.7450097768633</v>
      </c>
      <c r="G5" s="223">
        <f t="shared" si="0"/>
        <v>5007.5428878425264</v>
      </c>
      <c r="H5" s="223">
        <f t="shared" si="0"/>
        <v>4627.1041406869699</v>
      </c>
      <c r="I5" s="223">
        <f t="shared" si="0"/>
        <v>4743.6902345319013</v>
      </c>
      <c r="J5" s="223">
        <f t="shared" si="0"/>
        <v>4458.0857610717067</v>
      </c>
      <c r="K5" s="223">
        <f t="shared" si="0"/>
        <v>2572.7985264896947</v>
      </c>
      <c r="L5" s="223">
        <f t="shared" si="0"/>
        <v>4100.9851779929995</v>
      </c>
      <c r="M5" s="223">
        <f t="shared" si="0"/>
        <v>3934.9937063487314</v>
      </c>
      <c r="N5" s="223">
        <f t="shared" si="0"/>
        <v>3728.8339513462242</v>
      </c>
      <c r="O5" s="223">
        <f t="shared" si="0"/>
        <v>3724.3239920087963</v>
      </c>
      <c r="P5" s="223">
        <f t="shared" si="0"/>
        <v>3747.2526539405799</v>
      </c>
      <c r="Q5" s="223">
        <f t="shared" si="0"/>
        <v>3716.6664349588659</v>
      </c>
      <c r="R5" s="223">
        <f t="shared" si="0"/>
        <v>3711.2601229571223</v>
      </c>
      <c r="S5" s="223">
        <f t="shared" si="0"/>
        <v>3718.1255069265308</v>
      </c>
      <c r="T5" s="223">
        <f t="shared" si="0"/>
        <v>3649.9135679978572</v>
      </c>
      <c r="U5" s="223">
        <f t="shared" si="0"/>
        <v>4009.5408516617044</v>
      </c>
      <c r="V5" s="223">
        <f t="shared" si="0"/>
        <v>3654.7085686426753</v>
      </c>
      <c r="W5" s="223">
        <f t="shared" si="0"/>
        <v>3805.6458733410836</v>
      </c>
      <c r="X5" s="223">
        <f t="shared" si="0"/>
        <v>3704.542754662426</v>
      </c>
      <c r="Y5" s="223">
        <f t="shared" si="0"/>
        <v>3652.8177633546047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0.75984715911092393</v>
      </c>
      <c r="C10" s="260">
        <v>0.62484323823075616</v>
      </c>
      <c r="D10" s="260">
        <v>0.64516342970552931</v>
      </c>
      <c r="E10" s="260">
        <v>0.78089341900685993</v>
      </c>
      <c r="F10" s="260">
        <v>0.75346000395085688</v>
      </c>
      <c r="G10" s="260">
        <v>0.56913793589189576</v>
      </c>
      <c r="H10" s="260">
        <v>0.57144182773349916</v>
      </c>
      <c r="I10" s="260">
        <v>0.5976991428333398</v>
      </c>
      <c r="J10" s="260">
        <v>0.57679100365586911</v>
      </c>
      <c r="K10" s="260">
        <v>0.46018204493629661</v>
      </c>
      <c r="L10" s="260">
        <v>0.60426633949114039</v>
      </c>
      <c r="M10" s="260">
        <v>0.46928083728157338</v>
      </c>
      <c r="N10" s="260">
        <v>0.46832257245989939</v>
      </c>
      <c r="O10" s="260">
        <v>0.45993968503492549</v>
      </c>
      <c r="P10" s="260">
        <v>0.44107742897195762</v>
      </c>
      <c r="Q10" s="260">
        <v>0.67156710181010715</v>
      </c>
      <c r="R10" s="260">
        <v>0.59821054452068601</v>
      </c>
      <c r="S10" s="260">
        <v>0.72597233093329894</v>
      </c>
      <c r="T10" s="260">
        <v>0.806664435964348</v>
      </c>
      <c r="U10" s="260">
        <v>0.85604335560755662</v>
      </c>
      <c r="V10" s="260">
        <v>0.84149344369258683</v>
      </c>
      <c r="W10" s="260">
        <v>0.69898304955269652</v>
      </c>
      <c r="X10" s="260">
        <v>0.73476918152366055</v>
      </c>
      <c r="Y10" s="260">
        <v>0.60960174491110997</v>
      </c>
      <c r="DA10" s="68" t="s">
        <v>347</v>
      </c>
    </row>
    <row r="11" spans="1:105" ht="12" customHeight="1" x14ac:dyDescent="0.25">
      <c r="A11" s="37" t="s">
        <v>159</v>
      </c>
      <c r="B11" s="226">
        <v>0.59942858532146748</v>
      </c>
      <c r="C11" s="226">
        <v>0.47630861254986379</v>
      </c>
      <c r="D11" s="226">
        <v>0.47648722601271071</v>
      </c>
      <c r="E11" s="226">
        <v>0.62999070484679864</v>
      </c>
      <c r="F11" s="226">
        <v>0.57851666644713995</v>
      </c>
      <c r="G11" s="226">
        <v>0.3945208678130982</v>
      </c>
      <c r="H11" s="226">
        <v>0.38516654905552272</v>
      </c>
      <c r="I11" s="226">
        <v>0.39637930457213988</v>
      </c>
      <c r="J11" s="226">
        <v>0.38066055537480248</v>
      </c>
      <c r="K11" s="226">
        <v>0.29546351293396239</v>
      </c>
      <c r="L11" s="226">
        <v>0.43451077804501609</v>
      </c>
      <c r="M11" s="226">
        <v>0.32878005356398998</v>
      </c>
      <c r="N11" s="226">
        <v>0.28526150474765799</v>
      </c>
      <c r="O11" s="226">
        <v>0.25161801911133552</v>
      </c>
      <c r="P11" s="226">
        <v>0.23660073859472139</v>
      </c>
      <c r="Q11" s="226">
        <v>0.2208850170053413</v>
      </c>
      <c r="R11" s="226">
        <v>0.47169615197030801</v>
      </c>
      <c r="S11" s="226">
        <v>0.41455928239697598</v>
      </c>
      <c r="T11" s="226">
        <v>0.41102324883260971</v>
      </c>
      <c r="U11" s="226">
        <v>0.41263968319539007</v>
      </c>
      <c r="V11" s="226">
        <v>0.35280959765198272</v>
      </c>
      <c r="W11" s="226">
        <v>0.36252393031160363</v>
      </c>
      <c r="X11" s="226">
        <v>0.3616090212970538</v>
      </c>
      <c r="Y11" s="226">
        <v>0.3707404703441628</v>
      </c>
      <c r="DA11" s="69" t="s">
        <v>348</v>
      </c>
    </row>
    <row r="12" spans="1:105" ht="12" customHeight="1" x14ac:dyDescent="0.25">
      <c r="A12" s="37" t="s">
        <v>35</v>
      </c>
      <c r="B12" s="226">
        <v>0.16041857378945651</v>
      </c>
      <c r="C12" s="226">
        <v>0.14853462568089229</v>
      </c>
      <c r="D12" s="226">
        <v>0.16867620369281869</v>
      </c>
      <c r="E12" s="226">
        <v>0.15090271416006129</v>
      </c>
      <c r="F12" s="226">
        <v>0.17494333750371691</v>
      </c>
      <c r="G12" s="226">
        <v>0.17461706807879759</v>
      </c>
      <c r="H12" s="226">
        <v>0.18627527867797661</v>
      </c>
      <c r="I12" s="226">
        <v>0.2013198382611999</v>
      </c>
      <c r="J12" s="226">
        <v>0.19613044828106649</v>
      </c>
      <c r="K12" s="226">
        <v>0.16471853200233419</v>
      </c>
      <c r="L12" s="226">
        <v>0.1697555614461243</v>
      </c>
      <c r="M12" s="226">
        <v>0.1405007837175834</v>
      </c>
      <c r="N12" s="226">
        <v>0.1830610677122414</v>
      </c>
      <c r="O12" s="226">
        <v>0.20832166592359011</v>
      </c>
      <c r="P12" s="226">
        <v>0.20447669037723629</v>
      </c>
      <c r="Q12" s="226">
        <v>0.45068208480476579</v>
      </c>
      <c r="R12" s="226">
        <v>0.12651439255037811</v>
      </c>
      <c r="S12" s="226">
        <v>0.31141304853632301</v>
      </c>
      <c r="T12" s="226">
        <v>0.39564118713173829</v>
      </c>
      <c r="U12" s="226">
        <v>0.44340367241216638</v>
      </c>
      <c r="V12" s="226">
        <v>0.48868384604060422</v>
      </c>
      <c r="W12" s="226">
        <v>0.33645911924109301</v>
      </c>
      <c r="X12" s="226">
        <v>0.37316016022660681</v>
      </c>
      <c r="Y12" s="226">
        <v>0.2388612745669472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420.29586804012672</v>
      </c>
      <c r="C16" s="261">
        <v>445.12012235987731</v>
      </c>
      <c r="D16" s="261">
        <v>419.73465467549607</v>
      </c>
      <c r="E16" s="261">
        <v>455.2244299701722</v>
      </c>
      <c r="F16" s="261">
        <v>441.66236926438842</v>
      </c>
      <c r="G16" s="261">
        <v>442.15770713623971</v>
      </c>
      <c r="H16" s="261">
        <v>376.45379767895531</v>
      </c>
      <c r="I16" s="261">
        <v>382.93443204642449</v>
      </c>
      <c r="J16" s="261">
        <v>356.38029807051458</v>
      </c>
      <c r="K16" s="261">
        <v>210.762966931791</v>
      </c>
      <c r="L16" s="261">
        <v>309.57745409873172</v>
      </c>
      <c r="M16" s="261">
        <v>272.32588139053672</v>
      </c>
      <c r="N16" s="261">
        <v>307.13962142289381</v>
      </c>
      <c r="O16" s="261">
        <v>309.22737548623542</v>
      </c>
      <c r="P16" s="261">
        <v>295.34414717033218</v>
      </c>
      <c r="Q16" s="261">
        <v>321.90440766926338</v>
      </c>
      <c r="R16" s="261">
        <v>269.41220064991751</v>
      </c>
      <c r="S16" s="261">
        <v>277.72510522523118</v>
      </c>
      <c r="T16" s="261">
        <v>290.98095373397928</v>
      </c>
      <c r="U16" s="261">
        <v>343.19218851843851</v>
      </c>
      <c r="V16" s="261">
        <v>310.44046649529218</v>
      </c>
      <c r="W16" s="261">
        <v>290.4843803962209</v>
      </c>
      <c r="X16" s="261">
        <v>303.8263109886397</v>
      </c>
      <c r="Y16" s="261">
        <v>273.8966297296621</v>
      </c>
      <c r="DA16" s="70" t="s">
        <v>353</v>
      </c>
    </row>
    <row r="17" spans="1:105" ht="12" customHeight="1" x14ac:dyDescent="0.25">
      <c r="A17" s="18" t="s">
        <v>28</v>
      </c>
      <c r="B17" s="230">
        <v>22.473969563924229</v>
      </c>
      <c r="C17" s="230">
        <v>12.3280722494715</v>
      </c>
      <c r="D17" s="230">
        <v>11.7385687982388</v>
      </c>
      <c r="E17" s="230">
        <v>11.85186339765303</v>
      </c>
      <c r="F17" s="230">
        <v>11.16194761082652</v>
      </c>
      <c r="G17" s="230">
        <v>13.28547389336722</v>
      </c>
      <c r="H17" s="230">
        <v>13.43165139171186</v>
      </c>
      <c r="I17" s="230">
        <v>13.79879154224162</v>
      </c>
      <c r="J17" s="230">
        <v>10.77358121710599</v>
      </c>
      <c r="K17" s="230">
        <v>12.41263198495375</v>
      </c>
      <c r="L17" s="230">
        <v>12.25087578289104</v>
      </c>
      <c r="M17" s="230">
        <v>11.54872351882811</v>
      </c>
      <c r="N17" s="230">
        <v>7.6388621681513271</v>
      </c>
      <c r="O17" s="230">
        <v>10.70766319555598</v>
      </c>
      <c r="P17" s="230">
        <v>8.3046501762510658</v>
      </c>
      <c r="Q17" s="230">
        <v>7.2290845091723499</v>
      </c>
      <c r="R17" s="230">
        <v>10.414708537942611</v>
      </c>
      <c r="S17" s="230">
        <v>11.65609215393887</v>
      </c>
      <c r="T17" s="230">
        <v>13.22864819957411</v>
      </c>
      <c r="U17" s="230">
        <v>11.10141801435095</v>
      </c>
      <c r="V17" s="230">
        <v>6.626703725522014</v>
      </c>
      <c r="W17" s="230">
        <v>6.9013383163850408</v>
      </c>
      <c r="X17" s="230">
        <v>8.0080137583047151</v>
      </c>
      <c r="Y17" s="230">
        <v>6.109284777685775</v>
      </c>
      <c r="DA17" s="71" t="s">
        <v>354</v>
      </c>
    </row>
    <row r="18" spans="1:105" ht="12" customHeight="1" x14ac:dyDescent="0.25">
      <c r="A18" s="18" t="s">
        <v>32</v>
      </c>
      <c r="B18" s="230">
        <v>73.416351139511093</v>
      </c>
      <c r="C18" s="230">
        <v>71.687002164851435</v>
      </c>
      <c r="D18" s="230">
        <v>73.853523036425528</v>
      </c>
      <c r="E18" s="230">
        <v>76.73764888797308</v>
      </c>
      <c r="F18" s="230">
        <v>74.632222070786426</v>
      </c>
      <c r="G18" s="230">
        <v>62.977193310339693</v>
      </c>
      <c r="H18" s="230">
        <v>65.965669222596162</v>
      </c>
      <c r="I18" s="230">
        <v>64.376528743796371</v>
      </c>
      <c r="J18" s="230">
        <v>56.880779114849616</v>
      </c>
      <c r="K18" s="230">
        <v>50.381842557080411</v>
      </c>
      <c r="L18" s="230">
        <v>60.514620636353648</v>
      </c>
      <c r="M18" s="230">
        <v>47.524011445798408</v>
      </c>
      <c r="N18" s="230">
        <v>47.011643959477027</v>
      </c>
      <c r="O18" s="230">
        <v>47.259681236149298</v>
      </c>
      <c r="P18" s="230">
        <v>38.486592216818003</v>
      </c>
      <c r="Q18" s="230">
        <v>16.57838156934038</v>
      </c>
      <c r="R18" s="230">
        <v>12.786918989268241</v>
      </c>
      <c r="S18" s="230">
        <v>14.6989289599752</v>
      </c>
      <c r="T18" s="230">
        <v>17.907674327714219</v>
      </c>
      <c r="U18" s="230">
        <v>13.918909226876631</v>
      </c>
      <c r="V18" s="230">
        <v>9.4676844256509955</v>
      </c>
      <c r="W18" s="230">
        <v>9.2002222896207826</v>
      </c>
      <c r="X18" s="230">
        <v>8.9633603533491879</v>
      </c>
      <c r="Y18" s="230">
        <v>8.2342186678240541</v>
      </c>
      <c r="DA18" s="71" t="s">
        <v>355</v>
      </c>
    </row>
    <row r="19" spans="1:105" ht="12" customHeight="1" x14ac:dyDescent="0.25">
      <c r="A19" s="18" t="s">
        <v>35</v>
      </c>
      <c r="B19" s="230">
        <v>9.3124292676011589</v>
      </c>
      <c r="C19" s="230">
        <v>8.3105393900823152</v>
      </c>
      <c r="D19" s="230">
        <v>9.5382754508504757</v>
      </c>
      <c r="E19" s="230">
        <v>8.6134100100349453</v>
      </c>
      <c r="F19" s="230">
        <v>10.028872301656479</v>
      </c>
      <c r="G19" s="230">
        <v>10.274342808691349</v>
      </c>
      <c r="H19" s="230">
        <v>11.078225231913059</v>
      </c>
      <c r="I19" s="230">
        <v>12.003916838193771</v>
      </c>
      <c r="J19" s="230">
        <v>12.037876522556401</v>
      </c>
      <c r="K19" s="230">
        <v>10.19587114627924</v>
      </c>
      <c r="L19" s="230">
        <v>10.529752941903229</v>
      </c>
      <c r="M19" s="230">
        <v>9.2710967382346965</v>
      </c>
      <c r="N19" s="230">
        <v>11.174901153223569</v>
      </c>
      <c r="O19" s="230">
        <v>12.57153260898321</v>
      </c>
      <c r="P19" s="230">
        <v>12.596629034780319</v>
      </c>
      <c r="Q19" s="230">
        <v>29.65769165480879</v>
      </c>
      <c r="R19" s="230">
        <v>8.5264848011424377</v>
      </c>
      <c r="S19" s="230">
        <v>21.42389378935507</v>
      </c>
      <c r="T19" s="230">
        <v>27.465602117374321</v>
      </c>
      <c r="U19" s="230">
        <v>30.335341402595951</v>
      </c>
      <c r="V19" s="230">
        <v>33.698256354683203</v>
      </c>
      <c r="W19" s="230">
        <v>23.763711475647249</v>
      </c>
      <c r="X19" s="230">
        <v>26.03438337847394</v>
      </c>
      <c r="Y19" s="230">
        <v>16.704707329712711</v>
      </c>
      <c r="DA19" s="71" t="s">
        <v>356</v>
      </c>
    </row>
    <row r="20" spans="1:105" ht="12" customHeight="1" x14ac:dyDescent="0.25">
      <c r="A20" s="18" t="s">
        <v>36</v>
      </c>
      <c r="B20" s="230">
        <v>315.09311806909022</v>
      </c>
      <c r="C20" s="230">
        <v>352.79450855547208</v>
      </c>
      <c r="D20" s="230">
        <v>324.60428738998132</v>
      </c>
      <c r="E20" s="230">
        <v>358.02150767451121</v>
      </c>
      <c r="F20" s="230">
        <v>345.83932728111898</v>
      </c>
      <c r="G20" s="230">
        <v>355.62069712384141</v>
      </c>
      <c r="H20" s="230">
        <v>285.97825183273432</v>
      </c>
      <c r="I20" s="230">
        <v>292.75519492219269</v>
      </c>
      <c r="J20" s="230">
        <v>276.68806121600261</v>
      </c>
      <c r="K20" s="230">
        <v>137.7726212434776</v>
      </c>
      <c r="L20" s="230">
        <v>226.28220473758381</v>
      </c>
      <c r="M20" s="230">
        <v>203.9820496876755</v>
      </c>
      <c r="N20" s="230">
        <v>241.31421414204181</v>
      </c>
      <c r="O20" s="230">
        <v>238.68849844554691</v>
      </c>
      <c r="P20" s="230">
        <v>235.9562757424828</v>
      </c>
      <c r="Q20" s="230">
        <v>268.43924993594192</v>
      </c>
      <c r="R20" s="230">
        <v>237.68408832156419</v>
      </c>
      <c r="S20" s="230">
        <v>229.94619032196209</v>
      </c>
      <c r="T20" s="230">
        <v>232.37902908931659</v>
      </c>
      <c r="U20" s="230">
        <v>287.83651987461491</v>
      </c>
      <c r="V20" s="230">
        <v>260.64782198943601</v>
      </c>
      <c r="W20" s="230">
        <v>250.6191083145678</v>
      </c>
      <c r="X20" s="230">
        <v>260.82055349851191</v>
      </c>
      <c r="Y20" s="230">
        <v>242.84841895443961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1603.845355905207</v>
      </c>
      <c r="C22" s="261">
        <v>1584.671532248638</v>
      </c>
      <c r="D22" s="261">
        <v>1521.180497251888</v>
      </c>
      <c r="E22" s="261">
        <v>1619.913843072788</v>
      </c>
      <c r="F22" s="261">
        <v>1598.9428810694201</v>
      </c>
      <c r="G22" s="261">
        <v>1685.6638888859179</v>
      </c>
      <c r="H22" s="261">
        <v>1479.049518999482</v>
      </c>
      <c r="I22" s="261">
        <v>1497.7509645427781</v>
      </c>
      <c r="J22" s="261">
        <v>1448.381994388684</v>
      </c>
      <c r="K22" s="261">
        <v>883.23336745989889</v>
      </c>
      <c r="L22" s="261">
        <v>1273.0906191094509</v>
      </c>
      <c r="M22" s="261">
        <v>1276.0348878696409</v>
      </c>
      <c r="N22" s="261">
        <v>1244.397608996301</v>
      </c>
      <c r="O22" s="261">
        <v>1227.5759956242889</v>
      </c>
      <c r="P22" s="261">
        <v>1208.7786992373469</v>
      </c>
      <c r="Q22" s="261">
        <v>1263.410793005909</v>
      </c>
      <c r="R22" s="261">
        <v>1200.7048060358279</v>
      </c>
      <c r="S22" s="261">
        <v>1190.9563132587321</v>
      </c>
      <c r="T22" s="261">
        <v>1219.2723847993091</v>
      </c>
      <c r="U22" s="261">
        <v>1356.2348635254259</v>
      </c>
      <c r="V22" s="261">
        <v>1218.1721729282251</v>
      </c>
      <c r="W22" s="261">
        <v>1270.1284742646151</v>
      </c>
      <c r="X22" s="261">
        <v>1280.597401012398</v>
      </c>
      <c r="Y22" s="261">
        <v>1211.069430546285</v>
      </c>
      <c r="DA22" s="70" t="s">
        <v>359</v>
      </c>
    </row>
    <row r="23" spans="1:105" ht="12" customHeight="1" x14ac:dyDescent="0.25">
      <c r="A23" s="18" t="s">
        <v>28</v>
      </c>
      <c r="B23" s="230">
        <v>52.825339132787612</v>
      </c>
      <c r="C23" s="230">
        <v>33.154487011775657</v>
      </c>
      <c r="D23" s="230">
        <v>31.78679622123553</v>
      </c>
      <c r="E23" s="230">
        <v>32.005630882558663</v>
      </c>
      <c r="F23" s="230">
        <v>30.614057213562571</v>
      </c>
      <c r="G23" s="230">
        <v>38.551776555182023</v>
      </c>
      <c r="H23" s="230">
        <v>42.051527643806907</v>
      </c>
      <c r="I23" s="230">
        <v>41.519729862287477</v>
      </c>
      <c r="J23" s="230">
        <v>34.157485053417481</v>
      </c>
      <c r="K23" s="230">
        <v>39.98437218795852</v>
      </c>
      <c r="L23" s="230">
        <v>38.133269301457148</v>
      </c>
      <c r="M23" s="230">
        <v>40.480173832014017</v>
      </c>
      <c r="N23" s="230">
        <v>23.7756545083007</v>
      </c>
      <c r="O23" s="230">
        <v>33.351996850720447</v>
      </c>
      <c r="P23" s="230">
        <v>25.28726868860787</v>
      </c>
      <c r="Q23" s="230">
        <v>20.613194932298711</v>
      </c>
      <c r="R23" s="230">
        <v>32.710396206609431</v>
      </c>
      <c r="S23" s="230">
        <v>36.491492940574247</v>
      </c>
      <c r="T23" s="230">
        <v>39.859141378106571</v>
      </c>
      <c r="U23" s="230">
        <v>32.693982329544973</v>
      </c>
      <c r="V23" s="230">
        <v>19.589692190474501</v>
      </c>
      <c r="W23" s="230">
        <v>21.824011833088949</v>
      </c>
      <c r="X23" s="230">
        <v>23.141270536124669</v>
      </c>
      <c r="Y23" s="230">
        <v>20.378317497965231</v>
      </c>
      <c r="DA23" s="71" t="s">
        <v>360</v>
      </c>
    </row>
    <row r="24" spans="1:105" ht="12" customHeight="1" x14ac:dyDescent="0.25">
      <c r="A24" s="18" t="s">
        <v>42</v>
      </c>
      <c r="B24" s="230">
        <v>615.93479999840156</v>
      </c>
      <c r="C24" s="230">
        <v>387.58824000128652</v>
      </c>
      <c r="D24" s="230">
        <v>384.58368000084158</v>
      </c>
      <c r="E24" s="230">
        <v>390.59280000088768</v>
      </c>
      <c r="F24" s="230">
        <v>387.58824000097229</v>
      </c>
      <c r="G24" s="230">
        <v>402.61104000123242</v>
      </c>
      <c r="H24" s="230">
        <v>300.45600000143611</v>
      </c>
      <c r="I24" s="230">
        <v>345.52440000166479</v>
      </c>
      <c r="J24" s="230">
        <v>318.48336000070282</v>
      </c>
      <c r="K24" s="230">
        <v>204.31008000125391</v>
      </c>
      <c r="L24" s="230">
        <v>309.46968000132728</v>
      </c>
      <c r="M24" s="230">
        <v>321.48792000145778</v>
      </c>
      <c r="N24" s="230">
        <v>288.43776000111359</v>
      </c>
      <c r="O24" s="230">
        <v>264.40128000063743</v>
      </c>
      <c r="P24" s="230">
        <v>309.46968000116442</v>
      </c>
      <c r="Q24" s="230">
        <v>345.52440000088859</v>
      </c>
      <c r="R24" s="230">
        <v>354.53808000143289</v>
      </c>
      <c r="S24" s="230">
        <v>321.48792000121608</v>
      </c>
      <c r="T24" s="230">
        <v>342.51984000093978</v>
      </c>
      <c r="U24" s="230">
        <v>345.52440000130292</v>
      </c>
      <c r="V24" s="230">
        <v>300.45600000078241</v>
      </c>
      <c r="W24" s="230">
        <v>351.53352000140779</v>
      </c>
      <c r="X24" s="230">
        <v>402.61104000128762</v>
      </c>
      <c r="Y24" s="230">
        <v>297.45144000173639</v>
      </c>
      <c r="DA24" s="71" t="s">
        <v>361</v>
      </c>
    </row>
    <row r="25" spans="1:105" ht="12" customHeight="1" x14ac:dyDescent="0.25">
      <c r="A25" s="18" t="s">
        <v>32</v>
      </c>
      <c r="B25" s="230">
        <v>172.5660273680331</v>
      </c>
      <c r="C25" s="230">
        <v>192.7913573259269</v>
      </c>
      <c r="D25" s="230">
        <v>199.98748802591669</v>
      </c>
      <c r="E25" s="230">
        <v>207.2279086164807</v>
      </c>
      <c r="F25" s="230">
        <v>204.69502242012189</v>
      </c>
      <c r="G25" s="230">
        <v>182.74716461449231</v>
      </c>
      <c r="H25" s="230">
        <v>206.52390997639529</v>
      </c>
      <c r="I25" s="230">
        <v>193.70508458887821</v>
      </c>
      <c r="J25" s="230">
        <v>180.33969608520951</v>
      </c>
      <c r="K25" s="230">
        <v>162.29324665061651</v>
      </c>
      <c r="L25" s="230">
        <v>188.3637028321107</v>
      </c>
      <c r="M25" s="230">
        <v>166.57947013660569</v>
      </c>
      <c r="N25" s="230">
        <v>146.32187098595981</v>
      </c>
      <c r="O25" s="230">
        <v>147.20342907388769</v>
      </c>
      <c r="P25" s="230">
        <v>117.1898608178218</v>
      </c>
      <c r="Q25" s="230">
        <v>47.272017710852033</v>
      </c>
      <c r="R25" s="230">
        <v>40.161007374999357</v>
      </c>
      <c r="S25" s="230">
        <v>46.017640843349</v>
      </c>
      <c r="T25" s="230">
        <v>53.957480160703838</v>
      </c>
      <c r="U25" s="230">
        <v>40.991571682264123</v>
      </c>
      <c r="V25" s="230">
        <v>27.988126727431471</v>
      </c>
      <c r="W25" s="230">
        <v>29.093742533825701</v>
      </c>
      <c r="X25" s="230">
        <v>25.901996813444391</v>
      </c>
      <c r="Y25" s="230">
        <v>27.466312091634741</v>
      </c>
      <c r="DA25" s="71" t="s">
        <v>362</v>
      </c>
    </row>
    <row r="26" spans="1:105" ht="12" customHeight="1" x14ac:dyDescent="0.25">
      <c r="A26" s="18" t="s">
        <v>35</v>
      </c>
      <c r="B26" s="230">
        <v>21.888978393954471</v>
      </c>
      <c r="C26" s="230">
        <v>22.349939608858659</v>
      </c>
      <c r="D26" s="230">
        <v>25.828635779149408</v>
      </c>
      <c r="E26" s="230">
        <v>23.260276647797461</v>
      </c>
      <c r="F26" s="230">
        <v>27.50635293545243</v>
      </c>
      <c r="G26" s="230">
        <v>29.814079000204931</v>
      </c>
      <c r="H26" s="230">
        <v>34.683471227638663</v>
      </c>
      <c r="I26" s="230">
        <v>36.119060345642737</v>
      </c>
      <c r="J26" s="230">
        <v>38.165915224293251</v>
      </c>
      <c r="K26" s="230">
        <v>32.843598939166917</v>
      </c>
      <c r="L26" s="230">
        <v>32.775934694576598</v>
      </c>
      <c r="M26" s="230">
        <v>32.496717664537279</v>
      </c>
      <c r="N26" s="230">
        <v>34.781435131948989</v>
      </c>
      <c r="O26" s="230">
        <v>39.157536833765413</v>
      </c>
      <c r="P26" s="230">
        <v>38.35614218695526</v>
      </c>
      <c r="Q26" s="230">
        <v>84.566694240039254</v>
      </c>
      <c r="R26" s="230">
        <v>26.779884917461111</v>
      </c>
      <c r="S26" s="230">
        <v>67.071352786935336</v>
      </c>
      <c r="T26" s="230">
        <v>82.756401207078085</v>
      </c>
      <c r="U26" s="230">
        <v>89.338417353089056</v>
      </c>
      <c r="V26" s="230">
        <v>99.617924187782165</v>
      </c>
      <c r="W26" s="230">
        <v>75.147673779640556</v>
      </c>
      <c r="X26" s="230">
        <v>75.233226014086497</v>
      </c>
      <c r="Y26" s="230">
        <v>55.720733614978592</v>
      </c>
      <c r="DA26" s="71" t="s">
        <v>363</v>
      </c>
    </row>
    <row r="27" spans="1:105" ht="12" customHeight="1" x14ac:dyDescent="0.25">
      <c r="A27" s="18" t="s">
        <v>36</v>
      </c>
      <c r="B27" s="230">
        <v>740.63021101203083</v>
      </c>
      <c r="C27" s="230">
        <v>948.78750830079071</v>
      </c>
      <c r="D27" s="230">
        <v>878.99389722474473</v>
      </c>
      <c r="E27" s="230">
        <v>966.82722692506411</v>
      </c>
      <c r="F27" s="230">
        <v>948.53920849931103</v>
      </c>
      <c r="G27" s="230">
        <v>1031.939828714806</v>
      </c>
      <c r="H27" s="230">
        <v>895.33461015020509</v>
      </c>
      <c r="I27" s="230">
        <v>880.88268974430457</v>
      </c>
      <c r="J27" s="230">
        <v>877.23553802506092</v>
      </c>
      <c r="K27" s="230">
        <v>443.80206968090312</v>
      </c>
      <c r="L27" s="230">
        <v>704.34803227997895</v>
      </c>
      <c r="M27" s="230">
        <v>714.99060623502658</v>
      </c>
      <c r="N27" s="230">
        <v>751.08088836897798</v>
      </c>
      <c r="O27" s="230">
        <v>743.46175286527773</v>
      </c>
      <c r="P27" s="230">
        <v>718.47574754279731</v>
      </c>
      <c r="Q27" s="230">
        <v>765.43448612183079</v>
      </c>
      <c r="R27" s="230">
        <v>746.51543753532542</v>
      </c>
      <c r="S27" s="230">
        <v>719.8879066866574</v>
      </c>
      <c r="T27" s="230">
        <v>700.17952205248082</v>
      </c>
      <c r="U27" s="230">
        <v>847.68649215922505</v>
      </c>
      <c r="V27" s="230">
        <v>770.52042982175442</v>
      </c>
      <c r="W27" s="230">
        <v>792.52952611665182</v>
      </c>
      <c r="X27" s="230">
        <v>753.70986764745442</v>
      </c>
      <c r="Y27" s="230">
        <v>810.05262733996983</v>
      </c>
      <c r="DA27" s="71" t="s">
        <v>364</v>
      </c>
    </row>
    <row r="28" spans="1:105" ht="12" customHeight="1" x14ac:dyDescent="0.25">
      <c r="A28" s="57" t="s">
        <v>179</v>
      </c>
      <c r="B28" s="261">
        <v>266.00063924859091</v>
      </c>
      <c r="C28" s="261">
        <v>272.54108274032109</v>
      </c>
      <c r="D28" s="261">
        <v>294.4882457780991</v>
      </c>
      <c r="E28" s="261">
        <v>308.44699948900723</v>
      </c>
      <c r="F28" s="261">
        <v>316.00759935224062</v>
      </c>
      <c r="G28" s="261">
        <v>286.23842200461172</v>
      </c>
      <c r="H28" s="261">
        <v>296.93582122002562</v>
      </c>
      <c r="I28" s="261">
        <v>298.26543848608219</v>
      </c>
      <c r="J28" s="261">
        <v>276.48500304379218</v>
      </c>
      <c r="K28" s="261">
        <v>194.00764762408971</v>
      </c>
      <c r="L28" s="261">
        <v>259.65156831156219</v>
      </c>
      <c r="M28" s="261">
        <v>240.47060754577839</v>
      </c>
      <c r="N28" s="261">
        <v>221.90859533262659</v>
      </c>
      <c r="O28" s="261">
        <v>217.3689350851983</v>
      </c>
      <c r="P28" s="261">
        <v>213.71558327947221</v>
      </c>
      <c r="Q28" s="261">
        <v>205.7547022990419</v>
      </c>
      <c r="R28" s="261">
        <v>200.61805271715701</v>
      </c>
      <c r="S28" s="261">
        <v>213.33929382216559</v>
      </c>
      <c r="T28" s="261">
        <v>228.40615107219369</v>
      </c>
      <c r="U28" s="261">
        <v>226.00433875759251</v>
      </c>
      <c r="V28" s="261">
        <v>202.78234135925291</v>
      </c>
      <c r="W28" s="261">
        <v>211.5909557429695</v>
      </c>
      <c r="X28" s="261">
        <v>225.72356309311971</v>
      </c>
      <c r="Y28" s="261">
        <v>231.77790685056561</v>
      </c>
      <c r="DA28" s="70" t="s">
        <v>365</v>
      </c>
    </row>
    <row r="29" spans="1:105" ht="12" customHeight="1" x14ac:dyDescent="0.25">
      <c r="A29" s="60" t="s">
        <v>181</v>
      </c>
      <c r="B29" s="262">
        <v>266.00063924859091</v>
      </c>
      <c r="C29" s="262">
        <v>272.54108274032109</v>
      </c>
      <c r="D29" s="262">
        <v>294.4882457780991</v>
      </c>
      <c r="E29" s="262">
        <v>308.44699948900723</v>
      </c>
      <c r="F29" s="262">
        <v>316.00759935224062</v>
      </c>
      <c r="G29" s="262">
        <v>286.23842200461172</v>
      </c>
      <c r="H29" s="262">
        <v>296.93582122002562</v>
      </c>
      <c r="I29" s="262">
        <v>298.26543848608219</v>
      </c>
      <c r="J29" s="262">
        <v>276.48500304379218</v>
      </c>
      <c r="K29" s="262">
        <v>194.00764762408971</v>
      </c>
      <c r="L29" s="262">
        <v>259.65156831156219</v>
      </c>
      <c r="M29" s="262">
        <v>240.47060754577839</v>
      </c>
      <c r="N29" s="262">
        <v>221.90859533262659</v>
      </c>
      <c r="O29" s="262">
        <v>217.3689350851983</v>
      </c>
      <c r="P29" s="262">
        <v>213.71558327947221</v>
      </c>
      <c r="Q29" s="262">
        <v>205.7547022990419</v>
      </c>
      <c r="R29" s="262">
        <v>200.61805271715701</v>
      </c>
      <c r="S29" s="262">
        <v>213.33929382216559</v>
      </c>
      <c r="T29" s="262">
        <v>228.40615107219369</v>
      </c>
      <c r="U29" s="262">
        <v>226.00433875759251</v>
      </c>
      <c r="V29" s="262">
        <v>202.78234135925291</v>
      </c>
      <c r="W29" s="262">
        <v>211.5909557429695</v>
      </c>
      <c r="X29" s="262">
        <v>225.72356309311971</v>
      </c>
      <c r="Y29" s="262">
        <v>231.77790685056561</v>
      </c>
      <c r="DA29" s="72" t="s">
        <v>366</v>
      </c>
    </row>
    <row r="30" spans="1:105" ht="12" customHeight="1" x14ac:dyDescent="0.25">
      <c r="A30" s="59" t="s">
        <v>31</v>
      </c>
      <c r="B30" s="230">
        <v>167.9773673889278</v>
      </c>
      <c r="C30" s="230">
        <v>185.0507874604117</v>
      </c>
      <c r="D30" s="230">
        <v>209.75642047813</v>
      </c>
      <c r="E30" s="230">
        <v>216.30893267641869</v>
      </c>
      <c r="F30" s="230">
        <v>227.21494734237689</v>
      </c>
      <c r="G30" s="230">
        <v>209.4653066712722</v>
      </c>
      <c r="H30" s="230">
        <v>221.3775018780666</v>
      </c>
      <c r="I30" s="230">
        <v>222.9735311120148</v>
      </c>
      <c r="J30" s="230">
        <v>205.94655907261219</v>
      </c>
      <c r="K30" s="230">
        <v>134.0227623986442</v>
      </c>
      <c r="L30" s="230">
        <v>186.9967471163537</v>
      </c>
      <c r="M30" s="230">
        <v>183.37216198240839</v>
      </c>
      <c r="N30" s="230">
        <v>161.42337913753141</v>
      </c>
      <c r="O30" s="230">
        <v>156.36845568143019</v>
      </c>
      <c r="P30" s="230">
        <v>161.36377097728979</v>
      </c>
      <c r="Q30" s="230">
        <v>156.66604796637131</v>
      </c>
      <c r="R30" s="230">
        <v>159.38320524010209</v>
      </c>
      <c r="S30" s="230">
        <v>163.74098812309111</v>
      </c>
      <c r="T30" s="230">
        <v>173.47888464188961</v>
      </c>
      <c r="U30" s="230">
        <v>168.86630175849331</v>
      </c>
      <c r="V30" s="230">
        <v>147.830711078072</v>
      </c>
      <c r="W30" s="230">
        <v>166.47785312468309</v>
      </c>
      <c r="X30" s="230">
        <v>180.14111688927329</v>
      </c>
      <c r="Y30" s="230">
        <v>195.09707377511859</v>
      </c>
      <c r="DA30" s="71" t="s">
        <v>367</v>
      </c>
    </row>
    <row r="31" spans="1:105" ht="12" customHeight="1" x14ac:dyDescent="0.25">
      <c r="A31" s="59" t="s">
        <v>159</v>
      </c>
      <c r="B31" s="230">
        <v>29.02289010236932</v>
      </c>
      <c r="C31" s="230">
        <v>21.86254879291301</v>
      </c>
      <c r="D31" s="230">
        <v>20.69169870025306</v>
      </c>
      <c r="E31" s="230">
        <v>27.31197639532467</v>
      </c>
      <c r="F31" s="230">
        <v>24.99244639043367</v>
      </c>
      <c r="G31" s="230">
        <v>18.474698660638559</v>
      </c>
      <c r="H31" s="230">
        <v>17.31650366653977</v>
      </c>
      <c r="I31" s="230">
        <v>17.792236658952749</v>
      </c>
      <c r="J31" s="230">
        <v>17.858692527188911</v>
      </c>
      <c r="K31" s="230">
        <v>13.91024567303473</v>
      </c>
      <c r="L31" s="230">
        <v>19.982422291733101</v>
      </c>
      <c r="M31" s="230">
        <v>15.78220536435386</v>
      </c>
      <c r="N31" s="230">
        <v>13.93211162959939</v>
      </c>
      <c r="O31" s="230">
        <v>12.347457308390499</v>
      </c>
      <c r="P31" s="230">
        <v>11.621581332751211</v>
      </c>
      <c r="Q31" s="230">
        <v>11.74121820428333</v>
      </c>
      <c r="R31" s="230">
        <v>24.685010772825208</v>
      </c>
      <c r="S31" s="230">
        <v>21.882419341895151</v>
      </c>
      <c r="T31" s="230">
        <v>21.205969843237</v>
      </c>
      <c r="U31" s="230">
        <v>22.25350746993773</v>
      </c>
      <c r="V31" s="230">
        <v>19.807551412018132</v>
      </c>
      <c r="W31" s="230">
        <v>19.722261219933849</v>
      </c>
      <c r="X31" s="230">
        <v>19.094275934075501</v>
      </c>
      <c r="Y31" s="230">
        <v>18.696909461949229</v>
      </c>
      <c r="DA31" s="71" t="s">
        <v>368</v>
      </c>
    </row>
    <row r="32" spans="1:105" ht="12" customHeight="1" x14ac:dyDescent="0.25">
      <c r="A32" s="59" t="s">
        <v>32</v>
      </c>
      <c r="B32" s="230">
        <v>61.233300320939946</v>
      </c>
      <c r="C32" s="230">
        <v>58.810012320903361</v>
      </c>
      <c r="D32" s="230">
        <v>56.715277172123621</v>
      </c>
      <c r="E32" s="230">
        <v>58.284007596958887</v>
      </c>
      <c r="F32" s="230">
        <v>56.242494256027591</v>
      </c>
      <c r="G32" s="230">
        <v>50.121415208514037</v>
      </c>
      <c r="H32" s="230">
        <v>49.867161764993831</v>
      </c>
      <c r="I32" s="230">
        <v>48.46304805301132</v>
      </c>
      <c r="J32" s="230">
        <v>43.478290137808337</v>
      </c>
      <c r="K32" s="230">
        <v>38.319789471933277</v>
      </c>
      <c r="L32" s="230">
        <v>44.86562520168421</v>
      </c>
      <c r="M32" s="230">
        <v>34.571876608686601</v>
      </c>
      <c r="N32" s="230">
        <v>37.612440690583163</v>
      </c>
      <c r="O32" s="230">
        <v>38.430213389192907</v>
      </c>
      <c r="P32" s="230">
        <v>30.686549356326399</v>
      </c>
      <c r="Q32" s="230">
        <v>13.391276628777049</v>
      </c>
      <c r="R32" s="230">
        <v>9.9290297928768734</v>
      </c>
      <c r="S32" s="230">
        <v>11.278017984751139</v>
      </c>
      <c r="T32" s="230">
        <v>13.308935225788041</v>
      </c>
      <c r="U32" s="230">
        <v>10.97193135195301</v>
      </c>
      <c r="V32" s="230">
        <v>7.7082311226959588</v>
      </c>
      <c r="W32" s="230">
        <v>7.0865748805586959</v>
      </c>
      <c r="X32" s="230">
        <v>6.7839520469698193</v>
      </c>
      <c r="Y32" s="230">
        <v>5.9378483080471041</v>
      </c>
      <c r="DA32" s="71" t="s">
        <v>369</v>
      </c>
    </row>
    <row r="33" spans="1:105" ht="12" customHeight="1" x14ac:dyDescent="0.25">
      <c r="A33" s="59" t="s">
        <v>35</v>
      </c>
      <c r="B33" s="230">
        <v>7.7670814363538501</v>
      </c>
      <c r="C33" s="230">
        <v>6.8177341660930404</v>
      </c>
      <c r="D33" s="230">
        <v>7.3248494275924481</v>
      </c>
      <c r="E33" s="230">
        <v>6.5420828203049073</v>
      </c>
      <c r="F33" s="230">
        <v>7.5577113634023361</v>
      </c>
      <c r="G33" s="230">
        <v>8.17700146418691</v>
      </c>
      <c r="H33" s="230">
        <v>8.374653910425419</v>
      </c>
      <c r="I33" s="230">
        <v>9.0366226621033299</v>
      </c>
      <c r="J33" s="230">
        <v>9.2014613061827806</v>
      </c>
      <c r="K33" s="230">
        <v>7.7548500804774987</v>
      </c>
      <c r="L33" s="230">
        <v>7.8067737017912853</v>
      </c>
      <c r="M33" s="230">
        <v>6.7443635903295274</v>
      </c>
      <c r="N33" s="230">
        <v>8.9406638749126195</v>
      </c>
      <c r="O33" s="230">
        <v>10.22280870618474</v>
      </c>
      <c r="P33" s="230">
        <v>10.04368161310488</v>
      </c>
      <c r="Q33" s="230">
        <v>23.956159499610258</v>
      </c>
      <c r="R33" s="230">
        <v>6.6208069113527674</v>
      </c>
      <c r="S33" s="230">
        <v>16.437868372428159</v>
      </c>
      <c r="T33" s="230">
        <v>20.412361361279011</v>
      </c>
      <c r="U33" s="230">
        <v>23.912598177208469</v>
      </c>
      <c r="V33" s="230">
        <v>27.435847746466852</v>
      </c>
      <c r="W33" s="230">
        <v>18.304266517793842</v>
      </c>
      <c r="X33" s="230">
        <v>19.704218222801039</v>
      </c>
      <c r="Y33" s="230">
        <v>12.046075305450721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308.6389264894417</v>
      </c>
      <c r="C35" s="261">
        <f t="shared" si="1"/>
        <v>317.3408145346566</v>
      </c>
      <c r="D35" s="261">
        <f t="shared" si="1"/>
        <v>327.84158826725218</v>
      </c>
      <c r="E35" s="261">
        <f t="shared" si="1"/>
        <v>346.01348794258269</v>
      </c>
      <c r="F35" s="261">
        <f t="shared" si="1"/>
        <v>350.76112206966098</v>
      </c>
      <c r="G35" s="261">
        <f t="shared" si="1"/>
        <v>342.7857197062151</v>
      </c>
      <c r="H35" s="261">
        <f t="shared" si="1"/>
        <v>409.86513315363663</v>
      </c>
      <c r="I35" s="261">
        <f t="shared" si="1"/>
        <v>406.4836838387165</v>
      </c>
      <c r="J35" s="261">
        <f t="shared" si="1"/>
        <v>396.71390952804722</v>
      </c>
      <c r="K35" s="261">
        <f t="shared" si="1"/>
        <v>226.55252746062592</v>
      </c>
      <c r="L35" s="261">
        <f t="shared" si="1"/>
        <v>349.29964859620577</v>
      </c>
      <c r="M35" s="261">
        <f t="shared" si="1"/>
        <v>307.95175869316677</v>
      </c>
      <c r="N35" s="261">
        <f t="shared" si="1"/>
        <v>297.41912142093599</v>
      </c>
      <c r="O35" s="261">
        <f t="shared" si="1"/>
        <v>255.44375746379188</v>
      </c>
      <c r="P35" s="261">
        <f t="shared" si="1"/>
        <v>252.4654498306804</v>
      </c>
      <c r="Q35" s="261">
        <f t="shared" si="1"/>
        <v>255.81034439272548</v>
      </c>
      <c r="R35" s="261">
        <f t="shared" si="1"/>
        <v>246.2599841867403</v>
      </c>
      <c r="S35" s="261">
        <f t="shared" si="1"/>
        <v>255.05122185990089</v>
      </c>
      <c r="T35" s="261">
        <f t="shared" si="1"/>
        <v>269.7609301977879</v>
      </c>
      <c r="U35" s="261">
        <f t="shared" si="1"/>
        <v>285.80084007646889</v>
      </c>
      <c r="V35" s="261">
        <f t="shared" si="1"/>
        <v>225.02045929852636</v>
      </c>
      <c r="W35" s="261">
        <f t="shared" si="1"/>
        <v>231.47424167261943</v>
      </c>
      <c r="X35" s="261">
        <f t="shared" si="1"/>
        <v>240.99011839092771</v>
      </c>
      <c r="Y35" s="261">
        <f t="shared" si="1"/>
        <v>243.85313663990388</v>
      </c>
      <c r="DA35" s="70"/>
    </row>
    <row r="36" spans="1:105" ht="12" customHeight="1" x14ac:dyDescent="0.25">
      <c r="A36" s="60" t="s">
        <v>190</v>
      </c>
      <c r="B36" s="262">
        <v>147.22077025920191</v>
      </c>
      <c r="C36" s="262">
        <v>153.99730185067631</v>
      </c>
      <c r="D36" s="262">
        <v>170.59550441388839</v>
      </c>
      <c r="E36" s="262">
        <v>179.70669746131199</v>
      </c>
      <c r="F36" s="262">
        <v>185.27609271831929</v>
      </c>
      <c r="G36" s="262">
        <v>165.78355456777149</v>
      </c>
      <c r="H36" s="262">
        <v>174.3467094032377</v>
      </c>
      <c r="I36" s="262">
        <v>175.5509924827567</v>
      </c>
      <c r="J36" s="262">
        <v>162.51759731880821</v>
      </c>
      <c r="K36" s="262">
        <v>111.5816106985319</v>
      </c>
      <c r="L36" s="262">
        <v>152.17778759634641</v>
      </c>
      <c r="M36" s="262">
        <v>142.46433206635169</v>
      </c>
      <c r="N36" s="262">
        <v>128.48500575765661</v>
      </c>
      <c r="O36" s="262">
        <v>125.0783034749691</v>
      </c>
      <c r="P36" s="262">
        <v>125.4200109886218</v>
      </c>
      <c r="Q36" s="262">
        <v>125.2256691610139</v>
      </c>
      <c r="R36" s="262">
        <v>123.3313188330182</v>
      </c>
      <c r="S36" s="262">
        <v>130.9427206092918</v>
      </c>
      <c r="T36" s="262">
        <v>140.02872930145139</v>
      </c>
      <c r="U36" s="262">
        <v>138.86486145434679</v>
      </c>
      <c r="V36" s="262">
        <v>125.05301921833539</v>
      </c>
      <c r="W36" s="262">
        <v>130.89846118323291</v>
      </c>
      <c r="X36" s="262">
        <v>139.89770008511491</v>
      </c>
      <c r="Y36" s="262">
        <v>144.2126943111312</v>
      </c>
      <c r="DA36" s="72" t="s">
        <v>372</v>
      </c>
    </row>
    <row r="37" spans="1:105" ht="12" customHeight="1" x14ac:dyDescent="0.25">
      <c r="A37" s="59" t="s">
        <v>31</v>
      </c>
      <c r="B37" s="230">
        <v>120.7700287683501</v>
      </c>
      <c r="C37" s="230">
        <v>133.33261241954341</v>
      </c>
      <c r="D37" s="230">
        <v>150.49440886956651</v>
      </c>
      <c r="E37" s="230">
        <v>155.3873481791216</v>
      </c>
      <c r="F37" s="230">
        <v>162.05986418076441</v>
      </c>
      <c r="G37" s="230">
        <v>147.07074077294189</v>
      </c>
      <c r="H37" s="230">
        <v>156.21746227742329</v>
      </c>
      <c r="I37" s="230">
        <v>156.69675785022801</v>
      </c>
      <c r="J37" s="230">
        <v>143.64367248964939</v>
      </c>
      <c r="K37" s="230">
        <v>96.054219488921817</v>
      </c>
      <c r="L37" s="230">
        <v>132.48889034289621</v>
      </c>
      <c r="M37" s="230">
        <v>126.8778707740959</v>
      </c>
      <c r="N37" s="230">
        <v>112.5388852425605</v>
      </c>
      <c r="O37" s="230">
        <v>109.3016702492225</v>
      </c>
      <c r="P37" s="230">
        <v>110.5739646619957</v>
      </c>
      <c r="Q37" s="230">
        <v>101.9872183240754</v>
      </c>
      <c r="R37" s="230">
        <v>103.0837570021055</v>
      </c>
      <c r="S37" s="230">
        <v>106.1098440125817</v>
      </c>
      <c r="T37" s="230">
        <v>112.93511020794929</v>
      </c>
      <c r="U37" s="230">
        <v>109.0514489463233</v>
      </c>
      <c r="V37" s="230">
        <v>94.767453923477674</v>
      </c>
      <c r="W37" s="230">
        <v>106.55857201303959</v>
      </c>
      <c r="X37" s="230">
        <v>115.10629722577271</v>
      </c>
      <c r="Y37" s="230">
        <v>124.58141767630811</v>
      </c>
      <c r="DA37" s="71" t="s">
        <v>373</v>
      </c>
    </row>
    <row r="38" spans="1:105" ht="12" customHeight="1" x14ac:dyDescent="0.25">
      <c r="A38" s="59" t="s">
        <v>159</v>
      </c>
      <c r="B38" s="230">
        <v>20.866473424888571</v>
      </c>
      <c r="C38" s="230">
        <v>15.75238227685163</v>
      </c>
      <c r="D38" s="230">
        <v>14.84571941732977</v>
      </c>
      <c r="E38" s="230">
        <v>19.619788850555061</v>
      </c>
      <c r="F38" s="230">
        <v>17.82573072305669</v>
      </c>
      <c r="G38" s="230">
        <v>12.9715400643463</v>
      </c>
      <c r="H38" s="230">
        <v>12.219580740388491</v>
      </c>
      <c r="I38" s="230">
        <v>12.50366258926614</v>
      </c>
      <c r="J38" s="230">
        <v>12.45608662762076</v>
      </c>
      <c r="K38" s="230">
        <v>9.9694840421825219</v>
      </c>
      <c r="L38" s="230">
        <v>14.15772732210986</v>
      </c>
      <c r="M38" s="230">
        <v>10.91993785262145</v>
      </c>
      <c r="N38" s="230">
        <v>9.7129939928601523</v>
      </c>
      <c r="O38" s="230">
        <v>8.6308821127426736</v>
      </c>
      <c r="P38" s="230">
        <v>7.963648319702421</v>
      </c>
      <c r="Q38" s="230">
        <v>7.6433547659789562</v>
      </c>
      <c r="R38" s="230">
        <v>15.965444089714049</v>
      </c>
      <c r="S38" s="230">
        <v>14.180567306952449</v>
      </c>
      <c r="T38" s="230">
        <v>13.805129922619569</v>
      </c>
      <c r="U38" s="230">
        <v>14.370997697369081</v>
      </c>
      <c r="V38" s="230">
        <v>12.69770808843643</v>
      </c>
      <c r="W38" s="230">
        <v>12.62375717261521</v>
      </c>
      <c r="X38" s="230">
        <v>12.200831431113921</v>
      </c>
      <c r="Y38" s="230">
        <v>11.939120571434611</v>
      </c>
      <c r="DA38" s="71" t="s">
        <v>374</v>
      </c>
    </row>
    <row r="39" spans="1:105" ht="12" customHeight="1" x14ac:dyDescent="0.25">
      <c r="A39" s="59" t="s">
        <v>35</v>
      </c>
      <c r="B39" s="230">
        <v>5.5842680659632862</v>
      </c>
      <c r="C39" s="230">
        <v>4.9123071542812671</v>
      </c>
      <c r="D39" s="230">
        <v>5.2553761269922283</v>
      </c>
      <c r="E39" s="230">
        <v>4.6995604316353328</v>
      </c>
      <c r="F39" s="230">
        <v>5.3904978144981808</v>
      </c>
      <c r="G39" s="230">
        <v>5.7412737304832842</v>
      </c>
      <c r="H39" s="230">
        <v>5.9096663854258544</v>
      </c>
      <c r="I39" s="230">
        <v>6.3505720432625274</v>
      </c>
      <c r="J39" s="230">
        <v>6.4178382015379496</v>
      </c>
      <c r="K39" s="230">
        <v>5.5579071674275822</v>
      </c>
      <c r="L39" s="230">
        <v>5.5311699313403526</v>
      </c>
      <c r="M39" s="230">
        <v>4.6665234396344166</v>
      </c>
      <c r="N39" s="230">
        <v>6.2331265222359606</v>
      </c>
      <c r="O39" s="230">
        <v>7.1457511130039268</v>
      </c>
      <c r="P39" s="230">
        <v>6.8823980069237169</v>
      </c>
      <c r="Q39" s="230">
        <v>15.59509607095959</v>
      </c>
      <c r="R39" s="230">
        <v>4.2821177411986664</v>
      </c>
      <c r="S39" s="230">
        <v>10.652309289757669</v>
      </c>
      <c r="T39" s="230">
        <v>13.28848917088254</v>
      </c>
      <c r="U39" s="230">
        <v>15.442414810654411</v>
      </c>
      <c r="V39" s="230">
        <v>17.587857206421241</v>
      </c>
      <c r="W39" s="230">
        <v>11.71613199757808</v>
      </c>
      <c r="X39" s="230">
        <v>12.59057142822831</v>
      </c>
      <c r="Y39" s="230">
        <v>7.6921560633884276</v>
      </c>
      <c r="DA39" s="71" t="s">
        <v>375</v>
      </c>
    </row>
    <row r="40" spans="1:105" ht="12" customHeight="1" x14ac:dyDescent="0.25">
      <c r="A40" s="60" t="s">
        <v>195</v>
      </c>
      <c r="B40" s="262">
        <v>161.41815623023979</v>
      </c>
      <c r="C40" s="262">
        <v>163.34351268398029</v>
      </c>
      <c r="D40" s="262">
        <v>157.24608385336381</v>
      </c>
      <c r="E40" s="262">
        <v>166.3067904812707</v>
      </c>
      <c r="F40" s="262">
        <v>165.48502935134169</v>
      </c>
      <c r="G40" s="262">
        <v>177.00216513844359</v>
      </c>
      <c r="H40" s="262">
        <v>235.51842375039891</v>
      </c>
      <c r="I40" s="262">
        <v>230.9326913559598</v>
      </c>
      <c r="J40" s="262">
        <v>234.19631220923901</v>
      </c>
      <c r="K40" s="262">
        <v>114.97091676209401</v>
      </c>
      <c r="L40" s="262">
        <v>197.12186099985939</v>
      </c>
      <c r="M40" s="262">
        <v>165.48742662681511</v>
      </c>
      <c r="N40" s="262">
        <v>168.93411566327941</v>
      </c>
      <c r="O40" s="262">
        <v>130.36545398882279</v>
      </c>
      <c r="P40" s="262">
        <v>127.0454388420586</v>
      </c>
      <c r="Q40" s="262">
        <v>130.5846752317116</v>
      </c>
      <c r="R40" s="262">
        <v>122.9286653537221</v>
      </c>
      <c r="S40" s="262">
        <v>124.10850125060909</v>
      </c>
      <c r="T40" s="262">
        <v>129.73220089633651</v>
      </c>
      <c r="U40" s="262">
        <v>146.93597862212209</v>
      </c>
      <c r="V40" s="262">
        <v>99.967440080190954</v>
      </c>
      <c r="W40" s="262">
        <v>100.5757804893865</v>
      </c>
      <c r="X40" s="262">
        <v>101.0924183058128</v>
      </c>
      <c r="Y40" s="262">
        <v>99.640442328772693</v>
      </c>
      <c r="DA40" s="72" t="s">
        <v>376</v>
      </c>
    </row>
    <row r="41" spans="1:105" ht="12" customHeight="1" x14ac:dyDescent="0.25">
      <c r="A41" s="64" t="s">
        <v>28</v>
      </c>
      <c r="B41" s="229">
        <v>5.5259002570327844</v>
      </c>
      <c r="C41" s="229">
        <v>2.8877067725508621</v>
      </c>
      <c r="D41" s="229">
        <v>2.5643143980288712</v>
      </c>
      <c r="E41" s="229">
        <v>2.5400737413700409</v>
      </c>
      <c r="F41" s="229">
        <v>2.3793031334125012</v>
      </c>
      <c r="G41" s="229">
        <v>3.1029840534130559</v>
      </c>
      <c r="H41" s="229">
        <v>2.0380804935974419</v>
      </c>
      <c r="I41" s="229">
        <v>2.119697570705692</v>
      </c>
      <c r="J41" s="229">
        <v>1.6521389987195729</v>
      </c>
      <c r="K41" s="229">
        <v>2.639602216937551</v>
      </c>
      <c r="L41" s="229">
        <v>1.979621105947089</v>
      </c>
      <c r="M41" s="229">
        <v>2.365285868967109</v>
      </c>
      <c r="N41" s="229">
        <v>1.4772659071137471</v>
      </c>
      <c r="O41" s="229">
        <v>2.70095243971859</v>
      </c>
      <c r="P41" s="229">
        <v>2.0586602639311842</v>
      </c>
      <c r="Q41" s="229">
        <v>1.779271521994654</v>
      </c>
      <c r="R41" s="229">
        <v>2.5240655173997211</v>
      </c>
      <c r="S41" s="229">
        <v>2.78035479064149</v>
      </c>
      <c r="T41" s="229">
        <v>2.9676826220780308</v>
      </c>
      <c r="U41" s="229">
        <v>2.5147951906286901</v>
      </c>
      <c r="V41" s="229">
        <v>1.157348552902504</v>
      </c>
      <c r="W41" s="229">
        <v>1.237146320781098</v>
      </c>
      <c r="X41" s="229">
        <v>1.3449372581621519</v>
      </c>
      <c r="Y41" s="229">
        <v>1.0234697237871759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49.519830807988669</v>
      </c>
      <c r="C43" s="229">
        <v>52.836982454997113</v>
      </c>
      <c r="D43" s="229">
        <v>59.668145866665682</v>
      </c>
      <c r="E43" s="229">
        <v>61.037006361422883</v>
      </c>
      <c r="F43" s="229">
        <v>64.270028794230399</v>
      </c>
      <c r="G43" s="229">
        <v>61.471607736023579</v>
      </c>
      <c r="H43" s="229">
        <v>44.435362281693983</v>
      </c>
      <c r="I43" s="229">
        <v>45.499119246232702</v>
      </c>
      <c r="J43" s="229">
        <v>41.317507367202943</v>
      </c>
      <c r="K43" s="229">
        <v>37.471760888804752</v>
      </c>
      <c r="L43" s="229">
        <v>40.756378044616902</v>
      </c>
      <c r="M43" s="229">
        <v>51.626560936763788</v>
      </c>
      <c r="N43" s="229">
        <v>39.018480983899899</v>
      </c>
      <c r="O43" s="229">
        <v>48.505319967839903</v>
      </c>
      <c r="P43" s="229">
        <v>50.168460722738871</v>
      </c>
      <c r="Q43" s="229">
        <v>47.736872623849578</v>
      </c>
      <c r="R43" s="229">
        <v>49.745655683169197</v>
      </c>
      <c r="S43" s="229">
        <v>50.904662316568519</v>
      </c>
      <c r="T43" s="229">
        <v>52.365407083906177</v>
      </c>
      <c r="U43" s="229">
        <v>48.527651969299342</v>
      </c>
      <c r="V43" s="229">
        <v>31.711758866491561</v>
      </c>
      <c r="W43" s="229">
        <v>38.744151729443082</v>
      </c>
      <c r="X43" s="229">
        <v>39.974050109707008</v>
      </c>
      <c r="Y43" s="229">
        <v>45.32404718248813</v>
      </c>
      <c r="DA43" s="73" t="s">
        <v>379</v>
      </c>
    </row>
    <row r="44" spans="1:105" ht="12" customHeight="1" x14ac:dyDescent="0.25">
      <c r="A44" s="64" t="s">
        <v>159</v>
      </c>
      <c r="B44" s="229">
        <v>8.5559657813931818</v>
      </c>
      <c r="C44" s="229">
        <v>6.2423463463498443</v>
      </c>
      <c r="D44" s="229">
        <v>5.8860429323760526</v>
      </c>
      <c r="E44" s="229">
        <v>7.7067611418444164</v>
      </c>
      <c r="F44" s="229">
        <v>7.0693643527379564</v>
      </c>
      <c r="G44" s="229">
        <v>5.4217543093677802</v>
      </c>
      <c r="H44" s="229">
        <v>3.475805388294575</v>
      </c>
      <c r="I44" s="229">
        <v>3.6306152275814361</v>
      </c>
      <c r="J44" s="229">
        <v>3.582855005606485</v>
      </c>
      <c r="K44" s="229">
        <v>3.889200539040385</v>
      </c>
      <c r="L44" s="229">
        <v>4.3552156373196622</v>
      </c>
      <c r="M44" s="229">
        <v>4.4433188666745389</v>
      </c>
      <c r="N44" s="229">
        <v>3.3676028564731242</v>
      </c>
      <c r="O44" s="229">
        <v>3.8301674396075138</v>
      </c>
      <c r="P44" s="229">
        <v>3.6131830775713598</v>
      </c>
      <c r="Q44" s="229">
        <v>3.5776037319011662</v>
      </c>
      <c r="R44" s="229">
        <v>7.7045259855981181</v>
      </c>
      <c r="S44" s="229">
        <v>6.8029219808502743</v>
      </c>
      <c r="T44" s="229">
        <v>6.4011204922284994</v>
      </c>
      <c r="U44" s="229">
        <v>6.3950619771480044</v>
      </c>
      <c r="V44" s="229">
        <v>4.2489973127561136</v>
      </c>
      <c r="W44" s="229">
        <v>4.5899335365680214</v>
      </c>
      <c r="X44" s="229">
        <v>4.2370978718116099</v>
      </c>
      <c r="Y44" s="229">
        <v>4.3435792768316253</v>
      </c>
      <c r="DA44" s="73" t="s">
        <v>380</v>
      </c>
    </row>
    <row r="45" spans="1:105" ht="12" customHeight="1" x14ac:dyDescent="0.25">
      <c r="A45" s="64" t="s">
        <v>32</v>
      </c>
      <c r="B45" s="229">
        <v>18.051614445694529</v>
      </c>
      <c r="C45" s="229">
        <v>16.791842022517699</v>
      </c>
      <c r="D45" s="229">
        <v>16.133453381120631</v>
      </c>
      <c r="E45" s="229">
        <v>16.446298811831841</v>
      </c>
      <c r="F45" s="229">
        <v>15.9087541007918</v>
      </c>
      <c r="G45" s="229">
        <v>14.709089652289901</v>
      </c>
      <c r="H45" s="229">
        <v>10.00944260455077</v>
      </c>
      <c r="I45" s="229">
        <v>9.8891827716184526</v>
      </c>
      <c r="J45" s="229">
        <v>8.7227219584130449</v>
      </c>
      <c r="K45" s="229">
        <v>10.713926221954569</v>
      </c>
      <c r="L45" s="229">
        <v>9.7785678634835254</v>
      </c>
      <c r="M45" s="229">
        <v>9.7333590613817531</v>
      </c>
      <c r="N45" s="229">
        <v>9.0914978343577832</v>
      </c>
      <c r="O45" s="229">
        <v>11.921009187894279</v>
      </c>
      <c r="P45" s="229">
        <v>9.5405364957411383</v>
      </c>
      <c r="Q45" s="229">
        <v>4.0803841993632339</v>
      </c>
      <c r="R45" s="229">
        <v>3.098984592512799</v>
      </c>
      <c r="S45" s="229">
        <v>3.506169736085659</v>
      </c>
      <c r="T45" s="229">
        <v>4.017363913714278</v>
      </c>
      <c r="U45" s="229">
        <v>3.1530391826789672</v>
      </c>
      <c r="V45" s="229">
        <v>1.6535235802324331</v>
      </c>
      <c r="W45" s="229">
        <v>1.6492483970753311</v>
      </c>
      <c r="X45" s="229">
        <v>1.505386686561444</v>
      </c>
      <c r="Y45" s="229">
        <v>1.3794533750239519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6.8374914823757962</v>
      </c>
      <c r="H46" s="229">
        <v>130.4852299486428</v>
      </c>
      <c r="I46" s="229">
        <v>122.9785893378188</v>
      </c>
      <c r="J46" s="229">
        <v>134.6446897816264</v>
      </c>
      <c r="K46" s="229">
        <v>28.790259121885619</v>
      </c>
      <c r="L46" s="229">
        <v>101.9855937419254</v>
      </c>
      <c r="M46" s="229">
        <v>53.642676297044211</v>
      </c>
      <c r="N46" s="229">
        <v>67.150849171334841</v>
      </c>
      <c r="O46" s="229">
        <v>2.8966830658402689E-2</v>
      </c>
      <c r="P46" s="229">
        <v>5.0204214894395353E-2</v>
      </c>
      <c r="Q46" s="229">
        <v>4.0893333362900068E-2</v>
      </c>
      <c r="R46" s="229">
        <v>0.1848613862778053</v>
      </c>
      <c r="S46" s="229">
        <v>0.15450120797435851</v>
      </c>
      <c r="T46" s="229">
        <v>5.6877169693916594</v>
      </c>
      <c r="U46" s="229">
        <v>14.27021743325777</v>
      </c>
      <c r="V46" s="229">
        <v>9.7885025030111965</v>
      </c>
      <c r="W46" s="229">
        <v>5.1689426677809269</v>
      </c>
      <c r="X46" s="229">
        <v>5.8539696737657847</v>
      </c>
      <c r="Y46" s="229">
        <v>4.0877543317185454</v>
      </c>
      <c r="DA46" s="73" t="s">
        <v>382</v>
      </c>
    </row>
    <row r="47" spans="1:105" ht="12" customHeight="1" x14ac:dyDescent="0.25">
      <c r="A47" s="64" t="s">
        <v>35</v>
      </c>
      <c r="B47" s="229">
        <v>2.2897403654956001</v>
      </c>
      <c r="C47" s="229">
        <v>1.9466466771656219</v>
      </c>
      <c r="D47" s="229">
        <v>2.0836558094416868</v>
      </c>
      <c r="E47" s="229">
        <v>1.846013226449789</v>
      </c>
      <c r="F47" s="229">
        <v>2.137774528593956</v>
      </c>
      <c r="G47" s="229">
        <v>2.3996977564033339</v>
      </c>
      <c r="H47" s="229">
        <v>1.680978316841456</v>
      </c>
      <c r="I47" s="229">
        <v>1.8439783862941801</v>
      </c>
      <c r="J47" s="229">
        <v>1.8460198947688971</v>
      </c>
      <c r="K47" s="229">
        <v>2.168198019078591</v>
      </c>
      <c r="L47" s="229">
        <v>1.7015045727025551</v>
      </c>
      <c r="M47" s="229">
        <v>1.898806744227848</v>
      </c>
      <c r="N47" s="229">
        <v>2.1610941689524461</v>
      </c>
      <c r="O47" s="229">
        <v>3.1711038207970019</v>
      </c>
      <c r="P47" s="229">
        <v>3.1226095143107542</v>
      </c>
      <c r="Q47" s="229">
        <v>7.2995530903734416</v>
      </c>
      <c r="R47" s="229">
        <v>2.0664434528138909</v>
      </c>
      <c r="S47" s="229">
        <v>5.1102912489670924</v>
      </c>
      <c r="T47" s="229">
        <v>6.1615660858881673</v>
      </c>
      <c r="U47" s="229">
        <v>6.8718402069636753</v>
      </c>
      <c r="V47" s="229">
        <v>5.8853737608976937</v>
      </c>
      <c r="W47" s="229">
        <v>4.2599256654903392</v>
      </c>
      <c r="X47" s="229">
        <v>4.3724465586332366</v>
      </c>
      <c r="Y47" s="229">
        <v>2.798488336823453</v>
      </c>
      <c r="DA47" s="73" t="s">
        <v>383</v>
      </c>
    </row>
    <row r="48" spans="1:105" ht="12" customHeight="1" x14ac:dyDescent="0.25">
      <c r="A48" s="64" t="s">
        <v>36</v>
      </c>
      <c r="B48" s="229">
        <v>77.47510457263499</v>
      </c>
      <c r="C48" s="229">
        <v>82.637988410399203</v>
      </c>
      <c r="D48" s="229">
        <v>70.910471465730851</v>
      </c>
      <c r="E48" s="229">
        <v>76.730637198351744</v>
      </c>
      <c r="F48" s="229">
        <v>73.719804441575121</v>
      </c>
      <c r="G48" s="229">
        <v>83.059540148570107</v>
      </c>
      <c r="H48" s="229">
        <v>43.393524716777883</v>
      </c>
      <c r="I48" s="229">
        <v>44.971508815708518</v>
      </c>
      <c r="J48" s="229">
        <v>42.430379202901648</v>
      </c>
      <c r="K48" s="229">
        <v>29.297969754392579</v>
      </c>
      <c r="L48" s="229">
        <v>36.564980033864217</v>
      </c>
      <c r="M48" s="229">
        <v>41.777418851755833</v>
      </c>
      <c r="N48" s="229">
        <v>46.667324741147539</v>
      </c>
      <c r="O48" s="229">
        <v>60.20793430230713</v>
      </c>
      <c r="P48" s="229">
        <v>58.491784552870897</v>
      </c>
      <c r="Q48" s="229">
        <v>66.070096730866624</v>
      </c>
      <c r="R48" s="229">
        <v>57.604128735950567</v>
      </c>
      <c r="S48" s="229">
        <v>54.849599969521677</v>
      </c>
      <c r="T48" s="229">
        <v>52.131343729129689</v>
      </c>
      <c r="U48" s="229">
        <v>65.203372662145625</v>
      </c>
      <c r="V48" s="229">
        <v>45.521935503899464</v>
      </c>
      <c r="W48" s="229">
        <v>44.926432172247743</v>
      </c>
      <c r="X48" s="229">
        <v>43.804530147171548</v>
      </c>
      <c r="Y48" s="229">
        <v>40.683650102099811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1872.638473566928</v>
      </c>
      <c r="C52" s="279">
        <v>2099.0198081286749</v>
      </c>
      <c r="D52" s="279">
        <v>2193.731506360316</v>
      </c>
      <c r="E52" s="279">
        <v>2229.5397149502701</v>
      </c>
      <c r="F52" s="279">
        <v>2353.617578017202</v>
      </c>
      <c r="G52" s="279">
        <v>2250.1280121736499</v>
      </c>
      <c r="H52" s="279">
        <v>2064.228427807137</v>
      </c>
      <c r="I52" s="279">
        <v>2157.6580164750671</v>
      </c>
      <c r="J52" s="279">
        <v>1979.5477650370131</v>
      </c>
      <c r="K52" s="279">
        <v>1057.781834968353</v>
      </c>
      <c r="L52" s="279">
        <v>1908.7616215375581</v>
      </c>
      <c r="M52" s="279">
        <v>1837.741290012327</v>
      </c>
      <c r="N52" s="279">
        <v>1657.500681601007</v>
      </c>
      <c r="O52" s="279">
        <v>1714.247988664247</v>
      </c>
      <c r="P52" s="279">
        <v>1776.5076969937761</v>
      </c>
      <c r="Q52" s="279">
        <v>1669.1146204901161</v>
      </c>
      <c r="R52" s="279">
        <v>1793.666868822959</v>
      </c>
      <c r="S52" s="279">
        <v>1780.3276004295681</v>
      </c>
      <c r="T52" s="279">
        <v>1640.6864837586229</v>
      </c>
      <c r="U52" s="279">
        <v>1797.452577428171</v>
      </c>
      <c r="V52" s="279">
        <v>1697.451635117686</v>
      </c>
      <c r="W52" s="279">
        <v>1801.2688382151059</v>
      </c>
      <c r="X52" s="279">
        <v>1652.6705919958169</v>
      </c>
      <c r="Y52" s="279">
        <v>1691.611057843277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407.03328516552079</v>
      </c>
      <c r="C54" s="223">
        <f t="shared" si="2"/>
        <v>356.45230780452169</v>
      </c>
      <c r="D54" s="223">
        <f t="shared" si="2"/>
        <v>361.99392310337527</v>
      </c>
      <c r="E54" s="223">
        <f t="shared" si="2"/>
        <v>350.23593001909563</v>
      </c>
      <c r="F54" s="223">
        <f t="shared" si="2"/>
        <v>346.52687518479013</v>
      </c>
      <c r="G54" s="223">
        <f t="shared" si="2"/>
        <v>335.51107772176204</v>
      </c>
      <c r="H54" s="223">
        <f t="shared" si="2"/>
        <v>367.79281090404913</v>
      </c>
      <c r="I54" s="223">
        <f t="shared" si="2"/>
        <v>368.85905546839069</v>
      </c>
      <c r="J54" s="223">
        <f t="shared" si="2"/>
        <v>342.17148419721599</v>
      </c>
      <c r="K54" s="223">
        <f t="shared" si="2"/>
        <v>200.01809741391401</v>
      </c>
      <c r="L54" s="223">
        <f t="shared" si="2"/>
        <v>280.79411872574309</v>
      </c>
      <c r="M54" s="223">
        <f t="shared" si="2"/>
        <v>303.3112772551757</v>
      </c>
      <c r="N54" s="223">
        <f t="shared" si="2"/>
        <v>272.8572132612631</v>
      </c>
      <c r="O54" s="223">
        <f t="shared" si="2"/>
        <v>252.1280362827423</v>
      </c>
      <c r="P54" s="223">
        <f t="shared" si="2"/>
        <v>249.9159756338658</v>
      </c>
      <c r="Q54" s="223">
        <f t="shared" si="2"/>
        <v>308.85799182455634</v>
      </c>
      <c r="R54" s="223">
        <f t="shared" si="2"/>
        <v>294.96972488897438</v>
      </c>
      <c r="S54" s="223">
        <f t="shared" si="2"/>
        <v>322.5772618553994</v>
      </c>
      <c r="T54" s="223">
        <f t="shared" si="2"/>
        <v>347.02818662442036</v>
      </c>
      <c r="U54" s="223">
        <f t="shared" si="2"/>
        <v>297.48606884078157</v>
      </c>
      <c r="V54" s="223">
        <f t="shared" si="2"/>
        <v>254.57322309501677</v>
      </c>
      <c r="W54" s="223">
        <f t="shared" si="2"/>
        <v>266.85591234621666</v>
      </c>
      <c r="X54" s="223">
        <f t="shared" si="2"/>
        <v>286.90371901597587</v>
      </c>
      <c r="Y54" s="223">
        <f t="shared" si="2"/>
        <v>243.85759214952913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0.2015309837172849</v>
      </c>
      <c r="C59" s="260">
        <v>0.1392332490261167</v>
      </c>
      <c r="D59" s="260">
        <v>0.14323099660343039</v>
      </c>
      <c r="E59" s="260">
        <v>0.15884764750658639</v>
      </c>
      <c r="F59" s="260">
        <v>0.14995832552357019</v>
      </c>
      <c r="G59" s="260">
        <v>0.1113809521537022</v>
      </c>
      <c r="H59" s="260">
        <v>0.1247259048316222</v>
      </c>
      <c r="I59" s="260">
        <v>0.1298174157874262</v>
      </c>
      <c r="J59" s="260">
        <v>0.1219750469989237</v>
      </c>
      <c r="K59" s="260">
        <v>9.1964061937007874E-2</v>
      </c>
      <c r="L59" s="260">
        <v>0.11560730995849459</v>
      </c>
      <c r="M59" s="260">
        <v>0.1014134398455747</v>
      </c>
      <c r="N59" s="260">
        <v>9.6899306411331307E-2</v>
      </c>
      <c r="O59" s="260">
        <v>9.1000667497900353E-2</v>
      </c>
      <c r="P59" s="260">
        <v>8.7330296071168156E-2</v>
      </c>
      <c r="Q59" s="260">
        <v>0.1648402823062998</v>
      </c>
      <c r="R59" s="260">
        <v>0.1423643328792481</v>
      </c>
      <c r="S59" s="260">
        <v>0.18632578539396219</v>
      </c>
      <c r="T59" s="260">
        <v>0.21670958222729131</v>
      </c>
      <c r="U59" s="260">
        <v>0.18472530868179851</v>
      </c>
      <c r="V59" s="260">
        <v>0.17617947145633009</v>
      </c>
      <c r="W59" s="260">
        <v>0.14582043401249231</v>
      </c>
      <c r="X59" s="260">
        <v>0.16313840810927849</v>
      </c>
      <c r="Y59" s="260">
        <v>0.1146292405775258</v>
      </c>
      <c r="DA59" s="68" t="s">
        <v>393</v>
      </c>
    </row>
    <row r="60" spans="1:105" ht="12" customHeight="1" x14ac:dyDescent="0.25">
      <c r="A60" s="37" t="s">
        <v>159</v>
      </c>
      <c r="B60" s="226">
        <v>0.15898385750292801</v>
      </c>
      <c r="C60" s="226">
        <v>0.1061354138235036</v>
      </c>
      <c r="D60" s="226">
        <v>0.1057836466052559</v>
      </c>
      <c r="E60" s="226">
        <v>0.12815134431943659</v>
      </c>
      <c r="F60" s="226">
        <v>0.11514000760888329</v>
      </c>
      <c r="G60" s="226">
        <v>7.7208190019289608E-2</v>
      </c>
      <c r="H60" s="226">
        <v>8.4068480832711789E-2</v>
      </c>
      <c r="I60" s="226">
        <v>8.6091702837727518E-2</v>
      </c>
      <c r="J60" s="226">
        <v>8.0498982886668097E-2</v>
      </c>
      <c r="K60" s="226">
        <v>5.9046251592337312E-2</v>
      </c>
      <c r="L60" s="226">
        <v>8.312993611402926E-2</v>
      </c>
      <c r="M60" s="226">
        <v>7.105066632953215E-2</v>
      </c>
      <c r="N60" s="226">
        <v>5.9022655710808371E-2</v>
      </c>
      <c r="O60" s="226">
        <v>4.9783500834228417E-2</v>
      </c>
      <c r="P60" s="226">
        <v>4.6845318293191857E-2</v>
      </c>
      <c r="Q60" s="226">
        <v>5.4217588178832231E-2</v>
      </c>
      <c r="R60" s="226">
        <v>0.1122559751111829</v>
      </c>
      <c r="S60" s="226">
        <v>0.1063994874097631</v>
      </c>
      <c r="T60" s="226">
        <v>0.110420978747792</v>
      </c>
      <c r="U60" s="226">
        <v>8.9043378881819693E-2</v>
      </c>
      <c r="V60" s="226">
        <v>7.386606384749704E-2</v>
      </c>
      <c r="W60" s="226">
        <v>7.562901116383533E-2</v>
      </c>
      <c r="X60" s="226">
        <v>8.0286873178357296E-2</v>
      </c>
      <c r="Y60" s="226">
        <v>6.9713872904190885E-2</v>
      </c>
      <c r="DA60" s="69" t="s">
        <v>394</v>
      </c>
    </row>
    <row r="61" spans="1:105" ht="12" customHeight="1" x14ac:dyDescent="0.25">
      <c r="A61" s="37" t="s">
        <v>35</v>
      </c>
      <c r="B61" s="226">
        <v>4.2547126214356912E-2</v>
      </c>
      <c r="C61" s="226">
        <v>3.3097835202613148E-2</v>
      </c>
      <c r="D61" s="226">
        <v>3.7447349998174569E-2</v>
      </c>
      <c r="E61" s="226">
        <v>3.06963031871498E-2</v>
      </c>
      <c r="F61" s="226">
        <v>3.4818317914686897E-2</v>
      </c>
      <c r="G61" s="226">
        <v>3.4172762134412588E-2</v>
      </c>
      <c r="H61" s="226">
        <v>4.0657423998910432E-2</v>
      </c>
      <c r="I61" s="226">
        <v>4.3725712949698722E-2</v>
      </c>
      <c r="J61" s="226">
        <v>4.1476064112255573E-2</v>
      </c>
      <c r="K61" s="226">
        <v>3.2917810344670569E-2</v>
      </c>
      <c r="L61" s="226">
        <v>3.2477373844465328E-2</v>
      </c>
      <c r="M61" s="226">
        <v>3.03627735160426E-2</v>
      </c>
      <c r="N61" s="226">
        <v>3.7876650700522943E-2</v>
      </c>
      <c r="O61" s="226">
        <v>4.1217166663671929E-2</v>
      </c>
      <c r="P61" s="226">
        <v>4.0484977777976293E-2</v>
      </c>
      <c r="Q61" s="226">
        <v>0.1106226941274676</v>
      </c>
      <c r="R61" s="226">
        <v>3.010835776806518E-2</v>
      </c>
      <c r="S61" s="226">
        <v>7.9926297984199091E-2</v>
      </c>
      <c r="T61" s="226">
        <v>0.10628860347949939</v>
      </c>
      <c r="U61" s="226">
        <v>9.5681929799978777E-2</v>
      </c>
      <c r="V61" s="226">
        <v>0.10231340760883301</v>
      </c>
      <c r="W61" s="226">
        <v>7.0191422848656995E-2</v>
      </c>
      <c r="X61" s="226">
        <v>8.2851534930921164E-2</v>
      </c>
      <c r="Y61" s="226">
        <v>4.4915367673334913E-2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147.68246669980351</v>
      </c>
      <c r="C65" s="261">
        <v>128.46800215172951</v>
      </c>
      <c r="D65" s="261">
        <v>121.63392607382229</v>
      </c>
      <c r="E65" s="261">
        <v>120.49294209724189</v>
      </c>
      <c r="F65" s="261">
        <v>115.41608112284</v>
      </c>
      <c r="G65" s="261">
        <v>121.5534880468726</v>
      </c>
      <c r="H65" s="261">
        <v>116.5769716899608</v>
      </c>
      <c r="I65" s="261">
        <v>117.37842349490749</v>
      </c>
      <c r="J65" s="261">
        <v>111.0706591821065</v>
      </c>
      <c r="K65" s="261">
        <v>61.492351562944492</v>
      </c>
      <c r="L65" s="261">
        <v>87.487647399904731</v>
      </c>
      <c r="M65" s="261">
        <v>100.8635145331904</v>
      </c>
      <c r="N65" s="261">
        <v>92.957041280832939</v>
      </c>
      <c r="O65" s="261">
        <v>87.451039511974358</v>
      </c>
      <c r="P65" s="261">
        <v>86.201438758686777</v>
      </c>
      <c r="Q65" s="261">
        <v>112.2052008229964</v>
      </c>
      <c r="R65" s="261">
        <v>105.6753211679072</v>
      </c>
      <c r="S65" s="261">
        <v>110.1408321483042</v>
      </c>
      <c r="T65" s="261">
        <v>117.3583678247204</v>
      </c>
      <c r="U65" s="261">
        <v>107.3279430285221</v>
      </c>
      <c r="V65" s="261">
        <v>92.426676247143362</v>
      </c>
      <c r="W65" s="261">
        <v>97.894360444236852</v>
      </c>
      <c r="X65" s="261">
        <v>103.0187451569772</v>
      </c>
      <c r="Y65" s="261">
        <v>84.134347820732785</v>
      </c>
      <c r="DA65" s="70" t="s">
        <v>399</v>
      </c>
    </row>
    <row r="66" spans="1:105" ht="12" customHeight="1" x14ac:dyDescent="0.25">
      <c r="A66" s="18" t="s">
        <v>28</v>
      </c>
      <c r="B66" s="230">
        <v>7.8968448517313634</v>
      </c>
      <c r="C66" s="230">
        <v>3.5580571012498878</v>
      </c>
      <c r="D66" s="230">
        <v>3.4016924585874779</v>
      </c>
      <c r="E66" s="230">
        <v>3.1370589891482719</v>
      </c>
      <c r="F66" s="230">
        <v>2.9168621566870669</v>
      </c>
      <c r="G66" s="230">
        <v>3.6523070072752599</v>
      </c>
      <c r="H66" s="230">
        <v>4.1593981882907451</v>
      </c>
      <c r="I66" s="230">
        <v>4.2296546401103594</v>
      </c>
      <c r="J66" s="230">
        <v>3.3577298577239421</v>
      </c>
      <c r="K66" s="230">
        <v>3.6215182437019191</v>
      </c>
      <c r="L66" s="230">
        <v>3.4621393988587421</v>
      </c>
      <c r="M66" s="230">
        <v>4.2773930870369199</v>
      </c>
      <c r="N66" s="230">
        <v>2.3119323472946989</v>
      </c>
      <c r="O66" s="230">
        <v>3.028180398721398</v>
      </c>
      <c r="P66" s="230">
        <v>2.4238597596706821</v>
      </c>
      <c r="Q66" s="230">
        <v>2.5198191133545849</v>
      </c>
      <c r="R66" s="230">
        <v>4.0851070106040037</v>
      </c>
      <c r="S66" s="230">
        <v>4.6225986246039703</v>
      </c>
      <c r="T66" s="230">
        <v>5.3353751897066246</v>
      </c>
      <c r="U66" s="230">
        <v>3.4717933567303572</v>
      </c>
      <c r="V66" s="230">
        <v>1.972952195115484</v>
      </c>
      <c r="W66" s="230">
        <v>2.325777722610415</v>
      </c>
      <c r="X66" s="230">
        <v>2.7152866580116819</v>
      </c>
      <c r="Y66" s="230">
        <v>1.8766229103623719</v>
      </c>
      <c r="DA66" s="71" t="s">
        <v>400</v>
      </c>
    </row>
    <row r="67" spans="1:105" ht="12" customHeight="1" x14ac:dyDescent="0.25">
      <c r="A67" s="18" t="s">
        <v>32</v>
      </c>
      <c r="B67" s="230">
        <v>25.79684611923614</v>
      </c>
      <c r="C67" s="230">
        <v>20.689889056328379</v>
      </c>
      <c r="D67" s="230">
        <v>21.40184009406822</v>
      </c>
      <c r="E67" s="230">
        <v>20.311618787117521</v>
      </c>
      <c r="F67" s="230">
        <v>19.503039417295959</v>
      </c>
      <c r="G67" s="230">
        <v>17.313047789790609</v>
      </c>
      <c r="H67" s="230">
        <v>20.427680636735431</v>
      </c>
      <c r="I67" s="230">
        <v>19.732922457872149</v>
      </c>
      <c r="J67" s="230">
        <v>17.72765123460357</v>
      </c>
      <c r="K67" s="230">
        <v>14.6994418422262</v>
      </c>
      <c r="L67" s="230">
        <v>17.101638774650009</v>
      </c>
      <c r="M67" s="230">
        <v>17.601848177862429</v>
      </c>
      <c r="N67" s="230">
        <v>14.22826305500938</v>
      </c>
      <c r="O67" s="230">
        <v>13.36527286630796</v>
      </c>
      <c r="P67" s="230">
        <v>11.232995993975971</v>
      </c>
      <c r="Q67" s="230">
        <v>5.7786740069098954</v>
      </c>
      <c r="R67" s="230">
        <v>5.0155923439221048</v>
      </c>
      <c r="S67" s="230">
        <v>5.8293335275812668</v>
      </c>
      <c r="T67" s="230">
        <v>7.2225188750963012</v>
      </c>
      <c r="U67" s="230">
        <v>4.3529192869176416</v>
      </c>
      <c r="V67" s="230">
        <v>2.8187903886977179</v>
      </c>
      <c r="W67" s="230">
        <v>3.100510518874549</v>
      </c>
      <c r="X67" s="230">
        <v>3.0392171533371899</v>
      </c>
      <c r="Y67" s="230">
        <v>2.5293506463166762</v>
      </c>
      <c r="DA67" s="71" t="s">
        <v>401</v>
      </c>
    </row>
    <row r="68" spans="1:105" ht="12" customHeight="1" x14ac:dyDescent="0.25">
      <c r="A68" s="18" t="s">
        <v>35</v>
      </c>
      <c r="B68" s="230">
        <v>3.272177125175737</v>
      </c>
      <c r="C68" s="230">
        <v>2.398539941503584</v>
      </c>
      <c r="D68" s="230">
        <v>2.7640745841142271</v>
      </c>
      <c r="E68" s="230">
        <v>2.27987569486758</v>
      </c>
      <c r="F68" s="230">
        <v>2.620764682910278</v>
      </c>
      <c r="G68" s="230">
        <v>2.8245175547758228</v>
      </c>
      <c r="H68" s="230">
        <v>3.4306094325474632</v>
      </c>
      <c r="I68" s="230">
        <v>3.679483264801692</v>
      </c>
      <c r="J68" s="230">
        <v>3.7517643027746441</v>
      </c>
      <c r="K68" s="230">
        <v>2.9747545412965741</v>
      </c>
      <c r="L68" s="230">
        <v>2.9757441971066121</v>
      </c>
      <c r="M68" s="230">
        <v>3.433810241688048</v>
      </c>
      <c r="N68" s="230">
        <v>3.3821287627985641</v>
      </c>
      <c r="O68" s="230">
        <v>3.5552919374798462</v>
      </c>
      <c r="P68" s="230">
        <v>3.6765500745856201</v>
      </c>
      <c r="Q68" s="230">
        <v>10.33768773832192</v>
      </c>
      <c r="R68" s="230">
        <v>3.344462565616487</v>
      </c>
      <c r="S68" s="230">
        <v>8.4963348484567636</v>
      </c>
      <c r="T68" s="230">
        <v>11.077419997616269</v>
      </c>
      <c r="U68" s="230">
        <v>9.4868994771239077</v>
      </c>
      <c r="V68" s="230">
        <v>10.03289894951495</v>
      </c>
      <c r="W68" s="230">
        <v>8.0084627390868253</v>
      </c>
      <c r="X68" s="230">
        <v>8.8275090391573556</v>
      </c>
      <c r="Y68" s="230">
        <v>5.1312776579572139</v>
      </c>
      <c r="DA68" s="71" t="s">
        <v>402</v>
      </c>
    </row>
    <row r="69" spans="1:105" ht="12" customHeight="1" x14ac:dyDescent="0.25">
      <c r="A69" s="18" t="s">
        <v>36</v>
      </c>
      <c r="B69" s="230">
        <v>110.7165986036602</v>
      </c>
      <c r="C69" s="230">
        <v>101.8215160526477</v>
      </c>
      <c r="D69" s="230">
        <v>94.066318937052344</v>
      </c>
      <c r="E69" s="230">
        <v>94.764388626108513</v>
      </c>
      <c r="F69" s="230">
        <v>90.375414865946652</v>
      </c>
      <c r="G69" s="230">
        <v>97.763615695030893</v>
      </c>
      <c r="H69" s="230">
        <v>88.559283432387204</v>
      </c>
      <c r="I69" s="230">
        <v>89.736363132123245</v>
      </c>
      <c r="J69" s="230">
        <v>86.23351378700437</v>
      </c>
      <c r="K69" s="230">
        <v>40.196636935719788</v>
      </c>
      <c r="L69" s="230">
        <v>63.948125029289358</v>
      </c>
      <c r="M69" s="230">
        <v>75.55046302660304</v>
      </c>
      <c r="N69" s="230">
        <v>73.034717115730288</v>
      </c>
      <c r="O69" s="230">
        <v>67.502294309465157</v>
      </c>
      <c r="P69" s="230">
        <v>68.868032930454518</v>
      </c>
      <c r="Q69" s="230">
        <v>93.569019964410018</v>
      </c>
      <c r="R69" s="230">
        <v>93.23015924776459</v>
      </c>
      <c r="S69" s="230">
        <v>91.192565147662236</v>
      </c>
      <c r="T69" s="230">
        <v>93.723053762301248</v>
      </c>
      <c r="U69" s="230">
        <v>90.016330907750188</v>
      </c>
      <c r="V69" s="230">
        <v>77.602034713815215</v>
      </c>
      <c r="W69" s="230">
        <v>84.459609463665061</v>
      </c>
      <c r="X69" s="230">
        <v>88.436732306471015</v>
      </c>
      <c r="Y69" s="230">
        <v>74.597096606096528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128.6478015933879</v>
      </c>
      <c r="C72" s="261">
        <v>110.74087945869969</v>
      </c>
      <c r="D72" s="261">
        <v>119.2173173208717</v>
      </c>
      <c r="E72" s="261">
        <v>114.41255458978689</v>
      </c>
      <c r="F72" s="261">
        <v>114.6864245838815</v>
      </c>
      <c r="G72" s="261">
        <v>102.1469559420742</v>
      </c>
      <c r="H72" s="261">
        <v>118.18200061956991</v>
      </c>
      <c r="I72" s="261">
        <v>118.1292283615529</v>
      </c>
      <c r="J72" s="261">
        <v>106.6174285447225</v>
      </c>
      <c r="K72" s="261">
        <v>70.698700880448854</v>
      </c>
      <c r="L72" s="261">
        <v>90.584095332244061</v>
      </c>
      <c r="M72" s="261">
        <v>94.760818228311109</v>
      </c>
      <c r="N72" s="261">
        <v>83.724740530788381</v>
      </c>
      <c r="O72" s="261">
        <v>78.423330176245472</v>
      </c>
      <c r="P72" s="261">
        <v>77.159676214766904</v>
      </c>
      <c r="Q72" s="261">
        <v>92.093253036495383</v>
      </c>
      <c r="R72" s="261">
        <v>87.060519065068561</v>
      </c>
      <c r="S72" s="261">
        <v>99.845352168376593</v>
      </c>
      <c r="T72" s="261">
        <v>111.89150314791191</v>
      </c>
      <c r="U72" s="261">
        <v>88.930661956560357</v>
      </c>
      <c r="V72" s="261">
        <v>77.417440221988329</v>
      </c>
      <c r="W72" s="261">
        <v>80.492043034072267</v>
      </c>
      <c r="X72" s="261">
        <v>91.387393964676306</v>
      </c>
      <c r="Y72" s="261">
        <v>79.474052402792793</v>
      </c>
      <c r="DA72" s="70" t="s">
        <v>405</v>
      </c>
    </row>
    <row r="73" spans="1:105" ht="12" customHeight="1" x14ac:dyDescent="0.25">
      <c r="A73" s="60" t="s">
        <v>181</v>
      </c>
      <c r="B73" s="262">
        <v>128.6478015933879</v>
      </c>
      <c r="C73" s="262">
        <v>110.74087945869969</v>
      </c>
      <c r="D73" s="262">
        <v>119.2173173208717</v>
      </c>
      <c r="E73" s="262">
        <v>114.41255458978689</v>
      </c>
      <c r="F73" s="262">
        <v>114.6864245838815</v>
      </c>
      <c r="G73" s="262">
        <v>102.1469559420742</v>
      </c>
      <c r="H73" s="262">
        <v>118.18200061956991</v>
      </c>
      <c r="I73" s="262">
        <v>118.1292283615529</v>
      </c>
      <c r="J73" s="262">
        <v>106.6174285447225</v>
      </c>
      <c r="K73" s="262">
        <v>70.698700880448854</v>
      </c>
      <c r="L73" s="262">
        <v>90.584095332244061</v>
      </c>
      <c r="M73" s="262">
        <v>94.760818228311109</v>
      </c>
      <c r="N73" s="262">
        <v>83.724740530788381</v>
      </c>
      <c r="O73" s="262">
        <v>78.423330176245472</v>
      </c>
      <c r="P73" s="262">
        <v>77.159676214766904</v>
      </c>
      <c r="Q73" s="262">
        <v>92.093253036495383</v>
      </c>
      <c r="R73" s="262">
        <v>87.060519065068561</v>
      </c>
      <c r="S73" s="262">
        <v>99.845352168376593</v>
      </c>
      <c r="T73" s="262">
        <v>111.89150314791191</v>
      </c>
      <c r="U73" s="262">
        <v>88.930661956560357</v>
      </c>
      <c r="V73" s="262">
        <v>77.417440221988329</v>
      </c>
      <c r="W73" s="262">
        <v>80.492043034072267</v>
      </c>
      <c r="X73" s="262">
        <v>91.387393964676306</v>
      </c>
      <c r="Y73" s="262">
        <v>79.474052402792793</v>
      </c>
      <c r="DA73" s="72" t="s">
        <v>406</v>
      </c>
    </row>
    <row r="74" spans="1:105" ht="12" customHeight="1" x14ac:dyDescent="0.25">
      <c r="A74" s="59" t="s">
        <v>31</v>
      </c>
      <c r="B74" s="230">
        <v>81.240101877480299</v>
      </c>
      <c r="C74" s="230">
        <v>75.191184909969977</v>
      </c>
      <c r="D74" s="230">
        <v>84.915435840771138</v>
      </c>
      <c r="E74" s="230">
        <v>80.235689143026704</v>
      </c>
      <c r="F74" s="230">
        <v>82.461529330710277</v>
      </c>
      <c r="G74" s="230">
        <v>74.749725428540771</v>
      </c>
      <c r="H74" s="230">
        <v>88.109396692580845</v>
      </c>
      <c r="I74" s="230">
        <v>88.309565161174731</v>
      </c>
      <c r="J74" s="230">
        <v>79.416577044787743</v>
      </c>
      <c r="K74" s="230">
        <v>48.839493216022511</v>
      </c>
      <c r="L74" s="230">
        <v>65.237161006791538</v>
      </c>
      <c r="M74" s="230">
        <v>72.260374301418352</v>
      </c>
      <c r="N74" s="230">
        <v>60.904042556957258</v>
      </c>
      <c r="O74" s="230">
        <v>56.415306190132078</v>
      </c>
      <c r="P74" s="230">
        <v>58.258626396559073</v>
      </c>
      <c r="Q74" s="230">
        <v>70.121780141021517</v>
      </c>
      <c r="R74" s="230">
        <v>69.166181161277734</v>
      </c>
      <c r="S74" s="230">
        <v>76.63274931985076</v>
      </c>
      <c r="T74" s="230">
        <v>84.983758431571104</v>
      </c>
      <c r="U74" s="230">
        <v>66.447361497986194</v>
      </c>
      <c r="V74" s="230">
        <v>56.438224162650663</v>
      </c>
      <c r="W74" s="230">
        <v>63.330412544711052</v>
      </c>
      <c r="X74" s="230">
        <v>72.932692505856622</v>
      </c>
      <c r="Y74" s="230">
        <v>66.896604924609818</v>
      </c>
      <c r="DA74" s="71" t="s">
        <v>407</v>
      </c>
    </row>
    <row r="75" spans="1:105" ht="12" customHeight="1" x14ac:dyDescent="0.25">
      <c r="A75" s="59" t="s">
        <v>159</v>
      </c>
      <c r="B75" s="230">
        <v>14.03654900267721</v>
      </c>
      <c r="C75" s="230">
        <v>8.8833501951070613</v>
      </c>
      <c r="D75" s="230">
        <v>8.3765951450392091</v>
      </c>
      <c r="E75" s="230">
        <v>10.13085877139947</v>
      </c>
      <c r="F75" s="230">
        <v>9.0703335109616585</v>
      </c>
      <c r="G75" s="230">
        <v>6.5928753272016696</v>
      </c>
      <c r="H75" s="230">
        <v>6.8920584880574509</v>
      </c>
      <c r="I75" s="230">
        <v>7.0466869980522304</v>
      </c>
      <c r="J75" s="230">
        <v>6.8866226140958267</v>
      </c>
      <c r="K75" s="230">
        <v>5.06905944201206</v>
      </c>
      <c r="L75" s="230">
        <v>6.9712255451179814</v>
      </c>
      <c r="M75" s="230">
        <v>6.219199548072452</v>
      </c>
      <c r="N75" s="230">
        <v>5.2564995487702371</v>
      </c>
      <c r="O75" s="230">
        <v>4.4547705078164173</v>
      </c>
      <c r="P75" s="230">
        <v>4.1958449588865028</v>
      </c>
      <c r="Q75" s="230">
        <v>5.2552236569166659</v>
      </c>
      <c r="R75" s="230">
        <v>10.712345284493839</v>
      </c>
      <c r="S75" s="230">
        <v>10.241235106500641</v>
      </c>
      <c r="T75" s="230">
        <v>10.38837102385698</v>
      </c>
      <c r="U75" s="230">
        <v>8.7565537946573571</v>
      </c>
      <c r="V75" s="230">
        <v>7.5620486335503241</v>
      </c>
      <c r="W75" s="230">
        <v>7.5026132060792374</v>
      </c>
      <c r="X75" s="230">
        <v>7.730589103529816</v>
      </c>
      <c r="Y75" s="230">
        <v>6.4109611763266274</v>
      </c>
      <c r="DA75" s="71" t="s">
        <v>408</v>
      </c>
    </row>
    <row r="76" spans="1:105" ht="12" customHeight="1" x14ac:dyDescent="0.25">
      <c r="A76" s="59" t="s">
        <v>32</v>
      </c>
      <c r="B76" s="230">
        <v>29.614701276092319</v>
      </c>
      <c r="C76" s="230">
        <v>23.896112908596319</v>
      </c>
      <c r="D76" s="230">
        <v>22.959976476158221</v>
      </c>
      <c r="E76" s="230">
        <v>21.619345339542761</v>
      </c>
      <c r="F76" s="230">
        <v>20.411694494452561</v>
      </c>
      <c r="G76" s="230">
        <v>17.88631293871515</v>
      </c>
      <c r="H76" s="230">
        <v>19.847389642625028</v>
      </c>
      <c r="I76" s="230">
        <v>19.193985396394581</v>
      </c>
      <c r="J76" s="230">
        <v>16.76598528304363</v>
      </c>
      <c r="K76" s="230">
        <v>13.9641883547151</v>
      </c>
      <c r="L76" s="230">
        <v>15.65217609444001</v>
      </c>
      <c r="M76" s="230">
        <v>13.62353323993532</v>
      </c>
      <c r="N76" s="230">
        <v>14.19094124239964</v>
      </c>
      <c r="O76" s="230">
        <v>13.86502313305702</v>
      </c>
      <c r="P76" s="230">
        <v>11.07904335355051</v>
      </c>
      <c r="Q76" s="230">
        <v>5.99376934415469</v>
      </c>
      <c r="R76" s="230">
        <v>4.3088170574515026</v>
      </c>
      <c r="S76" s="230">
        <v>5.2782478898960683</v>
      </c>
      <c r="T76" s="230">
        <v>6.5197752368802524</v>
      </c>
      <c r="U76" s="230">
        <v>4.3173556907581236</v>
      </c>
      <c r="V76" s="230">
        <v>2.9428179897645439</v>
      </c>
      <c r="W76" s="230">
        <v>2.6958283176480209</v>
      </c>
      <c r="X76" s="230">
        <v>2.74657944371604</v>
      </c>
      <c r="Y76" s="230">
        <v>2.0360217848451869</v>
      </c>
      <c r="DA76" s="71" t="s">
        <v>409</v>
      </c>
    </row>
    <row r="77" spans="1:105" ht="12" customHeight="1" x14ac:dyDescent="0.25">
      <c r="A77" s="59" t="s">
        <v>35</v>
      </c>
      <c r="B77" s="230">
        <v>3.756449437138071</v>
      </c>
      <c r="C77" s="230">
        <v>2.770231445026357</v>
      </c>
      <c r="D77" s="230">
        <v>2.9653098589031619</v>
      </c>
      <c r="E77" s="230">
        <v>2.4266613358179812</v>
      </c>
      <c r="F77" s="230">
        <v>2.7428672477570299</v>
      </c>
      <c r="G77" s="230">
        <v>2.9180422476166372</v>
      </c>
      <c r="H77" s="230">
        <v>3.3331557963065719</v>
      </c>
      <c r="I77" s="230">
        <v>3.5789908059314111</v>
      </c>
      <c r="J77" s="230">
        <v>3.5482436027952891</v>
      </c>
      <c r="K77" s="230">
        <v>2.8259598676991891</v>
      </c>
      <c r="L77" s="230">
        <v>2.723532685894535</v>
      </c>
      <c r="M77" s="230">
        <v>2.6577111388849901</v>
      </c>
      <c r="N77" s="230">
        <v>3.3732571826612539</v>
      </c>
      <c r="O77" s="230">
        <v>3.6882303452399521</v>
      </c>
      <c r="P77" s="230">
        <v>3.6261615057708192</v>
      </c>
      <c r="Q77" s="230">
        <v>10.722479894402509</v>
      </c>
      <c r="R77" s="230">
        <v>2.8731755618454882</v>
      </c>
      <c r="S77" s="230">
        <v>7.6931198521291222</v>
      </c>
      <c r="T77" s="230">
        <v>9.9995984556035751</v>
      </c>
      <c r="U77" s="230">
        <v>9.4093909731586844</v>
      </c>
      <c r="V77" s="230">
        <v>10.474349436022781</v>
      </c>
      <c r="W77" s="230">
        <v>6.9631889656339654</v>
      </c>
      <c r="X77" s="230">
        <v>7.9775329115738227</v>
      </c>
      <c r="Y77" s="230">
        <v>4.1304645170111591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67.315677356996972</v>
      </c>
      <c r="C79" s="261">
        <f t="shared" si="3"/>
        <v>58.149737023465335</v>
      </c>
      <c r="D79" s="261">
        <f t="shared" si="3"/>
        <v>59.852356849122145</v>
      </c>
      <c r="E79" s="261">
        <f t="shared" si="3"/>
        <v>57.880462495057238</v>
      </c>
      <c r="F79" s="261">
        <f t="shared" si="3"/>
        <v>57.407914371491145</v>
      </c>
      <c r="G79" s="261">
        <f t="shared" si="3"/>
        <v>55.165308674524141</v>
      </c>
      <c r="H79" s="261">
        <f t="shared" si="3"/>
        <v>73.565730471915614</v>
      </c>
      <c r="I79" s="261">
        <f t="shared" si="3"/>
        <v>72.601130637106209</v>
      </c>
      <c r="J79" s="261">
        <f t="shared" si="3"/>
        <v>68.989005394254903</v>
      </c>
      <c r="K79" s="261">
        <f t="shared" si="3"/>
        <v>37.23122509789048</v>
      </c>
      <c r="L79" s="261">
        <f t="shared" si="3"/>
        <v>54.954717747045407</v>
      </c>
      <c r="M79" s="261">
        <f t="shared" si="3"/>
        <v>54.726203587263512</v>
      </c>
      <c r="N79" s="261">
        <f t="shared" si="3"/>
        <v>50.605113580961991</v>
      </c>
      <c r="O79" s="261">
        <f t="shared" si="3"/>
        <v>41.561281302327075</v>
      </c>
      <c r="P79" s="261">
        <f t="shared" si="3"/>
        <v>41.105694547608678</v>
      </c>
      <c r="Q79" s="261">
        <f t="shared" si="3"/>
        <v>51.63473811234239</v>
      </c>
      <c r="R79" s="261">
        <f t="shared" si="3"/>
        <v>48.193772184231619</v>
      </c>
      <c r="S79" s="261">
        <f t="shared" si="3"/>
        <v>53.830726364922548</v>
      </c>
      <c r="T79" s="261">
        <f t="shared" si="3"/>
        <v>59.595599768829786</v>
      </c>
      <c r="U79" s="261">
        <f t="shared" si="3"/>
        <v>50.715893477187791</v>
      </c>
      <c r="V79" s="261">
        <f t="shared" si="3"/>
        <v>38.741507217207456</v>
      </c>
      <c r="W79" s="261">
        <f t="shared" si="3"/>
        <v>39.710408265040769</v>
      </c>
      <c r="X79" s="261">
        <f t="shared" si="3"/>
        <v>44.000180958896131</v>
      </c>
      <c r="Y79" s="261">
        <f t="shared" si="3"/>
        <v>37.70747916269837</v>
      </c>
      <c r="DA79" s="70"/>
    </row>
    <row r="80" spans="1:105" ht="12" customHeight="1" x14ac:dyDescent="0.25">
      <c r="A80" s="60" t="s">
        <v>190</v>
      </c>
      <c r="B80" s="262">
        <v>32.109578606106354</v>
      </c>
      <c r="C80" s="262">
        <v>28.218565639189389</v>
      </c>
      <c r="D80" s="262">
        <v>31.144746037261559</v>
      </c>
      <c r="E80" s="262">
        <v>30.060986420986229</v>
      </c>
      <c r="F80" s="262">
        <v>30.32352617387669</v>
      </c>
      <c r="G80" s="262">
        <v>26.6799357007319</v>
      </c>
      <c r="H80" s="262">
        <v>31.293081541083939</v>
      </c>
      <c r="I80" s="262">
        <v>31.354765382837051</v>
      </c>
      <c r="J80" s="262">
        <v>28.261997194469249</v>
      </c>
      <c r="K80" s="262">
        <v>18.33711639091835</v>
      </c>
      <c r="L80" s="262">
        <v>23.941871680479782</v>
      </c>
      <c r="M80" s="262">
        <v>25.31738111732912</v>
      </c>
      <c r="N80" s="262">
        <v>21.861399760557141</v>
      </c>
      <c r="O80" s="262">
        <v>20.350524934154539</v>
      </c>
      <c r="P80" s="262">
        <v>20.420523542186089</v>
      </c>
      <c r="Q80" s="262">
        <v>25.2765174427233</v>
      </c>
      <c r="R80" s="262">
        <v>24.136286301846319</v>
      </c>
      <c r="S80" s="262">
        <v>27.636573199673389</v>
      </c>
      <c r="T80" s="262">
        <v>30.93515469963906</v>
      </c>
      <c r="U80" s="262">
        <v>24.64182932198085</v>
      </c>
      <c r="V80" s="262">
        <v>21.530230902930381</v>
      </c>
      <c r="W80" s="262">
        <v>22.456197706021609</v>
      </c>
      <c r="X80" s="262">
        <v>25.542641169598109</v>
      </c>
      <c r="Y80" s="262">
        <v>22.299886073492129</v>
      </c>
      <c r="DA80" s="72" t="s">
        <v>412</v>
      </c>
    </row>
    <row r="81" spans="1:105" ht="12" customHeight="1" x14ac:dyDescent="0.25">
      <c r="A81" s="59" t="s">
        <v>31</v>
      </c>
      <c r="B81" s="230">
        <v>26.340540979180751</v>
      </c>
      <c r="C81" s="230">
        <v>24.431954522513351</v>
      </c>
      <c r="D81" s="230">
        <v>27.47499214808655</v>
      </c>
      <c r="E81" s="230">
        <v>25.99289302843734</v>
      </c>
      <c r="F81" s="230">
        <v>26.523802726623529</v>
      </c>
      <c r="G81" s="230">
        <v>23.66843875142667</v>
      </c>
      <c r="H81" s="230">
        <v>28.039105538161831</v>
      </c>
      <c r="I81" s="230">
        <v>27.987253214348659</v>
      </c>
      <c r="J81" s="230">
        <v>24.97979994709107</v>
      </c>
      <c r="K81" s="230">
        <v>15.78537351791743</v>
      </c>
      <c r="L81" s="230">
        <v>20.84425106831382</v>
      </c>
      <c r="M81" s="230">
        <v>22.547506194371191</v>
      </c>
      <c r="N81" s="230">
        <v>19.148207562332381</v>
      </c>
      <c r="O81" s="230">
        <v>17.783630765320389</v>
      </c>
      <c r="P81" s="230">
        <v>18.003333206038239</v>
      </c>
      <c r="Q81" s="230">
        <v>20.58588882115459</v>
      </c>
      <c r="R81" s="230">
        <v>20.173781449961041</v>
      </c>
      <c r="S81" s="230">
        <v>22.395383703762342</v>
      </c>
      <c r="T81" s="230">
        <v>24.94963085598382</v>
      </c>
      <c r="U81" s="230">
        <v>19.351383525726991</v>
      </c>
      <c r="V81" s="230">
        <v>16.31600082756043</v>
      </c>
      <c r="W81" s="230">
        <v>18.2805843458049</v>
      </c>
      <c r="X81" s="230">
        <v>21.016205731832802</v>
      </c>
      <c r="Y81" s="230">
        <v>19.264264039489461</v>
      </c>
      <c r="DA81" s="71" t="s">
        <v>413</v>
      </c>
    </row>
    <row r="82" spans="1:105" ht="12" customHeight="1" x14ac:dyDescent="0.25">
      <c r="A82" s="59" t="s">
        <v>159</v>
      </c>
      <c r="B82" s="230">
        <v>4.5510811245521934</v>
      </c>
      <c r="C82" s="230">
        <v>2.886476762326398</v>
      </c>
      <c r="D82" s="230">
        <v>2.710306831248106</v>
      </c>
      <c r="E82" s="230">
        <v>3.2819600746718161</v>
      </c>
      <c r="F82" s="230">
        <v>2.917478473441713</v>
      </c>
      <c r="G82" s="230">
        <v>2.0875403218281892</v>
      </c>
      <c r="H82" s="230">
        <v>2.1932638580658792</v>
      </c>
      <c r="I82" s="230">
        <v>2.2332508712595591</v>
      </c>
      <c r="J82" s="230">
        <v>2.166127798661118</v>
      </c>
      <c r="K82" s="230">
        <v>1.6383666456726389</v>
      </c>
      <c r="L82" s="230">
        <v>2.2274110840162802</v>
      </c>
      <c r="M82" s="230">
        <v>1.9405855794389599</v>
      </c>
      <c r="N82" s="230">
        <v>1.6526414370118221</v>
      </c>
      <c r="O82" s="230">
        <v>1.4042641829905229</v>
      </c>
      <c r="P82" s="230">
        <v>1.29661819284107</v>
      </c>
      <c r="Q82" s="230">
        <v>1.5427938325869761</v>
      </c>
      <c r="R82" s="230">
        <v>3.124482354779567</v>
      </c>
      <c r="S82" s="230">
        <v>2.992929156870419</v>
      </c>
      <c r="T82" s="230">
        <v>3.0498300736949289</v>
      </c>
      <c r="U82" s="230">
        <v>2.5501604130543249</v>
      </c>
      <c r="V82" s="230">
        <v>2.1861494331834508</v>
      </c>
      <c r="W82" s="230">
        <v>2.1656601941579381</v>
      </c>
      <c r="X82" s="230">
        <v>2.2276381886627998</v>
      </c>
      <c r="Y82" s="230">
        <v>1.8461691589110549</v>
      </c>
      <c r="DA82" s="71" t="s">
        <v>414</v>
      </c>
    </row>
    <row r="83" spans="1:105" ht="12" customHeight="1" x14ac:dyDescent="0.25">
      <c r="A83" s="59" t="s">
        <v>35</v>
      </c>
      <c r="B83" s="230">
        <v>1.2179565023734149</v>
      </c>
      <c r="C83" s="230">
        <v>0.90013435434964262</v>
      </c>
      <c r="D83" s="230">
        <v>0.95944705792689644</v>
      </c>
      <c r="E83" s="230">
        <v>0.78613331787708063</v>
      </c>
      <c r="F83" s="230">
        <v>0.8822449738114464</v>
      </c>
      <c r="G83" s="230">
        <v>0.92395662747704688</v>
      </c>
      <c r="H83" s="230">
        <v>1.06071214485623</v>
      </c>
      <c r="I83" s="230">
        <v>1.134261297228832</v>
      </c>
      <c r="J83" s="230">
        <v>1.1160694487170579</v>
      </c>
      <c r="K83" s="230">
        <v>0.91337622732828894</v>
      </c>
      <c r="L83" s="230">
        <v>0.87020952814968056</v>
      </c>
      <c r="M83" s="230">
        <v>0.8292893435189751</v>
      </c>
      <c r="N83" s="230">
        <v>1.060550761212939</v>
      </c>
      <c r="O83" s="230">
        <v>1.1626299858436331</v>
      </c>
      <c r="P83" s="230">
        <v>1.1205721433067839</v>
      </c>
      <c r="Q83" s="230">
        <v>3.1478347889817249</v>
      </c>
      <c r="R83" s="230">
        <v>0.83802249710571008</v>
      </c>
      <c r="S83" s="230">
        <v>2.2482603390406282</v>
      </c>
      <c r="T83" s="230">
        <v>2.9356937699603121</v>
      </c>
      <c r="U83" s="230">
        <v>2.7402853831995371</v>
      </c>
      <c r="V83" s="230">
        <v>3.0280806421864992</v>
      </c>
      <c r="W83" s="230">
        <v>2.009953166058764</v>
      </c>
      <c r="X83" s="230">
        <v>2.2987972491025102</v>
      </c>
      <c r="Y83" s="230">
        <v>1.189452875091618</v>
      </c>
      <c r="DA83" s="71" t="s">
        <v>415</v>
      </c>
    </row>
    <row r="84" spans="1:105" ht="12" customHeight="1" x14ac:dyDescent="0.25">
      <c r="A84" s="60" t="s">
        <v>195</v>
      </c>
      <c r="B84" s="262">
        <v>35.206098750890618</v>
      </c>
      <c r="C84" s="262">
        <v>29.931171384275949</v>
      </c>
      <c r="D84" s="262">
        <v>28.70761081186059</v>
      </c>
      <c r="E84" s="262">
        <v>27.819476074071009</v>
      </c>
      <c r="F84" s="262">
        <v>27.084388197614459</v>
      </c>
      <c r="G84" s="262">
        <v>28.485372973792241</v>
      </c>
      <c r="H84" s="262">
        <v>42.272648930831679</v>
      </c>
      <c r="I84" s="262">
        <v>41.246365254269158</v>
      </c>
      <c r="J84" s="262">
        <v>40.727008199785651</v>
      </c>
      <c r="K84" s="262">
        <v>18.89410870697213</v>
      </c>
      <c r="L84" s="262">
        <v>31.012846066565629</v>
      </c>
      <c r="M84" s="262">
        <v>29.408822469934389</v>
      </c>
      <c r="N84" s="262">
        <v>28.743713820404849</v>
      </c>
      <c r="O84" s="262">
        <v>21.21075636817254</v>
      </c>
      <c r="P84" s="262">
        <v>20.685171005422589</v>
      </c>
      <c r="Q84" s="262">
        <v>26.35822066961909</v>
      </c>
      <c r="R84" s="262">
        <v>24.057485882385301</v>
      </c>
      <c r="S84" s="262">
        <v>26.194153165249158</v>
      </c>
      <c r="T84" s="262">
        <v>28.660445069190729</v>
      </c>
      <c r="U84" s="262">
        <v>26.074064155206941</v>
      </c>
      <c r="V84" s="262">
        <v>17.211276314277079</v>
      </c>
      <c r="W84" s="262">
        <v>17.25421055901916</v>
      </c>
      <c r="X84" s="262">
        <v>18.457539789298021</v>
      </c>
      <c r="Y84" s="262">
        <v>15.407593089206239</v>
      </c>
      <c r="DA84" s="72" t="s">
        <v>416</v>
      </c>
    </row>
    <row r="85" spans="1:105" ht="12" customHeight="1" x14ac:dyDescent="0.25">
      <c r="A85" s="64" t="s">
        <v>28</v>
      </c>
      <c r="B85" s="229">
        <v>1.205226194376654</v>
      </c>
      <c r="C85" s="229">
        <v>0.52914526507076221</v>
      </c>
      <c r="D85" s="229">
        <v>0.46815372398406879</v>
      </c>
      <c r="E85" s="229">
        <v>0.42489858934760683</v>
      </c>
      <c r="F85" s="229">
        <v>0.38941268559301362</v>
      </c>
      <c r="G85" s="229">
        <v>0.49937049088674101</v>
      </c>
      <c r="H85" s="229">
        <v>0.36581028280797029</v>
      </c>
      <c r="I85" s="229">
        <v>0.37859438486840152</v>
      </c>
      <c r="J85" s="229">
        <v>0.28730887311291847</v>
      </c>
      <c r="K85" s="229">
        <v>0.43378736670581919</v>
      </c>
      <c r="L85" s="229">
        <v>0.31145041101709792</v>
      </c>
      <c r="M85" s="229">
        <v>0.42033569334521798</v>
      </c>
      <c r="N85" s="229">
        <v>0.25135306923649492</v>
      </c>
      <c r="O85" s="229">
        <v>0.439451115368371</v>
      </c>
      <c r="P85" s="229">
        <v>0.33518511163887232</v>
      </c>
      <c r="Q85" s="229">
        <v>0.35914192323629679</v>
      </c>
      <c r="R85" s="229">
        <v>0.49396672758410232</v>
      </c>
      <c r="S85" s="229">
        <v>0.58681749038879816</v>
      </c>
      <c r="T85" s="229">
        <v>0.65562061065180932</v>
      </c>
      <c r="U85" s="229">
        <v>0.44625510887492242</v>
      </c>
      <c r="V85" s="229">
        <v>0.19925933603936349</v>
      </c>
      <c r="W85" s="229">
        <v>0.2122378072256223</v>
      </c>
      <c r="X85" s="229">
        <v>0.24555978947443899</v>
      </c>
      <c r="Y85" s="229">
        <v>0.15826109032317609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10.80052017857728</v>
      </c>
      <c r="C87" s="229">
        <v>9.6818829918771581</v>
      </c>
      <c r="D87" s="229">
        <v>10.893307276274809</v>
      </c>
      <c r="E87" s="229">
        <v>10.210151571025319</v>
      </c>
      <c r="F87" s="229">
        <v>10.51886334466594</v>
      </c>
      <c r="G87" s="229">
        <v>9.892769799113438</v>
      </c>
      <c r="H87" s="229">
        <v>7.9755988509802833</v>
      </c>
      <c r="I87" s="229">
        <v>8.1264946948760794</v>
      </c>
      <c r="J87" s="229">
        <v>7.185162078194308</v>
      </c>
      <c r="K87" s="229">
        <v>6.158040168887041</v>
      </c>
      <c r="L87" s="229">
        <v>6.4121314202150339</v>
      </c>
      <c r="M87" s="229">
        <v>9.174572330176769</v>
      </c>
      <c r="N87" s="229">
        <v>6.6388961560824136</v>
      </c>
      <c r="O87" s="229">
        <v>7.8919260656762367</v>
      </c>
      <c r="P87" s="229">
        <v>8.168283714764371</v>
      </c>
      <c r="Q87" s="229">
        <v>9.6355795231274257</v>
      </c>
      <c r="R87" s="229">
        <v>9.7353648627375051</v>
      </c>
      <c r="S87" s="229">
        <v>10.74386128354716</v>
      </c>
      <c r="T87" s="229">
        <v>11.568568658241929</v>
      </c>
      <c r="U87" s="229">
        <v>8.6113225815380048</v>
      </c>
      <c r="V87" s="229">
        <v>5.4597761413625037</v>
      </c>
      <c r="W87" s="229">
        <v>6.6467269616758458</v>
      </c>
      <c r="X87" s="229">
        <v>7.2984960969806494</v>
      </c>
      <c r="Y87" s="229">
        <v>7.0085445209039063</v>
      </c>
      <c r="DA87" s="73" t="s">
        <v>419</v>
      </c>
    </row>
    <row r="88" spans="1:105" ht="12" customHeight="1" x14ac:dyDescent="0.25">
      <c r="A88" s="64" t="s">
        <v>159</v>
      </c>
      <c r="B88" s="229">
        <v>1.8660984813834649</v>
      </c>
      <c r="C88" s="229">
        <v>1.1438515999964169</v>
      </c>
      <c r="D88" s="229">
        <v>1.0745846610852801</v>
      </c>
      <c r="E88" s="229">
        <v>1.2891719969682549</v>
      </c>
      <c r="F88" s="229">
        <v>1.15701951524221</v>
      </c>
      <c r="G88" s="229">
        <v>0.8725356187242661</v>
      </c>
      <c r="H88" s="229">
        <v>0.62386414867903017</v>
      </c>
      <c r="I88" s="229">
        <v>0.64845596738709999</v>
      </c>
      <c r="J88" s="229">
        <v>0.62306260852480633</v>
      </c>
      <c r="K88" s="229">
        <v>0.63914405344701031</v>
      </c>
      <c r="L88" s="229">
        <v>0.68519864545612463</v>
      </c>
      <c r="M88" s="229">
        <v>0.78962358887855089</v>
      </c>
      <c r="N88" s="229">
        <v>0.57298913477120661</v>
      </c>
      <c r="O88" s="229">
        <v>0.62317696847653803</v>
      </c>
      <c r="P88" s="229">
        <v>0.58828802131478075</v>
      </c>
      <c r="Q88" s="229">
        <v>0.72213120311841761</v>
      </c>
      <c r="R88" s="229">
        <v>1.5077974254064841</v>
      </c>
      <c r="S88" s="229">
        <v>1.435814457043552</v>
      </c>
      <c r="T88" s="229">
        <v>1.4141358967260591</v>
      </c>
      <c r="U88" s="229">
        <v>1.1348157056720829</v>
      </c>
      <c r="V88" s="229">
        <v>0.73154485850395845</v>
      </c>
      <c r="W88" s="229">
        <v>0.7874229690934923</v>
      </c>
      <c r="X88" s="229">
        <v>0.77361293626918726</v>
      </c>
      <c r="Y88" s="229">
        <v>0.67165601119381046</v>
      </c>
      <c r="DA88" s="73" t="s">
        <v>420</v>
      </c>
    </row>
    <row r="89" spans="1:105" ht="12" customHeight="1" x14ac:dyDescent="0.25">
      <c r="A89" s="64" t="s">
        <v>32</v>
      </c>
      <c r="B89" s="229">
        <v>3.937146450128183</v>
      </c>
      <c r="C89" s="229">
        <v>3.076948041432416</v>
      </c>
      <c r="D89" s="229">
        <v>2.9454018145749821</v>
      </c>
      <c r="E89" s="229">
        <v>2.7511048405104348</v>
      </c>
      <c r="F89" s="229">
        <v>2.6037332409775629</v>
      </c>
      <c r="G89" s="229">
        <v>2.3671682463471941</v>
      </c>
      <c r="H89" s="229">
        <v>1.7965713530076539</v>
      </c>
      <c r="I89" s="229">
        <v>1.766284549274465</v>
      </c>
      <c r="J89" s="229">
        <v>1.516891386433727</v>
      </c>
      <c r="K89" s="229">
        <v>1.7607069023809869</v>
      </c>
      <c r="L89" s="229">
        <v>1.5384453980063451</v>
      </c>
      <c r="M89" s="229">
        <v>1.729718290428238</v>
      </c>
      <c r="N89" s="229">
        <v>1.5468954327169899</v>
      </c>
      <c r="O89" s="229">
        <v>1.9395753538268721</v>
      </c>
      <c r="P89" s="229">
        <v>1.553362566154153</v>
      </c>
      <c r="Q89" s="229">
        <v>0.82361630070911207</v>
      </c>
      <c r="R89" s="229">
        <v>0.60648000911407329</v>
      </c>
      <c r="S89" s="229">
        <v>0.7400068985196796</v>
      </c>
      <c r="T89" s="229">
        <v>0.88751626023796681</v>
      </c>
      <c r="U89" s="229">
        <v>0.55951269868682152</v>
      </c>
      <c r="V89" s="229">
        <v>0.28468520559017929</v>
      </c>
      <c r="W89" s="229">
        <v>0.28293570250012162</v>
      </c>
      <c r="X89" s="229">
        <v>0.2748547826943189</v>
      </c>
      <c r="Y89" s="229">
        <v>0.21330752645368209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1.100373517624841</v>
      </c>
      <c r="H90" s="229">
        <v>23.42048757138253</v>
      </c>
      <c r="I90" s="229">
        <v>21.964927462192058</v>
      </c>
      <c r="J90" s="229">
        <v>23.414866498386999</v>
      </c>
      <c r="K90" s="229">
        <v>4.7313381581223366</v>
      </c>
      <c r="L90" s="229">
        <v>16.045219458068569</v>
      </c>
      <c r="M90" s="229">
        <v>9.5328568229503556</v>
      </c>
      <c r="N90" s="229">
        <v>11.425547668685439</v>
      </c>
      <c r="O90" s="229">
        <v>4.7129693416030896E-3</v>
      </c>
      <c r="P90" s="229">
        <v>8.1741051056117096E-3</v>
      </c>
      <c r="Q90" s="229">
        <v>8.2542266371074275E-3</v>
      </c>
      <c r="R90" s="229">
        <v>3.6177893722180721E-2</v>
      </c>
      <c r="S90" s="229">
        <v>3.2608792025651027E-2</v>
      </c>
      <c r="T90" s="229">
        <v>1.256530750608402</v>
      </c>
      <c r="U90" s="229">
        <v>2.5322767667434749</v>
      </c>
      <c r="V90" s="229">
        <v>1.685274936991231</v>
      </c>
      <c r="W90" s="229">
        <v>0.88675449221894787</v>
      </c>
      <c r="X90" s="229">
        <v>1.068822766233728</v>
      </c>
      <c r="Y90" s="229">
        <v>0.63209730827913424</v>
      </c>
      <c r="DA90" s="73" t="s">
        <v>422</v>
      </c>
    </row>
    <row r="91" spans="1:105" ht="12" customHeight="1" x14ac:dyDescent="0.25">
      <c r="A91" s="64" t="s">
        <v>35</v>
      </c>
      <c r="B91" s="229">
        <v>0.49940370590378869</v>
      </c>
      <c r="C91" s="229">
        <v>0.35670480180992098</v>
      </c>
      <c r="D91" s="229">
        <v>0.38040235138132322</v>
      </c>
      <c r="E91" s="229">
        <v>0.30879749790747191</v>
      </c>
      <c r="F91" s="229">
        <v>0.34988249655189441</v>
      </c>
      <c r="G91" s="229">
        <v>0.38618898001646501</v>
      </c>
      <c r="H91" s="229">
        <v>0.30171485150345417</v>
      </c>
      <c r="I91" s="229">
        <v>0.32934880547004353</v>
      </c>
      <c r="J91" s="229">
        <v>0.32102498404863589</v>
      </c>
      <c r="K91" s="229">
        <v>0.35631766906306078</v>
      </c>
      <c r="L91" s="229">
        <v>0.26769481135742468</v>
      </c>
      <c r="M91" s="229">
        <v>0.3374375418359577</v>
      </c>
      <c r="N91" s="229">
        <v>0.36770472374643681</v>
      </c>
      <c r="O91" s="229">
        <v>0.51594581618895052</v>
      </c>
      <c r="P91" s="229">
        <v>0.5084142522186661</v>
      </c>
      <c r="Q91" s="229">
        <v>1.4733982437392421</v>
      </c>
      <c r="R91" s="229">
        <v>0.40440880123256367</v>
      </c>
      <c r="S91" s="229">
        <v>1.0785703666195841</v>
      </c>
      <c r="T91" s="229">
        <v>1.3612135238952321</v>
      </c>
      <c r="U91" s="229">
        <v>1.2194208940581781</v>
      </c>
      <c r="V91" s="229">
        <v>1.0132778625755601</v>
      </c>
      <c r="W91" s="229">
        <v>0.73080869012889771</v>
      </c>
      <c r="X91" s="229">
        <v>0.79832501472478534</v>
      </c>
      <c r="Y91" s="229">
        <v>0.43273562973951513</v>
      </c>
      <c r="DA91" s="73" t="s">
        <v>423</v>
      </c>
    </row>
    <row r="92" spans="1:105" ht="12" customHeight="1" x14ac:dyDescent="0.25">
      <c r="A92" s="64" t="s">
        <v>36</v>
      </c>
      <c r="B92" s="229">
        <v>16.897703740521241</v>
      </c>
      <c r="C92" s="229">
        <v>15.142638684089279</v>
      </c>
      <c r="D92" s="229">
        <v>12.945760984560129</v>
      </c>
      <c r="E92" s="229">
        <v>12.835351578311929</v>
      </c>
      <c r="F92" s="229">
        <v>12.06547691458384</v>
      </c>
      <c r="G92" s="229">
        <v>13.366966321079291</v>
      </c>
      <c r="H92" s="229">
        <v>7.7886018724707604</v>
      </c>
      <c r="I92" s="229">
        <v>8.0322593902010073</v>
      </c>
      <c r="J92" s="229">
        <v>7.3786917710842532</v>
      </c>
      <c r="K92" s="229">
        <v>4.81477438836587</v>
      </c>
      <c r="L92" s="229">
        <v>5.7527059224450294</v>
      </c>
      <c r="M92" s="229">
        <v>7.4242782023192992</v>
      </c>
      <c r="N92" s="229">
        <v>7.9403276351658638</v>
      </c>
      <c r="O92" s="229">
        <v>9.795968079293969</v>
      </c>
      <c r="P92" s="229">
        <v>9.5234632342261349</v>
      </c>
      <c r="Q92" s="229">
        <v>13.33609924905149</v>
      </c>
      <c r="R92" s="229">
        <v>11.273290162588401</v>
      </c>
      <c r="S92" s="229">
        <v>11.576473877104741</v>
      </c>
      <c r="T92" s="229">
        <v>11.516859368829341</v>
      </c>
      <c r="U92" s="229">
        <v>11.570460399633459</v>
      </c>
      <c r="V92" s="229">
        <v>7.8374579732142804</v>
      </c>
      <c r="W92" s="229">
        <v>7.7073239361762296</v>
      </c>
      <c r="X92" s="229">
        <v>7.9978684029209113</v>
      </c>
      <c r="Y92" s="229">
        <v>6.2909910023130129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63.185808531615102</v>
      </c>
      <c r="C96" s="279">
        <v>58.954455921601017</v>
      </c>
      <c r="D96" s="279">
        <v>61.147091862955698</v>
      </c>
      <c r="E96" s="279">
        <v>57.291123189503011</v>
      </c>
      <c r="F96" s="279">
        <v>58.866496781053883</v>
      </c>
      <c r="G96" s="279">
        <v>56.533944106137398</v>
      </c>
      <c r="H96" s="279">
        <v>59.3433822177712</v>
      </c>
      <c r="I96" s="279">
        <v>60.620455559036657</v>
      </c>
      <c r="J96" s="279">
        <v>55.372416029133142</v>
      </c>
      <c r="K96" s="279">
        <v>30.503855810693182</v>
      </c>
      <c r="L96" s="279">
        <v>47.652050936590413</v>
      </c>
      <c r="M96" s="279">
        <v>52.859327466565091</v>
      </c>
      <c r="N96" s="279">
        <v>45.473418562268478</v>
      </c>
      <c r="O96" s="279">
        <v>44.601384624697509</v>
      </c>
      <c r="P96" s="279">
        <v>45.361835816732267</v>
      </c>
      <c r="Q96" s="279">
        <v>52.759959570415838</v>
      </c>
      <c r="R96" s="279">
        <v>53.897748138887778</v>
      </c>
      <c r="S96" s="279">
        <v>58.57402538840212</v>
      </c>
      <c r="T96" s="279">
        <v>57.966006300730953</v>
      </c>
      <c r="U96" s="279">
        <v>50.326845069829538</v>
      </c>
      <c r="V96" s="279">
        <v>45.811419937221267</v>
      </c>
      <c r="W96" s="279">
        <v>48.613280168854288</v>
      </c>
      <c r="X96" s="279">
        <v>48.334260527316943</v>
      </c>
      <c r="Y96" s="279">
        <v>42.427083522727663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0.99999999999999989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1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1.0000000000000002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0.99999999999999989</v>
      </c>
      <c r="X100" s="232">
        <f t="shared" si="4"/>
        <v>1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1.6990535046825612E-4</v>
      </c>
      <c r="C105" s="268">
        <f t="shared" si="9"/>
        <v>1.3240116714325378E-4</v>
      </c>
      <c r="D105" s="268">
        <f t="shared" si="9"/>
        <v>1.3560629162767983E-4</v>
      </c>
      <c r="E105" s="268">
        <f t="shared" si="9"/>
        <v>1.5744074871702776E-4</v>
      </c>
      <c r="F105" s="268">
        <f t="shared" si="9"/>
        <v>1.4885380486285532E-4</v>
      </c>
      <c r="G105" s="268">
        <f t="shared" si="9"/>
        <v>1.1365612809301487E-4</v>
      </c>
      <c r="H105" s="268">
        <f t="shared" si="9"/>
        <v>1.2349880408108973E-4</v>
      </c>
      <c r="I105" s="268">
        <f t="shared" si="9"/>
        <v>1.2599877169094278E-4</v>
      </c>
      <c r="J105" s="268">
        <f t="shared" si="9"/>
        <v>1.2938086761193459E-4</v>
      </c>
      <c r="K105" s="268">
        <f t="shared" si="9"/>
        <v>1.7886439229431822E-4</v>
      </c>
      <c r="L105" s="268">
        <f t="shared" si="9"/>
        <v>1.4734662849643976E-4</v>
      </c>
      <c r="M105" s="268">
        <f t="shared" si="9"/>
        <v>1.1925834507039597E-4</v>
      </c>
      <c r="N105" s="268">
        <f t="shared" si="9"/>
        <v>1.2559491212817895E-4</v>
      </c>
      <c r="O105" s="268">
        <f t="shared" si="9"/>
        <v>1.2349615286473691E-4</v>
      </c>
      <c r="P105" s="268">
        <f t="shared" si="9"/>
        <v>1.1770688280335841E-4</v>
      </c>
      <c r="Q105" s="268">
        <f t="shared" si="9"/>
        <v>1.8069071130337789E-4</v>
      </c>
      <c r="R105" s="268">
        <f t="shared" si="9"/>
        <v>1.611879859404825E-4</v>
      </c>
      <c r="S105" s="268">
        <f t="shared" si="9"/>
        <v>1.9525223922131683E-4</v>
      </c>
      <c r="T105" s="268">
        <f t="shared" si="9"/>
        <v>2.2100918855644025E-4</v>
      </c>
      <c r="U105" s="268">
        <f t="shared" si="9"/>
        <v>2.1350159214683648E-4</v>
      </c>
      <c r="V105" s="268">
        <f t="shared" si="9"/>
        <v>2.3024912325775667E-4</v>
      </c>
      <c r="W105" s="268">
        <f t="shared" si="9"/>
        <v>1.8367001891824466E-4</v>
      </c>
      <c r="X105" s="268">
        <f t="shared" si="9"/>
        <v>1.9834274570023581E-4</v>
      </c>
      <c r="Y105" s="268">
        <f t="shared" si="9"/>
        <v>1.6688534287877412E-4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9.3980106266730173E-2</v>
      </c>
      <c r="C106" s="269">
        <f t="shared" si="10"/>
        <v>9.4318734865833753E-2</v>
      </c>
      <c r="D106" s="269">
        <f t="shared" si="10"/>
        <v>8.8223630428259203E-2</v>
      </c>
      <c r="E106" s="269">
        <f t="shared" si="10"/>
        <v>9.1780610957045955E-2</v>
      </c>
      <c r="F106" s="269">
        <f t="shared" si="10"/>
        <v>8.7254962154614382E-2</v>
      </c>
      <c r="G106" s="269">
        <f t="shared" si="10"/>
        <v>8.8298336537411273E-2</v>
      </c>
      <c r="H106" s="269">
        <f t="shared" si="10"/>
        <v>8.1358401763368254E-2</v>
      </c>
      <c r="I106" s="269">
        <f t="shared" si="10"/>
        <v>8.0725007981937033E-2</v>
      </c>
      <c r="J106" s="269">
        <f t="shared" si="10"/>
        <v>7.9940206889344848E-2</v>
      </c>
      <c r="K106" s="269">
        <f t="shared" si="10"/>
        <v>8.1919732447668286E-2</v>
      </c>
      <c r="L106" s="269">
        <f t="shared" si="10"/>
        <v>7.5488557178896534E-2</v>
      </c>
      <c r="M106" s="269">
        <f t="shared" si="10"/>
        <v>6.920617965694971E-2</v>
      </c>
      <c r="N106" s="269">
        <f t="shared" si="10"/>
        <v>8.2368811652770685E-2</v>
      </c>
      <c r="O106" s="269">
        <f t="shared" si="10"/>
        <v>8.3029128547821865E-2</v>
      </c>
      <c r="P106" s="269">
        <f t="shared" si="10"/>
        <v>7.8816181999297727E-2</v>
      </c>
      <c r="Q106" s="269">
        <f t="shared" si="10"/>
        <v>8.6611056790418167E-2</v>
      </c>
      <c r="R106" s="269">
        <f t="shared" si="10"/>
        <v>7.2593187145084989E-2</v>
      </c>
      <c r="S106" s="269">
        <f t="shared" si="10"/>
        <v>7.4694924823773295E-2</v>
      </c>
      <c r="T106" s="269">
        <f t="shared" si="10"/>
        <v>7.9722697075699664E-2</v>
      </c>
      <c r="U106" s="269">
        <f t="shared" si="10"/>
        <v>8.5593887483701975E-2</v>
      </c>
      <c r="V106" s="269">
        <f t="shared" si="10"/>
        <v>8.4942605043495129E-2</v>
      </c>
      <c r="W106" s="269">
        <f t="shared" si="10"/>
        <v>7.6329850454844472E-2</v>
      </c>
      <c r="X106" s="269">
        <f t="shared" si="10"/>
        <v>8.2014524088365043E-2</v>
      </c>
      <c r="Y106" s="269">
        <f t="shared" si="10"/>
        <v>7.4982286955954283E-2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0.35862726342335227</v>
      </c>
      <c r="C107" s="269">
        <f t="shared" si="11"/>
        <v>0.3357839976031296</v>
      </c>
      <c r="D107" s="269">
        <f t="shared" si="11"/>
        <v>0.31973549124263173</v>
      </c>
      <c r="E107" s="269">
        <f t="shared" si="11"/>
        <v>0.32660084219280261</v>
      </c>
      <c r="F107" s="269">
        <f t="shared" si="11"/>
        <v>0.31588767865252587</v>
      </c>
      <c r="G107" s="269">
        <f t="shared" si="11"/>
        <v>0.33662495292420297</v>
      </c>
      <c r="H107" s="269">
        <f t="shared" si="11"/>
        <v>0.3196490664633912</v>
      </c>
      <c r="I107" s="269">
        <f t="shared" si="11"/>
        <v>0.31573540650690768</v>
      </c>
      <c r="J107" s="269">
        <f t="shared" si="11"/>
        <v>0.32488876886040402</v>
      </c>
      <c r="K107" s="269">
        <f t="shared" si="11"/>
        <v>0.3432967480220751</v>
      </c>
      <c r="L107" s="269">
        <f t="shared" si="11"/>
        <v>0.3104353134318068</v>
      </c>
      <c r="M107" s="269">
        <f t="shared" si="11"/>
        <v>0.32427876207549766</v>
      </c>
      <c r="N107" s="269">
        <f t="shared" si="11"/>
        <v>0.33372298826742741</v>
      </c>
      <c r="O107" s="269">
        <f t="shared" si="11"/>
        <v>0.32961042010799085</v>
      </c>
      <c r="P107" s="269">
        <f t="shared" si="11"/>
        <v>0.32257731486725488</v>
      </c>
      <c r="Q107" s="269">
        <f t="shared" si="11"/>
        <v>0.33993117626115182</v>
      </c>
      <c r="R107" s="269">
        <f t="shared" si="11"/>
        <v>0.32353022053304886</v>
      </c>
      <c r="S107" s="269">
        <f t="shared" si="11"/>
        <v>0.32031094997737125</v>
      </c>
      <c r="T107" s="269">
        <f t="shared" si="11"/>
        <v>0.33405513913803037</v>
      </c>
      <c r="U107" s="269">
        <f t="shared" si="11"/>
        <v>0.33825191304968277</v>
      </c>
      <c r="V107" s="269">
        <f t="shared" si="11"/>
        <v>0.333315817129748</v>
      </c>
      <c r="W107" s="269">
        <f t="shared" si="11"/>
        <v>0.33374846649867962</v>
      </c>
      <c r="X107" s="269">
        <f t="shared" si="11"/>
        <v>0.34568298595033803</v>
      </c>
      <c r="Y107" s="269">
        <f t="shared" si="11"/>
        <v>0.33154389542665996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5.9478977179033402E-2</v>
      </c>
      <c r="C108" s="269">
        <f t="shared" si="12"/>
        <v>5.7750096730627365E-2</v>
      </c>
      <c r="D108" s="269">
        <f t="shared" si="12"/>
        <v>6.1898206096610224E-2</v>
      </c>
      <c r="E108" s="269">
        <f t="shared" si="12"/>
        <v>6.218790600237261E-2</v>
      </c>
      <c r="F108" s="269">
        <f t="shared" si="12"/>
        <v>6.2430564704833123E-2</v>
      </c>
      <c r="G108" s="269">
        <f t="shared" si="12"/>
        <v>5.7161451916777503E-2</v>
      </c>
      <c r="H108" s="269">
        <f t="shared" si="12"/>
        <v>6.4173144193798201E-2</v>
      </c>
      <c r="I108" s="269">
        <f t="shared" si="12"/>
        <v>6.2876246917399001E-2</v>
      </c>
      <c r="J108" s="269">
        <f t="shared" si="12"/>
        <v>6.2018771701988579E-2</v>
      </c>
      <c r="K108" s="269">
        <f t="shared" si="12"/>
        <v>7.5407244534142423E-2</v>
      </c>
      <c r="L108" s="269">
        <f t="shared" si="12"/>
        <v>6.3314437151571049E-2</v>
      </c>
      <c r="M108" s="269">
        <f t="shared" si="12"/>
        <v>6.1110798514824143E-2</v>
      </c>
      <c r="N108" s="269">
        <f t="shared" si="12"/>
        <v>5.9511525111626579E-2</v>
      </c>
      <c r="O108" s="269">
        <f t="shared" si="12"/>
        <v>5.836466847449423E-2</v>
      </c>
      <c r="P108" s="269">
        <f t="shared" si="12"/>
        <v>5.7032605755774346E-2</v>
      </c>
      <c r="Q108" s="269">
        <f t="shared" si="12"/>
        <v>5.5360013038490252E-2</v>
      </c>
      <c r="R108" s="269">
        <f t="shared" si="12"/>
        <v>5.4056586191890285E-2</v>
      </c>
      <c r="S108" s="269">
        <f t="shared" si="12"/>
        <v>5.7378185170116988E-2</v>
      </c>
      <c r="T108" s="269">
        <f t="shared" si="12"/>
        <v>6.2578509550154857E-2</v>
      </c>
      <c r="U108" s="269">
        <f t="shared" si="12"/>
        <v>5.6366638255831165E-2</v>
      </c>
      <c r="V108" s="269">
        <f t="shared" si="12"/>
        <v>5.5485228863149647E-2</v>
      </c>
      <c r="W108" s="269">
        <f t="shared" si="12"/>
        <v>5.559922357074381E-2</v>
      </c>
      <c r="X108" s="269">
        <f t="shared" si="12"/>
        <v>6.0931558370876091E-2</v>
      </c>
      <c r="Y108" s="269">
        <f t="shared" si="12"/>
        <v>6.3451812235415184E-2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5.9478977179033402E-2</v>
      </c>
      <c r="C109" s="270">
        <f t="shared" si="13"/>
        <v>5.7750096730627365E-2</v>
      </c>
      <c r="D109" s="270">
        <f t="shared" si="13"/>
        <v>6.1898206096610224E-2</v>
      </c>
      <c r="E109" s="270">
        <f t="shared" si="13"/>
        <v>6.218790600237261E-2</v>
      </c>
      <c r="F109" s="270">
        <f t="shared" si="13"/>
        <v>6.2430564704833123E-2</v>
      </c>
      <c r="G109" s="270">
        <f t="shared" si="13"/>
        <v>5.7161451916777503E-2</v>
      </c>
      <c r="H109" s="270">
        <f t="shared" si="13"/>
        <v>6.4173144193798201E-2</v>
      </c>
      <c r="I109" s="270">
        <f t="shared" si="13"/>
        <v>6.2876246917399001E-2</v>
      </c>
      <c r="J109" s="270">
        <f t="shared" si="13"/>
        <v>6.2018771701988579E-2</v>
      </c>
      <c r="K109" s="270">
        <f t="shared" si="13"/>
        <v>7.5407244534142423E-2</v>
      </c>
      <c r="L109" s="270">
        <f t="shared" si="13"/>
        <v>6.3314437151571049E-2</v>
      </c>
      <c r="M109" s="270">
        <f t="shared" si="13"/>
        <v>6.1110798514824143E-2</v>
      </c>
      <c r="N109" s="270">
        <f t="shared" si="13"/>
        <v>5.9511525111626579E-2</v>
      </c>
      <c r="O109" s="270">
        <f t="shared" si="13"/>
        <v>5.836466847449423E-2</v>
      </c>
      <c r="P109" s="270">
        <f t="shared" si="13"/>
        <v>5.7032605755774346E-2</v>
      </c>
      <c r="Q109" s="270">
        <f t="shared" si="13"/>
        <v>5.5360013038490252E-2</v>
      </c>
      <c r="R109" s="270">
        <f t="shared" si="13"/>
        <v>5.4056586191890285E-2</v>
      </c>
      <c r="S109" s="270">
        <f t="shared" si="13"/>
        <v>5.7378185170116988E-2</v>
      </c>
      <c r="T109" s="270">
        <f t="shared" si="13"/>
        <v>6.2578509550154857E-2</v>
      </c>
      <c r="U109" s="270">
        <f t="shared" si="13"/>
        <v>5.6366638255831165E-2</v>
      </c>
      <c r="V109" s="270">
        <f t="shared" si="13"/>
        <v>5.5485228863149647E-2</v>
      </c>
      <c r="W109" s="270">
        <f t="shared" si="13"/>
        <v>5.559922357074381E-2</v>
      </c>
      <c r="X109" s="270">
        <f t="shared" si="13"/>
        <v>6.0931558370876091E-2</v>
      </c>
      <c r="Y109" s="270">
        <f t="shared" si="13"/>
        <v>6.3451812235415184E-2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6.901309604775363E-2</v>
      </c>
      <c r="C111" s="269">
        <f t="shared" si="15"/>
        <v>6.7242936557253163E-2</v>
      </c>
      <c r="D111" s="269">
        <f t="shared" si="15"/>
        <v>6.8908713636391838E-2</v>
      </c>
      <c r="E111" s="269">
        <f t="shared" si="15"/>
        <v>6.9761917928766556E-2</v>
      </c>
      <c r="F111" s="269">
        <f t="shared" si="15"/>
        <v>6.9296482021942774E-2</v>
      </c>
      <c r="G111" s="269">
        <f t="shared" si="15"/>
        <v>6.8453875959493288E-2</v>
      </c>
      <c r="H111" s="269">
        <f t="shared" si="15"/>
        <v>8.8579189205969633E-2</v>
      </c>
      <c r="I111" s="269">
        <f t="shared" si="15"/>
        <v>8.5689339678990992E-2</v>
      </c>
      <c r="J111" s="269">
        <f t="shared" si="15"/>
        <v>8.8987500642580444E-2</v>
      </c>
      <c r="K111" s="269">
        <f t="shared" si="15"/>
        <v>8.8056847486512033E-2</v>
      </c>
      <c r="L111" s="269">
        <f t="shared" si="15"/>
        <v>8.5174569874244502E-2</v>
      </c>
      <c r="M111" s="269">
        <f t="shared" si="15"/>
        <v>7.8259784303165825E-2</v>
      </c>
      <c r="N111" s="269">
        <f t="shared" si="15"/>
        <v>7.9761964544856845E-2</v>
      </c>
      <c r="O111" s="269">
        <f t="shared" si="15"/>
        <v>6.8587952608820335E-2</v>
      </c>
      <c r="P111" s="269">
        <f t="shared" si="15"/>
        <v>6.7373479491752403E-2</v>
      </c>
      <c r="Q111" s="269">
        <f t="shared" si="15"/>
        <v>6.8827899643234103E-2</v>
      </c>
      <c r="R111" s="269">
        <f t="shared" si="15"/>
        <v>6.6354816431061961E-2</v>
      </c>
      <c r="S111" s="269">
        <f t="shared" si="15"/>
        <v>6.8596722026936313E-2</v>
      </c>
      <c r="T111" s="269">
        <f t="shared" si="15"/>
        <v>7.3908854325491324E-2</v>
      </c>
      <c r="U111" s="269">
        <f t="shared" si="15"/>
        <v>7.1280191585533365E-2</v>
      </c>
      <c r="V111" s="269">
        <f t="shared" si="15"/>
        <v>6.1570014427196E-2</v>
      </c>
      <c r="W111" s="269">
        <f t="shared" si="15"/>
        <v>6.082390463445872E-2</v>
      </c>
      <c r="X111" s="269">
        <f t="shared" si="15"/>
        <v>6.5052594706222461E-2</v>
      </c>
      <c r="Y111" s="269">
        <f t="shared" si="15"/>
        <v>6.6757542378998599E-2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3.2919247334377129E-2</v>
      </c>
      <c r="C112" s="270">
        <f t="shared" si="16"/>
        <v>3.2631260537721675E-2</v>
      </c>
      <c r="D112" s="270">
        <f t="shared" si="16"/>
        <v>3.5857307864582182E-2</v>
      </c>
      <c r="E112" s="270">
        <f t="shared" si="16"/>
        <v>3.6231777998278668E-2</v>
      </c>
      <c r="F112" s="270">
        <f t="shared" si="16"/>
        <v>3.6603205487525499E-2</v>
      </c>
      <c r="G112" s="270">
        <f t="shared" si="16"/>
        <v>3.3106766787812471E-2</v>
      </c>
      <c r="H112" s="270">
        <f t="shared" si="16"/>
        <v>3.7679443579014205E-2</v>
      </c>
      <c r="I112" s="270">
        <f t="shared" si="16"/>
        <v>3.7007263080718368E-2</v>
      </c>
      <c r="J112" s="270">
        <f t="shared" si="16"/>
        <v>3.6454569523521149E-2</v>
      </c>
      <c r="K112" s="270">
        <f t="shared" si="16"/>
        <v>4.3369742927664427E-2</v>
      </c>
      <c r="L112" s="270">
        <f t="shared" si="16"/>
        <v>3.7107617070399022E-2</v>
      </c>
      <c r="M112" s="270">
        <f t="shared" si="16"/>
        <v>3.6204462496725036E-2</v>
      </c>
      <c r="N112" s="270">
        <f t="shared" si="16"/>
        <v>3.44571540149353E-2</v>
      </c>
      <c r="O112" s="270">
        <f t="shared" si="16"/>
        <v>3.3584162855687903E-2</v>
      </c>
      <c r="P112" s="270">
        <f t="shared" si="16"/>
        <v>3.3469857138330707E-2</v>
      </c>
      <c r="Q112" s="270">
        <f t="shared" si="16"/>
        <v>3.3693007255949731E-2</v>
      </c>
      <c r="R112" s="270">
        <f t="shared" si="16"/>
        <v>3.323165575759969E-2</v>
      </c>
      <c r="S112" s="270">
        <f t="shared" si="16"/>
        <v>3.52174019853169E-2</v>
      </c>
      <c r="T112" s="270">
        <f t="shared" si="16"/>
        <v>3.8364943906949417E-2</v>
      </c>
      <c r="U112" s="270">
        <f t="shared" si="16"/>
        <v>3.4633606837250697E-2</v>
      </c>
      <c r="V112" s="270">
        <f t="shared" si="16"/>
        <v>3.4216960633000323E-2</v>
      </c>
      <c r="W112" s="270">
        <f t="shared" si="16"/>
        <v>3.4395859609584079E-2</v>
      </c>
      <c r="X112" s="270">
        <f t="shared" si="16"/>
        <v>3.7763823864374053E-2</v>
      </c>
      <c r="Y112" s="270">
        <f t="shared" si="16"/>
        <v>3.9479849161347683E-2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3.6093848713376502E-2</v>
      </c>
      <c r="C113" s="270">
        <f t="shared" si="17"/>
        <v>3.4611676019531495E-2</v>
      </c>
      <c r="D113" s="270">
        <f t="shared" si="17"/>
        <v>3.3051405771809664E-2</v>
      </c>
      <c r="E113" s="270">
        <f t="shared" si="17"/>
        <v>3.3530139930487889E-2</v>
      </c>
      <c r="F113" s="270">
        <f t="shared" si="17"/>
        <v>3.2693276534417282E-2</v>
      </c>
      <c r="G113" s="270">
        <f t="shared" si="17"/>
        <v>3.534710917168081E-2</v>
      </c>
      <c r="H113" s="270">
        <f t="shared" si="17"/>
        <v>5.0899745626955421E-2</v>
      </c>
      <c r="I113" s="270">
        <f t="shared" si="17"/>
        <v>4.8682076598272617E-2</v>
      </c>
      <c r="J113" s="270">
        <f t="shared" si="17"/>
        <v>5.2532931119059295E-2</v>
      </c>
      <c r="K113" s="270">
        <f t="shared" si="17"/>
        <v>4.4687104558847592E-2</v>
      </c>
      <c r="L113" s="270">
        <f t="shared" si="17"/>
        <v>4.8066952803845486E-2</v>
      </c>
      <c r="M113" s="270">
        <f t="shared" si="17"/>
        <v>4.2055321806440803E-2</v>
      </c>
      <c r="N113" s="270">
        <f t="shared" si="17"/>
        <v>4.5304810529921552E-2</v>
      </c>
      <c r="O113" s="270">
        <f t="shared" si="17"/>
        <v>3.5003789753132439E-2</v>
      </c>
      <c r="P113" s="270">
        <f t="shared" si="17"/>
        <v>3.3903622353421689E-2</v>
      </c>
      <c r="Q113" s="270">
        <f t="shared" si="17"/>
        <v>3.5134892387284372E-2</v>
      </c>
      <c r="R113" s="270">
        <f t="shared" si="17"/>
        <v>3.3123160673462271E-2</v>
      </c>
      <c r="S113" s="270">
        <f t="shared" si="17"/>
        <v>3.3379320041619413E-2</v>
      </c>
      <c r="T113" s="270">
        <f t="shared" si="17"/>
        <v>3.5543910418541907E-2</v>
      </c>
      <c r="U113" s="270">
        <f t="shared" si="17"/>
        <v>3.6646584748282661E-2</v>
      </c>
      <c r="V113" s="270">
        <f t="shared" si="17"/>
        <v>2.735305379419567E-2</v>
      </c>
      <c r="W113" s="270">
        <f t="shared" si="17"/>
        <v>2.6428045024874634E-2</v>
      </c>
      <c r="X113" s="270">
        <f t="shared" si="17"/>
        <v>2.7288770841848411E-2</v>
      </c>
      <c r="Y113" s="270">
        <f t="shared" si="17"/>
        <v>2.7277693217650917E-2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0.41873065173266227</v>
      </c>
      <c r="C115" s="281">
        <f t="shared" si="19"/>
        <v>0.44477183307601276</v>
      </c>
      <c r="D115" s="281">
        <f t="shared" si="19"/>
        <v>0.46109835230447932</v>
      </c>
      <c r="E115" s="281">
        <f t="shared" si="19"/>
        <v>0.44951128217029518</v>
      </c>
      <c r="F115" s="281">
        <f t="shared" si="19"/>
        <v>0.46498145866122098</v>
      </c>
      <c r="G115" s="281">
        <f t="shared" si="19"/>
        <v>0.44934772653402194</v>
      </c>
      <c r="H115" s="281">
        <f t="shared" si="19"/>
        <v>0.44611669956939165</v>
      </c>
      <c r="I115" s="281">
        <f t="shared" si="19"/>
        <v>0.45484800014307447</v>
      </c>
      <c r="J115" s="281">
        <f t="shared" si="19"/>
        <v>0.44403537103807023</v>
      </c>
      <c r="K115" s="281">
        <f t="shared" si="19"/>
        <v>0.41114056311730784</v>
      </c>
      <c r="L115" s="281">
        <f t="shared" si="19"/>
        <v>0.46543977573498474</v>
      </c>
      <c r="M115" s="281">
        <f t="shared" si="19"/>
        <v>0.4670252171044923</v>
      </c>
      <c r="N115" s="281">
        <f t="shared" si="19"/>
        <v>0.44450911551119032</v>
      </c>
      <c r="O115" s="281">
        <f t="shared" si="19"/>
        <v>0.46028433410800801</v>
      </c>
      <c r="P115" s="281">
        <f t="shared" si="19"/>
        <v>0.47408271100311727</v>
      </c>
      <c r="Q115" s="281">
        <f t="shared" si="19"/>
        <v>0.44908916355540229</v>
      </c>
      <c r="R115" s="281">
        <f t="shared" si="19"/>
        <v>0.48330400171297344</v>
      </c>
      <c r="S115" s="281">
        <f t="shared" si="19"/>
        <v>0.47882396576258096</v>
      </c>
      <c r="T115" s="281">
        <f t="shared" si="19"/>
        <v>0.44951379072206737</v>
      </c>
      <c r="U115" s="281">
        <f t="shared" si="19"/>
        <v>0.44829386803310389</v>
      </c>
      <c r="V115" s="281">
        <f t="shared" si="19"/>
        <v>0.46445608541315342</v>
      </c>
      <c r="W115" s="281">
        <f t="shared" si="19"/>
        <v>0.47331488482235506</v>
      </c>
      <c r="X115" s="281">
        <f t="shared" si="19"/>
        <v>0.44611999413849807</v>
      </c>
      <c r="Y115" s="281">
        <f t="shared" si="19"/>
        <v>0.46309757766009318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0.99999999999999978</v>
      </c>
      <c r="C117" s="232">
        <f t="shared" si="20"/>
        <v>1</v>
      </c>
      <c r="D117" s="232">
        <f t="shared" si="20"/>
        <v>1</v>
      </c>
      <c r="E117" s="232">
        <f t="shared" si="20"/>
        <v>0.99999999999999989</v>
      </c>
      <c r="F117" s="232">
        <f t="shared" si="20"/>
        <v>0.99999999999999989</v>
      </c>
      <c r="G117" s="232">
        <f t="shared" si="20"/>
        <v>1</v>
      </c>
      <c r="H117" s="232">
        <f t="shared" si="20"/>
        <v>1</v>
      </c>
      <c r="I117" s="232">
        <f t="shared" si="20"/>
        <v>1</v>
      </c>
      <c r="J117" s="232">
        <f t="shared" si="20"/>
        <v>1</v>
      </c>
      <c r="K117" s="232">
        <f t="shared" si="20"/>
        <v>1.0000000000000002</v>
      </c>
      <c r="L117" s="232">
        <f t="shared" si="20"/>
        <v>1</v>
      </c>
      <c r="M117" s="232">
        <f t="shared" si="20"/>
        <v>0.99999999999999989</v>
      </c>
      <c r="N117" s="232">
        <f t="shared" si="20"/>
        <v>1</v>
      </c>
      <c r="O117" s="232">
        <f t="shared" si="20"/>
        <v>1.0000000000000002</v>
      </c>
      <c r="P117" s="232">
        <f t="shared" si="20"/>
        <v>1</v>
      </c>
      <c r="Q117" s="232">
        <f t="shared" si="20"/>
        <v>1</v>
      </c>
      <c r="R117" s="232">
        <f t="shared" si="20"/>
        <v>1</v>
      </c>
      <c r="S117" s="232">
        <f t="shared" si="20"/>
        <v>1.0000000000000002</v>
      </c>
      <c r="T117" s="232">
        <f t="shared" si="20"/>
        <v>1</v>
      </c>
      <c r="U117" s="232">
        <f t="shared" si="20"/>
        <v>1</v>
      </c>
      <c r="V117" s="232">
        <f t="shared" si="20"/>
        <v>0.99999999999999989</v>
      </c>
      <c r="W117" s="232">
        <f t="shared" si="20"/>
        <v>1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4.9512163025029255E-4</v>
      </c>
      <c r="C122" s="268">
        <f t="shared" si="25"/>
        <v>3.9060835342514361E-4</v>
      </c>
      <c r="D122" s="268">
        <f t="shared" si="25"/>
        <v>3.9567237862865351E-4</v>
      </c>
      <c r="E122" s="268">
        <f t="shared" si="25"/>
        <v>4.5354469342401754E-4</v>
      </c>
      <c r="F122" s="268">
        <f t="shared" si="25"/>
        <v>4.3274659560994479E-4</v>
      </c>
      <c r="G122" s="268">
        <f t="shared" si="25"/>
        <v>3.3197399296028599E-4</v>
      </c>
      <c r="H122" s="268">
        <f t="shared" si="25"/>
        <v>3.3912001848280024E-4</v>
      </c>
      <c r="I122" s="268">
        <f t="shared" si="25"/>
        <v>3.5194314430637822E-4</v>
      </c>
      <c r="J122" s="268">
        <f t="shared" si="25"/>
        <v>3.5647344279753432E-4</v>
      </c>
      <c r="K122" s="268">
        <f t="shared" si="25"/>
        <v>4.5977870565731371E-4</v>
      </c>
      <c r="L122" s="268">
        <f t="shared" si="25"/>
        <v>4.1171556755934208E-4</v>
      </c>
      <c r="M122" s="268">
        <f t="shared" si="25"/>
        <v>3.3435433315674447E-4</v>
      </c>
      <c r="N122" s="268">
        <f t="shared" si="25"/>
        <v>3.5512825647218422E-4</v>
      </c>
      <c r="O122" s="268">
        <f t="shared" si="25"/>
        <v>3.6093037822993265E-4</v>
      </c>
      <c r="P122" s="268">
        <f t="shared" si="25"/>
        <v>3.4943862972213347E-4</v>
      </c>
      <c r="Q122" s="268">
        <f t="shared" si="25"/>
        <v>5.3370897522358963E-4</v>
      </c>
      <c r="R122" s="268">
        <f t="shared" si="25"/>
        <v>4.8264049109729331E-4</v>
      </c>
      <c r="S122" s="268">
        <f t="shared" si="25"/>
        <v>5.776159929012164E-4</v>
      </c>
      <c r="T122" s="268">
        <f t="shared" si="25"/>
        <v>6.2447256614872756E-4</v>
      </c>
      <c r="U122" s="268">
        <f t="shared" si="25"/>
        <v>6.2095448503393918E-4</v>
      </c>
      <c r="V122" s="268">
        <f t="shared" si="25"/>
        <v>6.9205814073608582E-4</v>
      </c>
      <c r="W122" s="268">
        <f t="shared" si="25"/>
        <v>5.4643883558894537E-4</v>
      </c>
      <c r="X122" s="268">
        <f t="shared" si="25"/>
        <v>5.6861726529308025E-4</v>
      </c>
      <c r="Y122" s="268">
        <f t="shared" si="25"/>
        <v>4.7006631848983893E-4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0.36282651095658719</v>
      </c>
      <c r="C123" s="269">
        <f t="shared" si="26"/>
        <v>0.3604072672245997</v>
      </c>
      <c r="D123" s="269">
        <f t="shared" si="26"/>
        <v>0.33601096126436097</v>
      </c>
      <c r="E123" s="269">
        <f t="shared" si="26"/>
        <v>0.3440336406680844</v>
      </c>
      <c r="F123" s="269">
        <f t="shared" si="26"/>
        <v>0.33306531004642226</v>
      </c>
      <c r="G123" s="269">
        <f t="shared" si="26"/>
        <v>0.36229351612549859</v>
      </c>
      <c r="H123" s="269">
        <f t="shared" si="26"/>
        <v>0.31696370411213326</v>
      </c>
      <c r="I123" s="269">
        <f t="shared" si="26"/>
        <v>0.31822025718158414</v>
      </c>
      <c r="J123" s="269">
        <f t="shared" si="26"/>
        <v>0.32460524711080002</v>
      </c>
      <c r="K123" s="269">
        <f t="shared" si="26"/>
        <v>0.30743393901849431</v>
      </c>
      <c r="L123" s="269">
        <f t="shared" si="26"/>
        <v>0.31157222165808807</v>
      </c>
      <c r="M123" s="269">
        <f t="shared" si="26"/>
        <v>0.33254126073371798</v>
      </c>
      <c r="N123" s="269">
        <f t="shared" si="26"/>
        <v>0.34068016809885754</v>
      </c>
      <c r="O123" s="269">
        <f t="shared" si="26"/>
        <v>0.34685170598760667</v>
      </c>
      <c r="P123" s="269">
        <f t="shared" si="26"/>
        <v>0.34492168233764459</v>
      </c>
      <c r="Q123" s="269">
        <f t="shared" si="26"/>
        <v>0.36329058594259539</v>
      </c>
      <c r="R123" s="269">
        <f t="shared" si="26"/>
        <v>0.3582581948289203</v>
      </c>
      <c r="S123" s="269">
        <f t="shared" si="26"/>
        <v>0.34144016076891576</v>
      </c>
      <c r="T123" s="269">
        <f t="shared" si="26"/>
        <v>0.33818108254052093</v>
      </c>
      <c r="U123" s="269">
        <f t="shared" si="26"/>
        <v>0.36078308959726585</v>
      </c>
      <c r="V123" s="269">
        <f t="shared" si="26"/>
        <v>0.36306519249530844</v>
      </c>
      <c r="W123" s="269">
        <f t="shared" si="26"/>
        <v>0.36684351335348914</v>
      </c>
      <c r="X123" s="269">
        <f t="shared" si="26"/>
        <v>0.35907079040422174</v>
      </c>
      <c r="Y123" s="269">
        <f t="shared" si="26"/>
        <v>0.34501426459235729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0.31606211649514865</v>
      </c>
      <c r="C125" s="269">
        <f t="shared" si="28"/>
        <v>0.3106751647668668</v>
      </c>
      <c r="D125" s="269">
        <f t="shared" si="28"/>
        <v>0.32933513441005086</v>
      </c>
      <c r="E125" s="269">
        <f t="shared" si="28"/>
        <v>0.32667280762298967</v>
      </c>
      <c r="F125" s="269">
        <f t="shared" si="28"/>
        <v>0.3309596824855891</v>
      </c>
      <c r="G125" s="269">
        <f t="shared" si="28"/>
        <v>0.30445181314336289</v>
      </c>
      <c r="H125" s="269">
        <f t="shared" si="28"/>
        <v>0.32132765273218344</v>
      </c>
      <c r="I125" s="269">
        <f t="shared" si="28"/>
        <v>0.32025573619589764</v>
      </c>
      <c r="J125" s="269">
        <f t="shared" si="28"/>
        <v>0.31159063063031822</v>
      </c>
      <c r="K125" s="269">
        <f t="shared" si="28"/>
        <v>0.3534615207050299</v>
      </c>
      <c r="L125" s="269">
        <f t="shared" si="28"/>
        <v>0.32259968885145796</v>
      </c>
      <c r="M125" s="269">
        <f t="shared" si="28"/>
        <v>0.31242101871665279</v>
      </c>
      <c r="N125" s="269">
        <f t="shared" si="28"/>
        <v>0.30684451963020393</v>
      </c>
      <c r="O125" s="269">
        <f t="shared" si="28"/>
        <v>0.31104565494770964</v>
      </c>
      <c r="P125" s="269">
        <f t="shared" si="28"/>
        <v>0.3087424724212432</v>
      </c>
      <c r="Q125" s="269">
        <f t="shared" si="28"/>
        <v>0.29817345017514724</v>
      </c>
      <c r="R125" s="269">
        <f t="shared" si="28"/>
        <v>0.2951506941867944</v>
      </c>
      <c r="S125" s="269">
        <f t="shared" si="28"/>
        <v>0.30952383808482425</v>
      </c>
      <c r="T125" s="269">
        <f t="shared" si="28"/>
        <v>0.32242770893134737</v>
      </c>
      <c r="U125" s="269">
        <f t="shared" si="28"/>
        <v>0.29894059343046819</v>
      </c>
      <c r="V125" s="269">
        <f t="shared" si="28"/>
        <v>0.30410676849973767</v>
      </c>
      <c r="W125" s="269">
        <f t="shared" si="28"/>
        <v>0.30163110244168978</v>
      </c>
      <c r="X125" s="269">
        <f t="shared" si="28"/>
        <v>0.31852983390427059</v>
      </c>
      <c r="Y125" s="269">
        <f t="shared" si="28"/>
        <v>0.32590353944797718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0.31606211649514865</v>
      </c>
      <c r="C126" s="270">
        <f t="shared" si="29"/>
        <v>0.3106751647668668</v>
      </c>
      <c r="D126" s="270">
        <f t="shared" si="29"/>
        <v>0.32933513441005086</v>
      </c>
      <c r="E126" s="270">
        <f t="shared" si="29"/>
        <v>0.32667280762298967</v>
      </c>
      <c r="F126" s="270">
        <f t="shared" si="29"/>
        <v>0.3309596824855891</v>
      </c>
      <c r="G126" s="270">
        <f t="shared" si="29"/>
        <v>0.30445181314336289</v>
      </c>
      <c r="H126" s="270">
        <f t="shared" si="29"/>
        <v>0.32132765273218344</v>
      </c>
      <c r="I126" s="270">
        <f t="shared" si="29"/>
        <v>0.32025573619589764</v>
      </c>
      <c r="J126" s="270">
        <f t="shared" si="29"/>
        <v>0.31159063063031822</v>
      </c>
      <c r="K126" s="270">
        <f t="shared" si="29"/>
        <v>0.3534615207050299</v>
      </c>
      <c r="L126" s="270">
        <f t="shared" si="29"/>
        <v>0.32259968885145796</v>
      </c>
      <c r="M126" s="270">
        <f t="shared" si="29"/>
        <v>0.31242101871665279</v>
      </c>
      <c r="N126" s="270">
        <f t="shared" si="29"/>
        <v>0.30684451963020393</v>
      </c>
      <c r="O126" s="270">
        <f t="shared" si="29"/>
        <v>0.31104565494770964</v>
      </c>
      <c r="P126" s="270">
        <f t="shared" si="29"/>
        <v>0.3087424724212432</v>
      </c>
      <c r="Q126" s="270">
        <f t="shared" si="29"/>
        <v>0.29817345017514724</v>
      </c>
      <c r="R126" s="270">
        <f t="shared" si="29"/>
        <v>0.2951506941867944</v>
      </c>
      <c r="S126" s="270">
        <f t="shared" si="29"/>
        <v>0.30952383808482425</v>
      </c>
      <c r="T126" s="270">
        <f t="shared" si="29"/>
        <v>0.32242770893134737</v>
      </c>
      <c r="U126" s="270">
        <f t="shared" si="29"/>
        <v>0.29894059343046819</v>
      </c>
      <c r="V126" s="270">
        <f t="shared" si="29"/>
        <v>0.30410676849973767</v>
      </c>
      <c r="W126" s="270">
        <f t="shared" si="29"/>
        <v>0.30163110244168978</v>
      </c>
      <c r="X126" s="270">
        <f t="shared" si="29"/>
        <v>0.31852983390427059</v>
      </c>
      <c r="Y126" s="270">
        <f t="shared" si="29"/>
        <v>0.32590353944797718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0.16538125949484189</v>
      </c>
      <c r="C128" s="269">
        <f t="shared" si="31"/>
        <v>0.16313469081354531</v>
      </c>
      <c r="D128" s="269">
        <f t="shared" si="31"/>
        <v>0.16534077792247909</v>
      </c>
      <c r="E128" s="269">
        <f t="shared" si="31"/>
        <v>0.16526134966193065</v>
      </c>
      <c r="F128" s="269">
        <f t="shared" si="31"/>
        <v>0.16566655714907422</v>
      </c>
      <c r="G128" s="269">
        <f t="shared" si="31"/>
        <v>0.16442172058554952</v>
      </c>
      <c r="H128" s="269">
        <f t="shared" si="31"/>
        <v>0.20001949002507191</v>
      </c>
      <c r="I128" s="269">
        <f t="shared" si="31"/>
        <v>0.19682621196574568</v>
      </c>
      <c r="J128" s="269">
        <f t="shared" si="31"/>
        <v>0.20162114197246195</v>
      </c>
      <c r="K128" s="269">
        <f t="shared" si="31"/>
        <v>0.186139282291266</v>
      </c>
      <c r="L128" s="269">
        <f t="shared" si="31"/>
        <v>0.19571178341068005</v>
      </c>
      <c r="M128" s="269">
        <f t="shared" si="31"/>
        <v>0.18042917521072707</v>
      </c>
      <c r="N128" s="269">
        <f t="shared" si="31"/>
        <v>0.18546371919626389</v>
      </c>
      <c r="O128" s="269">
        <f t="shared" si="31"/>
        <v>0.16484196646706628</v>
      </c>
      <c r="P128" s="269">
        <f t="shared" si="31"/>
        <v>0.16447805884898578</v>
      </c>
      <c r="Q128" s="269">
        <f t="shared" si="31"/>
        <v>0.16717954360615342</v>
      </c>
      <c r="R128" s="269">
        <f t="shared" si="31"/>
        <v>0.16338548711184375</v>
      </c>
      <c r="S128" s="269">
        <f t="shared" si="31"/>
        <v>0.16687700197868585</v>
      </c>
      <c r="T128" s="269">
        <f t="shared" si="31"/>
        <v>0.17173129464935527</v>
      </c>
      <c r="U128" s="269">
        <f t="shared" si="31"/>
        <v>0.17048157473327466</v>
      </c>
      <c r="V128" s="269">
        <f t="shared" si="31"/>
        <v>0.1521821766885027</v>
      </c>
      <c r="W128" s="269">
        <f t="shared" si="31"/>
        <v>0.14880842592507681</v>
      </c>
      <c r="X128" s="269">
        <f t="shared" si="31"/>
        <v>0.15336218404490615</v>
      </c>
      <c r="Y128" s="269">
        <f t="shared" si="31"/>
        <v>0.15462909655721038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7.8886862024192775E-2</v>
      </c>
      <c r="C129" s="270">
        <f t="shared" si="32"/>
        <v>7.9165052438556358E-2</v>
      </c>
      <c r="D129" s="270">
        <f t="shared" si="32"/>
        <v>8.6036654345624186E-2</v>
      </c>
      <c r="E129" s="270">
        <f t="shared" si="32"/>
        <v>8.5830675394575409E-2</v>
      </c>
      <c r="F129" s="270">
        <f t="shared" si="32"/>
        <v>8.7506996846077989E-2</v>
      </c>
      <c r="G129" s="270">
        <f t="shared" si="32"/>
        <v>7.9520282554895141E-2</v>
      </c>
      <c r="H129" s="270">
        <f t="shared" si="32"/>
        <v>8.5083450827014045E-2</v>
      </c>
      <c r="I129" s="270">
        <f t="shared" si="32"/>
        <v>8.5004732615339015E-2</v>
      </c>
      <c r="J129" s="270">
        <f t="shared" si="32"/>
        <v>8.2596003757519423E-2</v>
      </c>
      <c r="K129" s="270">
        <f t="shared" si="32"/>
        <v>9.1677286345604209E-2</v>
      </c>
      <c r="L129" s="270">
        <f t="shared" si="32"/>
        <v>8.5264861632890043E-2</v>
      </c>
      <c r="M129" s="270">
        <f t="shared" si="32"/>
        <v>8.3469963090194013E-2</v>
      </c>
      <c r="N129" s="270">
        <f t="shared" si="32"/>
        <v>8.0120292585502087E-2</v>
      </c>
      <c r="O129" s="270">
        <f t="shared" si="32"/>
        <v>8.0715041588365774E-2</v>
      </c>
      <c r="P129" s="270">
        <f t="shared" si="32"/>
        <v>8.1709556543527059E-2</v>
      </c>
      <c r="Q129" s="270">
        <f t="shared" si="32"/>
        <v>8.1838638182564399E-2</v>
      </c>
      <c r="R129" s="270">
        <f t="shared" si="32"/>
        <v>8.1826317297245113E-2</v>
      </c>
      <c r="S129" s="270">
        <f t="shared" si="32"/>
        <v>8.5674275492058527E-2</v>
      </c>
      <c r="T129" s="270">
        <f t="shared" si="32"/>
        <v>8.9143060684921768E-2</v>
      </c>
      <c r="U129" s="270">
        <f t="shared" si="32"/>
        <v>8.2833557275481959E-2</v>
      </c>
      <c r="V129" s="270">
        <f t="shared" si="32"/>
        <v>8.4573823755589764E-2</v>
      </c>
      <c r="W129" s="270">
        <f t="shared" si="32"/>
        <v>8.4151021832662723E-2</v>
      </c>
      <c r="X129" s="270">
        <f t="shared" si="32"/>
        <v>8.9028616489198589E-2</v>
      </c>
      <c r="Y129" s="270">
        <f t="shared" si="32"/>
        <v>9.1446347341190171E-2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8.6494397470649104E-2</v>
      </c>
      <c r="C130" s="270">
        <f t="shared" si="33"/>
        <v>8.3969638374988984E-2</v>
      </c>
      <c r="D130" s="270">
        <f t="shared" si="33"/>
        <v>7.9304123576854929E-2</v>
      </c>
      <c r="E130" s="270">
        <f t="shared" si="33"/>
        <v>7.9430674267355242E-2</v>
      </c>
      <c r="F130" s="270">
        <f t="shared" si="33"/>
        <v>7.8159560302996256E-2</v>
      </c>
      <c r="G130" s="270">
        <f t="shared" si="33"/>
        <v>8.4901438030654364E-2</v>
      </c>
      <c r="H130" s="270">
        <f t="shared" si="33"/>
        <v>0.11493603919805788</v>
      </c>
      <c r="I130" s="270">
        <f t="shared" si="33"/>
        <v>0.11182147935040666</v>
      </c>
      <c r="J130" s="270">
        <f t="shared" si="33"/>
        <v>0.11902513821494251</v>
      </c>
      <c r="K130" s="270">
        <f t="shared" si="33"/>
        <v>9.4461995945661792E-2</v>
      </c>
      <c r="L130" s="270">
        <f t="shared" si="33"/>
        <v>0.11044692177779002</v>
      </c>
      <c r="M130" s="270">
        <f t="shared" si="33"/>
        <v>9.6959212120533045E-2</v>
      </c>
      <c r="N130" s="270">
        <f t="shared" si="33"/>
        <v>0.10534342661076179</v>
      </c>
      <c r="O130" s="270">
        <f t="shared" si="33"/>
        <v>8.4126924878700521E-2</v>
      </c>
      <c r="P130" s="270">
        <f t="shared" si="33"/>
        <v>8.2768502305458735E-2</v>
      </c>
      <c r="Q130" s="270">
        <f t="shared" si="33"/>
        <v>8.5340905423589006E-2</v>
      </c>
      <c r="R130" s="270">
        <f t="shared" si="33"/>
        <v>8.1559169814598625E-2</v>
      </c>
      <c r="S130" s="270">
        <f t="shared" si="33"/>
        <v>8.1202726486627325E-2</v>
      </c>
      <c r="T130" s="270">
        <f t="shared" si="33"/>
        <v>8.258823396443353E-2</v>
      </c>
      <c r="U130" s="270">
        <f t="shared" si="33"/>
        <v>8.7648017457792687E-2</v>
      </c>
      <c r="V130" s="270">
        <f t="shared" si="33"/>
        <v>6.7608352932912952E-2</v>
      </c>
      <c r="W130" s="270">
        <f t="shared" si="33"/>
        <v>6.4657404092414078E-2</v>
      </c>
      <c r="X130" s="270">
        <f t="shared" si="33"/>
        <v>6.4333567555707558E-2</v>
      </c>
      <c r="Y130" s="270">
        <f t="shared" si="33"/>
        <v>6.3182749216020212E-2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0.1552349914231719</v>
      </c>
      <c r="C132" s="281">
        <f t="shared" si="35"/>
        <v>0.16539226884156299</v>
      </c>
      <c r="D132" s="281">
        <f t="shared" si="35"/>
        <v>0.16891745402448044</v>
      </c>
      <c r="E132" s="281">
        <f t="shared" si="35"/>
        <v>0.16357865735357127</v>
      </c>
      <c r="F132" s="281">
        <f t="shared" si="35"/>
        <v>0.16987570372330438</v>
      </c>
      <c r="G132" s="281">
        <f t="shared" si="35"/>
        <v>0.16850097615262877</v>
      </c>
      <c r="H132" s="281">
        <f t="shared" si="35"/>
        <v>0.16135003311212864</v>
      </c>
      <c r="I132" s="281">
        <f t="shared" si="35"/>
        <v>0.16434585151246617</v>
      </c>
      <c r="J132" s="281">
        <f t="shared" si="35"/>
        <v>0.16182650684362221</v>
      </c>
      <c r="K132" s="281">
        <f t="shared" si="35"/>
        <v>0.15250547927955252</v>
      </c>
      <c r="L132" s="281">
        <f t="shared" si="35"/>
        <v>0.16970459051221465</v>
      </c>
      <c r="M132" s="281">
        <f t="shared" si="35"/>
        <v>0.1742741910057454</v>
      </c>
      <c r="N132" s="281">
        <f t="shared" si="35"/>
        <v>0.16665646481820254</v>
      </c>
      <c r="O132" s="281">
        <f t="shared" si="35"/>
        <v>0.17689974221938756</v>
      </c>
      <c r="P132" s="281">
        <f t="shared" si="35"/>
        <v>0.18150834776240427</v>
      </c>
      <c r="Q132" s="281">
        <f t="shared" si="35"/>
        <v>0.17082271130088031</v>
      </c>
      <c r="R132" s="281">
        <f t="shared" si="35"/>
        <v>0.18272298338134435</v>
      </c>
      <c r="S132" s="281">
        <f t="shared" si="35"/>
        <v>0.18158138317467304</v>
      </c>
      <c r="T132" s="281">
        <f t="shared" si="35"/>
        <v>0.16703544131262762</v>
      </c>
      <c r="U132" s="281">
        <f t="shared" si="35"/>
        <v>0.16917378775395739</v>
      </c>
      <c r="V132" s="281">
        <f t="shared" si="35"/>
        <v>0.17995380417571505</v>
      </c>
      <c r="W132" s="281">
        <f t="shared" si="35"/>
        <v>0.18217051944415538</v>
      </c>
      <c r="X132" s="281">
        <f t="shared" si="35"/>
        <v>0.16846857438130841</v>
      </c>
      <c r="Y132" s="281">
        <f t="shared" si="35"/>
        <v>0.17398303308396537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2.9421155532280916</v>
      </c>
      <c r="C136" s="272">
        <f>IF(C$5=0,0,(C$5-C$52)/ISI_fec!C$5)</f>
        <v>3.083534890097051</v>
      </c>
      <c r="D136" s="272">
        <f>IF(D$5=0,0,(D$5-D$52)/ISI_fec!D$5)</f>
        <v>2.9934795629084929</v>
      </c>
      <c r="E136" s="272">
        <f>IF(E$5=0,0,(E$5-E$52)/ISI_fec!E$5)</f>
        <v>3.1035393947679384</v>
      </c>
      <c r="F136" s="272">
        <f>IF(F$5=0,0,(F$5-F$52)/ISI_fec!F$5)</f>
        <v>3.0132331052006851</v>
      </c>
      <c r="G136" s="272">
        <f>IF(G$5=0,0,(G$5-G$52)/ISI_fec!G$5)</f>
        <v>3.0313831463938143</v>
      </c>
      <c r="H136" s="272">
        <f>IF(H$5=0,0,(H$5-H$52)/ISI_fec!H$5)</f>
        <v>2.8617169785107976</v>
      </c>
      <c r="I136" s="272">
        <f>IF(I$5=0,0,(I$5-I$52)/ISI_fec!I$5)</f>
        <v>2.886322911477925</v>
      </c>
      <c r="J136" s="272">
        <f>IF(J$5=0,0,(J$5-J$52)/ISI_fec!J$5)</f>
        <v>2.8553022848492673</v>
      </c>
      <c r="K136" s="272">
        <f>IF(K$5=0,0,(K$5-K$52)/ISI_fec!K$5)</f>
        <v>2.5157783407656451</v>
      </c>
      <c r="L136" s="272">
        <f>IF(L$5=0,0,(L$5-L$52)/ISI_fec!L$5)</f>
        <v>2.7825120710623183</v>
      </c>
      <c r="M136" s="272">
        <f>IF(M$5=0,0,(M$5-M$52)/ISI_fec!M$5)</f>
        <v>2.7358992365447028</v>
      </c>
      <c r="N136" s="272">
        <f>IF(N$5=0,0,(N$5-N$52)/ISI_fec!N$5)</f>
        <v>2.81500997090061</v>
      </c>
      <c r="O136" s="272">
        <f>IF(O$5=0,0,(O$5-O$52)/ISI_fec!O$5)</f>
        <v>2.7835629836240492</v>
      </c>
      <c r="P136" s="272">
        <f>IF(P$5=0,0,(P$5-P$52)/ISI_fec!P$5)</f>
        <v>2.7838969122517705</v>
      </c>
      <c r="Q136" s="272">
        <f>IF(Q$5=0,0,(Q$5-Q$52)/ISI_fec!Q$5)</f>
        <v>2.9338596515206627</v>
      </c>
      <c r="R136" s="272">
        <f>IF(R$5=0,0,(R$5-R$52)/ISI_fec!R$5)</f>
        <v>2.8593956904163749</v>
      </c>
      <c r="S136" s="272">
        <f>IF(S$5=0,0,(S$5-S$52)/ISI_fec!S$5)</f>
        <v>2.7850821731560771</v>
      </c>
      <c r="T136" s="272">
        <f>IF(T$5=0,0,(T$5-T$52)/ISI_fec!T$5)</f>
        <v>2.8152096964388957</v>
      </c>
      <c r="U136" s="272">
        <f>IF(U$5=0,0,(U$5-U$52)/ISI_fec!U$5)</f>
        <v>2.9666683601469233</v>
      </c>
      <c r="V136" s="272">
        <f>IF(V$5=0,0,(V$5-V$52)/ISI_fec!V$5)</f>
        <v>2.7959926618168924</v>
      </c>
      <c r="W136" s="272">
        <f>IF(W$5=0,0,(W$5-W$52)/ISI_fec!W$5)</f>
        <v>2.7664758775646505</v>
      </c>
      <c r="X136" s="272">
        <f>IF(X$5=0,0,(X$5-X$52)/ISI_fec!X$5)</f>
        <v>2.7539512938930741</v>
      </c>
      <c r="Y136" s="272">
        <f>IF(Y$5=0,0,(Y$5-Y$52)/ISI_fec!Y$5)</f>
        <v>2.7337681942945902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0.38604990378449389</v>
      </c>
      <c r="C141" s="275">
        <f>IF(C$10=0,0,C$10/ISI_fec!C$10)</f>
        <v>0.31888136985967752</v>
      </c>
      <c r="D141" s="275">
        <f>IF(D$10=0,0,D$10/ISI_fec!D$10)</f>
        <v>0.32681275756626765</v>
      </c>
      <c r="E141" s="275">
        <f>IF(E$10=0,0,E$10/ISI_fec!E$10)</f>
        <v>0.3811881591547871</v>
      </c>
      <c r="F141" s="275">
        <f>IF(F$10=0,0,F$10/ISI_fec!F$10)</f>
        <v>0.35964274312940414</v>
      </c>
      <c r="G141" s="275">
        <f>IF(G$10=0,0,G$10/ISI_fec!G$10)</f>
        <v>0.26603023847197038</v>
      </c>
      <c r="H141" s="275">
        <f>IF(H$10=0,0,H$10/ISI_fec!H$10)</f>
        <v>0.27557926234647595</v>
      </c>
      <c r="I141" s="275">
        <f>IF(I$10=0,0,I$10/ISI_fec!I$10)</f>
        <v>0.29017526084836626</v>
      </c>
      <c r="J141" s="275">
        <f>IF(J$10=0,0,J$10/ISI_fec!J$10)</f>
        <v>0.28581469377748431</v>
      </c>
      <c r="K141" s="275">
        <f>IF(K$10=0,0,K$10/ISI_fec!K$10)</f>
        <v>0.31796222505743638</v>
      </c>
      <c r="L141" s="275">
        <f>IF(L$10=0,0,L$10/ISI_fec!L$10)</f>
        <v>0.32557060973370883</v>
      </c>
      <c r="M141" s="275">
        <f>IF(M$10=0,0,M$10/ISI_fec!M$10)</f>
        <v>0.25339770836333869</v>
      </c>
      <c r="N141" s="275">
        <f>IF(N$10=0,0,N$10/ISI_fec!N$10)</f>
        <v>0.2712341010998966</v>
      </c>
      <c r="O141" s="275">
        <f>IF(O$10=0,0,O$10/ISI_fec!O$10)</f>
        <v>0.26699912925333147</v>
      </c>
      <c r="P141" s="275">
        <f>IF(P$10=0,0,P$10/ISI_fec!P$10)</f>
        <v>0.26330436400246898</v>
      </c>
      <c r="Q141" s="275">
        <f>IF(Q$10=0,0,Q$10/ISI_fec!Q$10)</f>
        <v>0.42095497386334119</v>
      </c>
      <c r="R141" s="275">
        <f>IF(R$10=0,0,R$10/ISI_fec!R$10)</f>
        <v>0.3763040943312872</v>
      </c>
      <c r="S141" s="275">
        <f>IF(S$10=0,0,S$10/ISI_fec!S$10)</f>
        <v>0.44430036558842356</v>
      </c>
      <c r="T141" s="275">
        <f>IF(T$10=0,0,T$10/ISI_fec!T$10)</f>
        <v>0.48748781244418904</v>
      </c>
      <c r="U141" s="275">
        <f>IF(U$10=0,0,U$10/ISI_fec!U$10)</f>
        <v>0.49287638287239821</v>
      </c>
      <c r="V141" s="275">
        <f>IF(V$10=0,0,V$10/ISI_fec!V$10)</f>
        <v>0.52514633738107275</v>
      </c>
      <c r="W141" s="275">
        <f>IF(W$10=0,0,W$10/ISI_fec!W$10)</f>
        <v>0.41506485242620933</v>
      </c>
      <c r="X141" s="275">
        <f>IF(X$10=0,0,X$10/ISI_fec!X$10)</f>
        <v>0.4348536499071386</v>
      </c>
      <c r="Y141" s="275">
        <f>IF(Y$10=0,0,Y$10/ISI_fec!Y$10)</f>
        <v>0.36164118166662812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2.3475991073061535</v>
      </c>
      <c r="C142" s="276">
        <f>IF(C$16=0,0,C$16/ISI_fec!C$16)</f>
        <v>2.5426533026786258</v>
      </c>
      <c r="D142" s="276">
        <f>IF(D$16=0,0,D$16/ISI_fec!D$16)</f>
        <v>2.3952545193865573</v>
      </c>
      <c r="E142" s="276">
        <f>IF(E$16=0,0,E$16/ISI_fec!E$16)</f>
        <v>2.5306988609736392</v>
      </c>
      <c r="F142" s="276">
        <f>IF(F$16=0,0,F$16/ISI_fec!F$16)</f>
        <v>2.4015819378183099</v>
      </c>
      <c r="G142" s="276">
        <f>IF(G$16=0,0,G$16/ISI_fec!G$16)</f>
        <v>2.3473062788808909</v>
      </c>
      <c r="H142" s="276">
        <f>IF(H$16=0,0,H$16/ISI_fec!H$16)</f>
        <v>2.0741331924698652</v>
      </c>
      <c r="I142" s="276">
        <f>IF(I$16=0,0,I$16/ISI_fec!I$16)</f>
        <v>2.1150940180257134</v>
      </c>
      <c r="J142" s="276">
        <f>IF(J$16=0,0,J$16/ISI_fec!J$16)</f>
        <v>2.0209965907823335</v>
      </c>
      <c r="K142" s="276">
        <f>IF(K$16=0,0,K$16/ISI_fec!K$16)</f>
        <v>1.6799668687008913</v>
      </c>
      <c r="L142" s="276">
        <f>IF(L$16=0,0,L$16/ISI_fec!L$16)</f>
        <v>1.9282752068423166</v>
      </c>
      <c r="M142" s="276">
        <f>IF(M$16=0,0,M$16/ISI_fec!M$16)</f>
        <v>1.7080006085059454</v>
      </c>
      <c r="N142" s="276">
        <f>IF(N$16=0,0,N$16/ISI_fec!N$16)</f>
        <v>2.0228604607787308</v>
      </c>
      <c r="O142" s="276">
        <f>IF(O$16=0,0,O$16/ISI_fec!O$16)</f>
        <v>2.0404735408423007</v>
      </c>
      <c r="P142" s="276">
        <f>IF(P$16=0,0,P$16/ISI_fec!P$16)</f>
        <v>1.9996747491070492</v>
      </c>
      <c r="Q142" s="276">
        <f>IF(Q$16=0,0,Q$16/ISI_fec!Q$16)</f>
        <v>2.2270310583862765</v>
      </c>
      <c r="R142" s="276">
        <f>IF(R$16=0,0,R$16/ISI_fec!R$16)</f>
        <v>1.9457654716936907</v>
      </c>
      <c r="S142" s="276">
        <f>IF(S$16=0,0,S$16/ISI_fec!S$16)</f>
        <v>1.9279189382774145</v>
      </c>
      <c r="T142" s="276">
        <f>IF(T$16=0,0,T$16/ISI_fec!T$16)</f>
        <v>1.9837313493180773</v>
      </c>
      <c r="U142" s="276">
        <f>IF(U$16=0,0,U$16/ISI_fec!U$16)</f>
        <v>2.2240347474675479</v>
      </c>
      <c r="V142" s="276">
        <f>IF(V$16=0,0,V$16/ISI_fec!V$16)</f>
        <v>2.1636675519015545</v>
      </c>
      <c r="W142" s="276">
        <f>IF(W$16=0,0,W$16/ISI_fec!W$16)</f>
        <v>1.9554117584369077</v>
      </c>
      <c r="X142" s="276">
        <f>IF(X$16=0,0,X$16/ISI_fec!X$16)</f>
        <v>2.0167054116745486</v>
      </c>
      <c r="Y142" s="276">
        <f>IF(Y$16=0,0,Y$16/ISI_fec!Y$16)</f>
        <v>1.8666756644911742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4.9285082272520198</v>
      </c>
      <c r="C143" s="276">
        <f>IF(C$22=0,0,C$22/ISI_fec!C$22)</f>
        <v>5.3700853033467526</v>
      </c>
      <c r="D143" s="276">
        <f>IF(D$22=0,0,D$22/ISI_fec!D$22)</f>
        <v>5.1989212014946213</v>
      </c>
      <c r="E143" s="276">
        <f>IF(E$22=0,0,E$22/ISI_fec!E$22)</f>
        <v>5.4289230782582978</v>
      </c>
      <c r="F143" s="276">
        <f>IF(F$22=0,0,F$22/ISI_fec!F$22)</f>
        <v>5.2849661000269244</v>
      </c>
      <c r="G143" s="276">
        <f>IF(G$22=0,0,G$22/ISI_fec!G$22)</f>
        <v>5.5157671369903865</v>
      </c>
      <c r="H143" s="276">
        <f>IF(H$22=0,0,H$22/ISI_fec!H$22)</f>
        <v>5.1518230950566055</v>
      </c>
      <c r="I143" s="276">
        <f>IF(I$22=0,0,I$22/ISI_fec!I$22)</f>
        <v>5.1531900161762572</v>
      </c>
      <c r="J143" s="276">
        <f>IF(J$22=0,0,J$22/ISI_fec!J$22)</f>
        <v>5.2167661240703698</v>
      </c>
      <c r="K143" s="276">
        <f>IF(K$22=0,0,K$22/ISI_fec!K$22)</f>
        <v>4.5487032935549339</v>
      </c>
      <c r="L143" s="276">
        <f>IF(L$22=0,0,L$22/ISI_fec!L$22)</f>
        <v>5.060541135979352</v>
      </c>
      <c r="M143" s="276">
        <f>IF(M$22=0,0,M$22/ISI_fec!M$22)</f>
        <v>5.3022778863004696</v>
      </c>
      <c r="N143" s="276">
        <f>IF(N$22=0,0,N$22/ISI_fec!N$22)</f>
        <v>5.1593777196261614</v>
      </c>
      <c r="O143" s="276">
        <f>IF(O$22=0,0,O$22/ISI_fec!O$22)</f>
        <v>5.13213206034363</v>
      </c>
      <c r="P143" s="276">
        <f>IF(P$22=0,0,P$22/ISI_fec!P$22)</f>
        <v>5.1350975841140931</v>
      </c>
      <c r="Q143" s="276">
        <f>IF(Q$22=0,0,Q$22/ISI_fec!Q$22)</f>
        <v>5.2753819573685137</v>
      </c>
      <c r="R143" s="276">
        <f>IF(R$22=0,0,R$22/ISI_fec!R$22)</f>
        <v>5.3875536668118089</v>
      </c>
      <c r="S143" s="276">
        <f>IF(S$22=0,0,S$22/ISI_fec!S$22)</f>
        <v>5.151130789196956</v>
      </c>
      <c r="T143" s="276">
        <f>IF(T$22=0,0,T$22/ISI_fec!T$22)</f>
        <v>5.1122727470112412</v>
      </c>
      <c r="U143" s="276">
        <f>IF(U$22=0,0,U$22/ISI_fec!U$22)</f>
        <v>5.4349156302566684</v>
      </c>
      <c r="V143" s="276">
        <f>IF(V$22=0,0,V$22/ISI_fec!V$22)</f>
        <v>5.2584831326446944</v>
      </c>
      <c r="W143" s="276">
        <f>IF(W$22=0,0,W$22/ISI_fec!W$22)</f>
        <v>5.4264295200013652</v>
      </c>
      <c r="X143" s="276">
        <f>IF(X$22=0,0,X$22/ISI_fec!X$22)</f>
        <v>5.1958506010436487</v>
      </c>
      <c r="Y143" s="276">
        <f>IF(Y$22=0,0,Y$22/ISI_fec!Y$22)</f>
        <v>5.430025615701175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1.4962602626513561</v>
      </c>
      <c r="C144" s="276">
        <f>IF(C$28=0,0,C$28/ISI_fec!C$28)</f>
        <v>1.5299811563335768</v>
      </c>
      <c r="D144" s="276">
        <f>IF(D$28=0,0,D$28/ISI_fec!D$28)</f>
        <v>1.6125289053769656</v>
      </c>
      <c r="E144" s="276">
        <f>IF(E$28=0,0,E$28/ISI_fec!E$28)</f>
        <v>1.6348078508314374</v>
      </c>
      <c r="F144" s="276">
        <f>IF(F$28=0,0,F$28/ISI_fec!F$28)</f>
        <v>1.630014955500954</v>
      </c>
      <c r="G144" s="276">
        <f>IF(G$28=0,0,G$28/ISI_fec!G$28)</f>
        <v>1.468367541756842</v>
      </c>
      <c r="H144" s="276">
        <f>IF(H$28=0,0,H$28/ISI_fec!H$28)</f>
        <v>1.5432446048786785</v>
      </c>
      <c r="I144" s="276">
        <f>IF(I$28=0,0,I$28/ISI_fec!I$28)</f>
        <v>1.5549857219408094</v>
      </c>
      <c r="J144" s="276">
        <f>IF(J$28=0,0,J$28/ISI_fec!J$28)</f>
        <v>1.4860878527319314</v>
      </c>
      <c r="K144" s="276">
        <f>IF(K$28=0,0,K$28/ISI_fec!K$28)</f>
        <v>1.4844584502776847</v>
      </c>
      <c r="L144" s="276">
        <f>IF(L$28=0,0,L$28/ISI_fec!L$28)</f>
        <v>1.5275218935623021</v>
      </c>
      <c r="M144" s="276">
        <f>IF(M$28=0,0,M$28/ISI_fec!M$28)</f>
        <v>1.4231012717656839</v>
      </c>
      <c r="N144" s="276">
        <f>IF(N$28=0,0,N$28/ISI_fec!N$28)</f>
        <v>1.4130961866751526</v>
      </c>
      <c r="O144" s="276">
        <f>IF(O$28=0,0,O$28/ISI_fec!O$28)</f>
        <v>1.3971460482559888</v>
      </c>
      <c r="P144" s="276">
        <f>IF(P$28=0,0,P$28/ISI_fec!P$28)</f>
        <v>1.3983783776302903</v>
      </c>
      <c r="Q144" s="276">
        <f>IF(Q$28=0,0,Q$28/ISI_fec!Q$28)</f>
        <v>1.3880353412913242</v>
      </c>
      <c r="R144" s="276">
        <f>IF(R$28=0,0,R$28/ISI_fec!R$28)</f>
        <v>1.368598343492895</v>
      </c>
      <c r="S144" s="276">
        <f>IF(S$28=0,0,S$28/ISI_fec!S$28)</f>
        <v>1.4062491740902643</v>
      </c>
      <c r="T144" s="276">
        <f>IF(T$28=0,0,T$28/ISI_fec!T$28)</f>
        <v>1.4722090109927806</v>
      </c>
      <c r="U144" s="276">
        <f>IF(U$28=0,0,U$28/ISI_fec!U$28)</f>
        <v>1.4040004065759213</v>
      </c>
      <c r="V144" s="276">
        <f>IF(V$28=0,0,V$28/ISI_fec!V$28)</f>
        <v>1.3673992028042148</v>
      </c>
      <c r="W144" s="276">
        <f>IF(W$28=0,0,W$28/ISI_fec!W$28)</f>
        <v>1.3492786929255929</v>
      </c>
      <c r="X144" s="276">
        <f>IF(X$28=0,0,X$28/ISI_fec!X$28)</f>
        <v>1.4151739423789051</v>
      </c>
      <c r="Y144" s="276">
        <f>IF(Y$28=0,0,Y$28/ISI_fec!Y$28)</f>
        <v>1.4423911599645356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1.9862038838116056</v>
      </c>
      <c r="C145" s="277">
        <f>IF(C$35=0,0,C$35/ISI_fec!C$35)</f>
        <v>2.0414177733551342</v>
      </c>
      <c r="D145" s="277">
        <f>IF(D$35=0,0,D$35/ISI_fec!D$35)</f>
        <v>2.0537176210177779</v>
      </c>
      <c r="E145" s="277">
        <f>IF(E$35=0,0,E$35/ISI_fec!E$35)</f>
        <v>2.0974946871608511</v>
      </c>
      <c r="F145" s="277">
        <f>IF(F$35=0,0,F$35/ISI_fec!F$35)</f>
        <v>2.0719285161188257</v>
      </c>
      <c r="G145" s="277">
        <f>IF(G$35=0,0,G$35/ISI_fec!G$35)</f>
        <v>2.0156112707608345</v>
      </c>
      <c r="H145" s="277">
        <f>IF(H$35=0,0,H$35/ISI_fec!H$35)</f>
        <v>2.2096679197024542</v>
      </c>
      <c r="I145" s="277">
        <f>IF(I$35=0,0,I$35/ISI_fec!I$35)</f>
        <v>2.2126201356372488</v>
      </c>
      <c r="J145" s="277">
        <f>IF(J$35=0,0,J$35/ISI_fec!J$35)</f>
        <v>2.2017625011323951</v>
      </c>
      <c r="K145" s="277">
        <f>IF(K$35=0,0,K$35/ISI_fec!K$35)</f>
        <v>1.928188647111583</v>
      </c>
      <c r="L145" s="277">
        <f>IF(L$35=0,0,L$35/ISI_fec!L$35)</f>
        <v>2.1570733346127571</v>
      </c>
      <c r="M145" s="277">
        <f>IF(M$35=0,0,M$35/ISI_fec!M$35)</f>
        <v>2.0058324653767712</v>
      </c>
      <c r="N145" s="277">
        <f>IF(N$35=0,0,N$35/ISI_fec!N$35)</f>
        <v>2.0556249947896252</v>
      </c>
      <c r="O145" s="277">
        <f>IF(O$35=0,0,O$35/ISI_fec!O$35)</f>
        <v>1.8969674526459241</v>
      </c>
      <c r="P145" s="277">
        <f>IF(P$35=0,0,P$35/ISI_fec!P$35)</f>
        <v>1.9131324716907234</v>
      </c>
      <c r="Q145" s="277">
        <f>IF(Q$35=0,0,Q$35/ISI_fec!Q$35)</f>
        <v>2.0130418951867122</v>
      </c>
      <c r="R145" s="277">
        <f>IF(R$35=0,0,R$35/ISI_fec!R$35)</f>
        <v>1.963340509722969</v>
      </c>
      <c r="S145" s="277">
        <f>IF(S$35=0,0,S$35/ISI_fec!S$35)</f>
        <v>1.9626782362750248</v>
      </c>
      <c r="T145" s="277">
        <f>IF(T$35=0,0,T$35/ISI_fec!T$35)</f>
        <v>2.0142901342797268</v>
      </c>
      <c r="U145" s="277">
        <f>IF(U$35=0,0,U$35/ISI_fec!U$35)</f>
        <v>2.0531206472231753</v>
      </c>
      <c r="V145" s="277">
        <f>IF(V$35=0,0,V$35/ISI_fec!V$35)</f>
        <v>1.6312327462425611</v>
      </c>
      <c r="W145" s="277">
        <f>IF(W$35=0,0,W$35/ISI_fec!W$35)</f>
        <v>1.6000948205461789</v>
      </c>
      <c r="X145" s="277">
        <f>IF(X$35=0,0,X$35/ISI_fec!X$35)</f>
        <v>1.6291609504006108</v>
      </c>
      <c r="Y145" s="277">
        <f>IF(Y$35=0,0,Y$35/ISI_fec!Y$35)</f>
        <v>1.6642283799850481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1.2753440005757768</v>
      </c>
      <c r="C147" s="272">
        <f>IF(C$54=0,0,(C$54-C$96)/ISI_fec!C$54)</f>
        <v>1.3182008872409474</v>
      </c>
      <c r="D147" s="272">
        <f>IF(D$54=0,0,(D$54-D$96)/ISI_fec!D$54)</f>
        <v>1.3190412711805646</v>
      </c>
      <c r="E147" s="272">
        <f>IF(E$54=0,0,(E$54-E$96)/ISI_fec!E$54)</f>
        <v>1.3595194718314838</v>
      </c>
      <c r="F147" s="272">
        <f>IF(F$54=0,0,(F$54-F$96)/ISI_fec!F$54)</f>
        <v>1.3299040934823678</v>
      </c>
      <c r="G147" s="272">
        <f>IF(G$54=0,0,(G$54-G$96)/ISI_fec!G$54)</f>
        <v>1.289287594163179</v>
      </c>
      <c r="H147" s="272">
        <f>IF(H$54=0,0,(H$54-H$96)/ISI_fec!H$54)</f>
        <v>1.29244095292503</v>
      </c>
      <c r="I147" s="272">
        <f>IF(I$54=0,0,(I$54-I$96)/ISI_fec!I$54)</f>
        <v>1.3045060460823585</v>
      </c>
      <c r="J147" s="272">
        <f>IF(J$54=0,0,(J$54-J$96)/ISI_fec!J$54)</f>
        <v>1.2777923009339003</v>
      </c>
      <c r="K147" s="272">
        <f>IF(K$54=0,0,(K$54-K$96)/ISI_fec!K$54)</f>
        <v>1.1372681269421154</v>
      </c>
      <c r="L147" s="272">
        <f>IF(L$54=0,0,(L$54-L$96)/ISI_fec!L$54)</f>
        <v>1.2595758329001794</v>
      </c>
      <c r="M147" s="272">
        <f>IF(M$54=0,0,(M$54-M$96)/ISI_fec!M$54)</f>
        <v>1.2120369952950654</v>
      </c>
      <c r="N147" s="272">
        <f>IF(N$54=0,0,(N$54-N$96)/ISI_fec!N$54)</f>
        <v>1.2227451501995703</v>
      </c>
      <c r="O147" s="272">
        <f>IF(O$54=0,0,(O$54-O$96)/ISI_fec!O$54)</f>
        <v>1.1808382196799512</v>
      </c>
      <c r="P147" s="272">
        <f>IF(P$54=0,0,(P$54-P$96)/ISI_fec!P$54)</f>
        <v>1.1907061620778909</v>
      </c>
      <c r="Q147" s="272">
        <f>IF(Q$54=0,0,(Q$54-Q$96)/ISI_fec!Q$54)</f>
        <v>1.2403991662166387</v>
      </c>
      <c r="R147" s="272">
        <f>IF(R$54=0,0,(R$54-R$96)/ISI_fec!R$54)</f>
        <v>1.2380514512183627</v>
      </c>
      <c r="S147" s="272">
        <f>IF(S$54=0,0,(S$54-S$96)/ISI_fec!S$54)</f>
        <v>1.2094621742475029</v>
      </c>
      <c r="T147" s="272">
        <f>IF(T$54=0,0,(T$54-T$96)/ISI_fec!T$54)</f>
        <v>1.2396107922880806</v>
      </c>
      <c r="U147" s="272">
        <f>IF(U$54=0,0,(U$54-U$96)/ISI_fec!U$54)</f>
        <v>1.260281769942037</v>
      </c>
      <c r="V147" s="272">
        <f>IF(V$54=0,0,(V$54-V$96)/ISI_fec!V$54)</f>
        <v>1.1740033544909088</v>
      </c>
      <c r="W147" s="272">
        <f>IF(W$54=0,0,(W$54-W$96)/ISI_fec!W$54)</f>
        <v>1.1774753024938074</v>
      </c>
      <c r="X147" s="272">
        <f>IF(X$54=0,0,(X$54-X$96)/ISI_fec!X$54)</f>
        <v>1.1935952615595036</v>
      </c>
      <c r="Y147" s="272">
        <f>IF(Y$54=0,0,(Y$54-Y$96)/ISI_fec!Y$54)</f>
        <v>1.1979163237866421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0.38604990378449389</v>
      </c>
      <c r="C152" s="275">
        <f>IF(C$59=0,0,C$59/ISI_fec!C$59)</f>
        <v>0.31888136985967735</v>
      </c>
      <c r="D152" s="275">
        <f>IF(D$59=0,0,D$59/ISI_fec!D$59)</f>
        <v>0.32681275756626765</v>
      </c>
      <c r="E152" s="275">
        <f>IF(E$59=0,0,E$59/ISI_fec!E$59)</f>
        <v>0.38118815915478726</v>
      </c>
      <c r="F152" s="275">
        <f>IF(F$59=0,0,F$59/ISI_fec!F$59)</f>
        <v>0.35964274312940414</v>
      </c>
      <c r="G152" s="275">
        <f>IF(G$59=0,0,G$59/ISI_fec!G$59)</f>
        <v>0.26603023847197038</v>
      </c>
      <c r="H152" s="275">
        <f>IF(H$59=0,0,H$59/ISI_fec!H$59)</f>
        <v>0.2755792623464759</v>
      </c>
      <c r="I152" s="275">
        <f>IF(I$59=0,0,I$59/ISI_fec!I$59)</f>
        <v>0.29017526084836626</v>
      </c>
      <c r="J152" s="275">
        <f>IF(J$59=0,0,J$59/ISI_fec!J$59)</f>
        <v>0.28581469377748442</v>
      </c>
      <c r="K152" s="275">
        <f>IF(K$59=0,0,K$59/ISI_fec!K$59)</f>
        <v>0.31796222505743627</v>
      </c>
      <c r="L152" s="275">
        <f>IF(L$59=0,0,L$59/ISI_fec!L$59)</f>
        <v>0.32557060973370872</v>
      </c>
      <c r="M152" s="275">
        <f>IF(M$59=0,0,M$59/ISI_fec!M$59)</f>
        <v>0.25339770836333864</v>
      </c>
      <c r="N152" s="275">
        <f>IF(N$59=0,0,N$59/ISI_fec!N$59)</f>
        <v>0.27123410109989665</v>
      </c>
      <c r="O152" s="275">
        <f>IF(O$59=0,0,O$59/ISI_fec!O$59)</f>
        <v>0.26699912925333136</v>
      </c>
      <c r="P152" s="275">
        <f>IF(P$59=0,0,P$59/ISI_fec!P$59)</f>
        <v>0.26330436400246893</v>
      </c>
      <c r="Q152" s="275">
        <f>IF(Q$59=0,0,Q$59/ISI_fec!Q$59)</f>
        <v>0.42095497386334124</v>
      </c>
      <c r="R152" s="275">
        <f>IF(R$59=0,0,R$59/ISI_fec!R$59)</f>
        <v>0.37630409433128736</v>
      </c>
      <c r="S152" s="275">
        <f>IF(S$59=0,0,S$59/ISI_fec!S$59)</f>
        <v>0.44430036558842367</v>
      </c>
      <c r="T152" s="275">
        <f>IF(T$59=0,0,T$59/ISI_fec!T$59)</f>
        <v>0.48748781244418882</v>
      </c>
      <c r="U152" s="275">
        <f>IF(U$59=0,0,U$59/ISI_fec!U$59)</f>
        <v>0.49287638287239827</v>
      </c>
      <c r="V152" s="275">
        <f>IF(V$59=0,0,V$59/ISI_fec!V$59)</f>
        <v>0.52514633738107286</v>
      </c>
      <c r="W152" s="275">
        <f>IF(W$59=0,0,W$59/ISI_fec!W$59)</f>
        <v>0.41506485242620939</v>
      </c>
      <c r="X152" s="275">
        <f>IF(X$59=0,0,X$59/ISI_fec!X$59)</f>
        <v>0.43485364990713848</v>
      </c>
      <c r="Y152" s="275">
        <f>IF(Y$59=0,0,Y$59/ISI_fec!Y$59)</f>
        <v>0.36164118166662801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5.2567218384515515</v>
      </c>
      <c r="C153" s="276">
        <f>IF(C$65=0,0,C$65/ISI_fec!C$65)</f>
        <v>5.7393475267445337</v>
      </c>
      <c r="D153" s="276">
        <f>IF(D$65=0,0,D$65/ISI_fec!D$65)</f>
        <v>5.4974861049788544</v>
      </c>
      <c r="E153" s="276">
        <f>IF(E$65=0,0,E$65/ISI_fec!E$65)</f>
        <v>5.8207164888367675</v>
      </c>
      <c r="F153" s="276">
        <f>IF(F$65=0,0,F$65/ISI_fec!F$65)</f>
        <v>5.6073989113624298</v>
      </c>
      <c r="G153" s="276">
        <f>IF(G$65=0,0,G$65/ISI_fec!G$65)</f>
        <v>5.9472948894151463</v>
      </c>
      <c r="H153" s="276">
        <f>IF(H$65=0,0,H$65/ISI_fec!H$65)</f>
        <v>5.3566461693070799</v>
      </c>
      <c r="I153" s="276">
        <f>IF(I$65=0,0,I$65/ISI_fec!I$65)</f>
        <v>5.3964089343648673</v>
      </c>
      <c r="J153" s="276">
        <f>IF(J$65=0,0,J$65/ISI_fec!J$65)</f>
        <v>5.4703974466038927</v>
      </c>
      <c r="K153" s="276">
        <f>IF(K$65=0,0,K$65/ISI_fec!K$65)</f>
        <v>4.5698315656323398</v>
      </c>
      <c r="L153" s="276">
        <f>IF(L$65=0,0,L$65/ISI_fec!L$65)</f>
        <v>5.2803442666357698</v>
      </c>
      <c r="M153" s="276">
        <f>IF(M$65=0,0,M$65/ISI_fec!M$65)</f>
        <v>5.6517121569334723</v>
      </c>
      <c r="N153" s="276">
        <f>IF(N$65=0,0,N$65/ISI_fec!N$65)</f>
        <v>5.4068230041728222</v>
      </c>
      <c r="O153" s="276">
        <f>IF(O$65=0,0,O$65/ISI_fec!O$65)</f>
        <v>5.345791777115493</v>
      </c>
      <c r="P153" s="276">
        <f>IF(P$65=0,0,P$65/ISI_fec!P$65)</f>
        <v>5.4072471061565315</v>
      </c>
      <c r="Q153" s="276">
        <f>IF(Q$65=0,0,Q$65/ISI_fec!Q$65)</f>
        <v>5.6532735533616574</v>
      </c>
      <c r="R153" s="276">
        <f>IF(R$65=0,0,R$65/ISI_fec!R$65)</f>
        <v>5.8873492344611522</v>
      </c>
      <c r="S153" s="276">
        <f>IF(S$65=0,0,S$65/ISI_fec!S$65)</f>
        <v>5.453256871336583</v>
      </c>
      <c r="T153" s="276">
        <f>IF(T$65=0,0,T$65/ISI_fec!T$65)</f>
        <v>5.4106616793273279</v>
      </c>
      <c r="U153" s="276">
        <f>IF(U$65=0,0,U$65/ISI_fec!U$65)</f>
        <v>5.8621479878829561</v>
      </c>
      <c r="V153" s="276">
        <f>IF(V$65=0,0,V$65/ISI_fec!V$65)</f>
        <v>5.5757526748075126</v>
      </c>
      <c r="W153" s="276">
        <f>IF(W$65=0,0,W$65/ISI_fec!W$65)</f>
        <v>5.9037975441868396</v>
      </c>
      <c r="X153" s="276">
        <f>IF(X$65=0,0,X$65/ISI_fec!X$65)</f>
        <v>5.6067553281169129</v>
      </c>
      <c r="Y153" s="276">
        <f>IF(Y$65=0,0,Y$65/ISI_fec!Y$65)</f>
        <v>5.8327927072553276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1.4962602626513561</v>
      </c>
      <c r="C155" s="276">
        <f>IF(C$72=0,0,C$72/ISI_fec!C$72)</f>
        <v>1.5299811563335768</v>
      </c>
      <c r="D155" s="276">
        <f>IF(D$72=0,0,D$72/ISI_fec!D$72)</f>
        <v>1.6125289053769647</v>
      </c>
      <c r="E155" s="276">
        <f>IF(E$72=0,0,E$72/ISI_fec!E$72)</f>
        <v>1.6348078508314365</v>
      </c>
      <c r="F155" s="276">
        <f>IF(F$72=0,0,F$72/ISI_fec!F$72)</f>
        <v>1.6300149555009533</v>
      </c>
      <c r="G155" s="276">
        <f>IF(G$72=0,0,G$72/ISI_fec!G$72)</f>
        <v>1.4683675417568423</v>
      </c>
      <c r="H155" s="276">
        <f>IF(H$72=0,0,H$72/ISI_fec!H$72)</f>
        <v>1.5432446048786785</v>
      </c>
      <c r="I155" s="276">
        <f>IF(I$72=0,0,I$72/ISI_fec!I$72)</f>
        <v>1.5549857219408088</v>
      </c>
      <c r="J155" s="276">
        <f>IF(J$72=0,0,J$72/ISI_fec!J$72)</f>
        <v>1.4860878527319321</v>
      </c>
      <c r="K155" s="276">
        <f>IF(K$72=0,0,K$72/ISI_fec!K$72)</f>
        <v>1.4844584502776841</v>
      </c>
      <c r="L155" s="276">
        <f>IF(L$72=0,0,L$72/ISI_fec!L$72)</f>
        <v>1.5275218935623029</v>
      </c>
      <c r="M155" s="276">
        <f>IF(M$72=0,0,M$72/ISI_fec!M$72)</f>
        <v>1.4231012717656844</v>
      </c>
      <c r="N155" s="276">
        <f>IF(N$72=0,0,N$72/ISI_fec!N$72)</f>
        <v>1.4130961866751524</v>
      </c>
      <c r="O155" s="276">
        <f>IF(O$72=0,0,O$72/ISI_fec!O$72)</f>
        <v>1.3971460482559883</v>
      </c>
      <c r="P155" s="276">
        <f>IF(P$72=0,0,P$72/ISI_fec!P$72)</f>
        <v>1.3983783776302909</v>
      </c>
      <c r="Q155" s="276">
        <f>IF(Q$72=0,0,Q$72/ISI_fec!Q$72)</f>
        <v>1.3880353412913247</v>
      </c>
      <c r="R155" s="276">
        <f>IF(R$72=0,0,R$72/ISI_fec!R$72)</f>
        <v>1.3685983434928946</v>
      </c>
      <c r="S155" s="276">
        <f>IF(S$72=0,0,S$72/ISI_fec!S$72)</f>
        <v>1.4062491740902643</v>
      </c>
      <c r="T155" s="276">
        <f>IF(T$72=0,0,T$72/ISI_fec!T$72)</f>
        <v>1.4722090109927803</v>
      </c>
      <c r="U155" s="276">
        <f>IF(U$72=0,0,U$72/ISI_fec!U$72)</f>
        <v>1.4040004065759215</v>
      </c>
      <c r="V155" s="276">
        <f>IF(V$72=0,0,V$72/ISI_fec!V$72)</f>
        <v>1.3673992028042148</v>
      </c>
      <c r="W155" s="276">
        <f>IF(W$72=0,0,W$72/ISI_fec!W$72)</f>
        <v>1.3492786929255922</v>
      </c>
      <c r="X155" s="276">
        <f>IF(X$72=0,0,X$72/ISI_fec!X$72)</f>
        <v>1.4151739423789047</v>
      </c>
      <c r="Y155" s="276">
        <f>IF(Y$72=0,0,Y$72/ISI_fec!Y$72)</f>
        <v>1.4423911599645356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1.9862038838116061</v>
      </c>
      <c r="C156" s="277">
        <f>IF(C$79=0,0,C$79/ISI_fec!C$79)</f>
        <v>2.041417773355136</v>
      </c>
      <c r="D156" s="277">
        <f>IF(D$79=0,0,D$79/ISI_fec!D$79)</f>
        <v>2.0537176210177788</v>
      </c>
      <c r="E156" s="277">
        <f>IF(E$79=0,0,E$79/ISI_fec!E$79)</f>
        <v>2.0974946871608515</v>
      </c>
      <c r="F156" s="277">
        <f>IF(F$79=0,0,F$79/ISI_fec!F$79)</f>
        <v>2.0719285161188252</v>
      </c>
      <c r="G156" s="277">
        <f>IF(G$79=0,0,G$79/ISI_fec!G$79)</f>
        <v>2.0156112707608345</v>
      </c>
      <c r="H156" s="277">
        <f>IF(H$79=0,0,H$79/ISI_fec!H$79)</f>
        <v>2.2096679197024538</v>
      </c>
      <c r="I156" s="277">
        <f>IF(I$79=0,0,I$79/ISI_fec!I$79)</f>
        <v>2.2126201356372492</v>
      </c>
      <c r="J156" s="277">
        <f>IF(J$79=0,0,J$79/ISI_fec!J$79)</f>
        <v>2.2017625011323951</v>
      </c>
      <c r="K156" s="277">
        <f>IF(K$79=0,0,K$79/ISI_fec!K$79)</f>
        <v>1.9281886471115837</v>
      </c>
      <c r="L156" s="277">
        <f>IF(L$79=0,0,L$79/ISI_fec!L$79)</f>
        <v>2.1570733346127575</v>
      </c>
      <c r="M156" s="277">
        <f>IF(M$79=0,0,M$79/ISI_fec!M$79)</f>
        <v>2.0058324653767721</v>
      </c>
      <c r="N156" s="277">
        <f>IF(N$79=0,0,N$79/ISI_fec!N$79)</f>
        <v>2.0556249947896257</v>
      </c>
      <c r="O156" s="277">
        <f>IF(O$79=0,0,O$79/ISI_fec!O$79)</f>
        <v>1.8969674526459248</v>
      </c>
      <c r="P156" s="277">
        <f>IF(P$79=0,0,P$79/ISI_fec!P$79)</f>
        <v>1.9131324716907234</v>
      </c>
      <c r="Q156" s="277">
        <f>IF(Q$79=0,0,Q$79/ISI_fec!Q$79)</f>
        <v>2.0130418951867126</v>
      </c>
      <c r="R156" s="277">
        <f>IF(R$79=0,0,R$79/ISI_fec!R$79)</f>
        <v>1.9633405097229699</v>
      </c>
      <c r="S156" s="277">
        <f>IF(S$79=0,0,S$79/ISI_fec!S$79)</f>
        <v>1.9626782362750248</v>
      </c>
      <c r="T156" s="277">
        <f>IF(T$79=0,0,T$79/ISI_fec!T$79)</f>
        <v>2.0142901342797273</v>
      </c>
      <c r="U156" s="277">
        <f>IF(U$79=0,0,U$79/ISI_fec!U$79)</f>
        <v>2.0531206472231744</v>
      </c>
      <c r="V156" s="277">
        <f>IF(V$79=0,0,V$79/ISI_fec!V$79)</f>
        <v>1.6312327462425606</v>
      </c>
      <c r="W156" s="277">
        <f>IF(W$79=0,0,W$79/ISI_fec!W$79)</f>
        <v>1.6000948205461794</v>
      </c>
      <c r="X156" s="277">
        <f>IF(X$79=0,0,X$79/ISI_fec!X$79)</f>
        <v>1.629160950400611</v>
      </c>
      <c r="Y156" s="277">
        <f>IF(Y$79=0,0,Y$79/ISI_fec!Y$79)</f>
        <v>1.6642283799850486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SE: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478.84450005459371</v>
      </c>
      <c r="C3" s="203">
        <f t="shared" si="0"/>
        <v>498.7472089550331</v>
      </c>
      <c r="D3" s="203">
        <f t="shared" si="0"/>
        <v>492.01117826882796</v>
      </c>
      <c r="E3" s="203">
        <f t="shared" si="0"/>
        <v>472.37111153717342</v>
      </c>
      <c r="F3" s="203">
        <f t="shared" si="0"/>
        <v>531.75675444426679</v>
      </c>
      <c r="G3" s="203">
        <f t="shared" si="0"/>
        <v>567.27971700318722</v>
      </c>
      <c r="H3" s="203">
        <f t="shared" si="0"/>
        <v>603.58977437152043</v>
      </c>
      <c r="I3" s="203">
        <f t="shared" si="0"/>
        <v>781.66050938180388</v>
      </c>
      <c r="J3" s="203">
        <f t="shared" si="0"/>
        <v>574.04685343945187</v>
      </c>
      <c r="K3" s="203">
        <f t="shared" si="0"/>
        <v>343.8797294804117</v>
      </c>
      <c r="L3" s="203">
        <f t="shared" si="0"/>
        <v>726.43657073963334</v>
      </c>
      <c r="M3" s="203">
        <f t="shared" si="0"/>
        <v>756.75144379446874</v>
      </c>
      <c r="N3" s="203">
        <f t="shared" si="0"/>
        <v>827.51644285332952</v>
      </c>
      <c r="O3" s="203">
        <f t="shared" si="0"/>
        <v>783.60219525996126</v>
      </c>
      <c r="P3" s="203">
        <f t="shared" si="0"/>
        <v>776.91917375640469</v>
      </c>
      <c r="Q3" s="203">
        <f t="shared" si="0"/>
        <v>673.61117603482217</v>
      </c>
      <c r="R3" s="203">
        <f t="shared" si="0"/>
        <v>552.43884059768516</v>
      </c>
      <c r="S3" s="203">
        <f t="shared" si="0"/>
        <v>680.71256578241719</v>
      </c>
      <c r="T3" s="203">
        <f t="shared" si="0"/>
        <v>942.52978737195053</v>
      </c>
      <c r="U3" s="203">
        <f t="shared" si="0"/>
        <v>1033.7056719366906</v>
      </c>
      <c r="V3" s="203">
        <f t="shared" si="0"/>
        <v>968.12102782476722</v>
      </c>
      <c r="W3" s="203">
        <f t="shared" si="0"/>
        <v>1241.8668964655153</v>
      </c>
      <c r="X3" s="203">
        <f t="shared" si="0"/>
        <v>1173.4789645024136</v>
      </c>
      <c r="Y3" s="203">
        <f t="shared" si="0"/>
        <v>1399.8296496154605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284.56400893133514</v>
      </c>
      <c r="C5" s="282">
        <f t="shared" si="1"/>
        <v>296.39163696644187</v>
      </c>
      <c r="D5" s="282">
        <f t="shared" si="1"/>
        <v>292.38860070700389</v>
      </c>
      <c r="E5" s="282">
        <f t="shared" si="1"/>
        <v>280.71705363023602</v>
      </c>
      <c r="F5" s="282">
        <f t="shared" si="1"/>
        <v>316.0082945585134</v>
      </c>
      <c r="G5" s="282">
        <f t="shared" si="1"/>
        <v>337.11860622280449</v>
      </c>
      <c r="H5" s="282">
        <f t="shared" si="1"/>
        <v>358.69666650768119</v>
      </c>
      <c r="I5" s="282">
        <f t="shared" si="1"/>
        <v>464.51916676005635</v>
      </c>
      <c r="J5" s="282">
        <f t="shared" si="1"/>
        <v>341.14012776699934</v>
      </c>
      <c r="K5" s="282">
        <f t="shared" si="1"/>
        <v>159.94705391521808</v>
      </c>
      <c r="L5" s="282">
        <f t="shared" si="1"/>
        <v>372.62581778724353</v>
      </c>
      <c r="M5" s="282">
        <f t="shared" si="1"/>
        <v>402.68283961510548</v>
      </c>
      <c r="N5" s="282">
        <f t="shared" si="1"/>
        <v>458.36038780947752</v>
      </c>
      <c r="O5" s="282">
        <f t="shared" si="1"/>
        <v>475.63892984974649</v>
      </c>
      <c r="P5" s="282">
        <f t="shared" si="1"/>
        <v>425.13175942250348</v>
      </c>
      <c r="Q5" s="282">
        <f t="shared" si="1"/>
        <v>417.84239558824618</v>
      </c>
      <c r="R5" s="282">
        <f t="shared" si="1"/>
        <v>477.60721477406952</v>
      </c>
      <c r="S5" s="282">
        <f t="shared" si="1"/>
        <v>476.72680876364478</v>
      </c>
      <c r="T5" s="282">
        <f t="shared" si="1"/>
        <v>495.34753148770051</v>
      </c>
      <c r="U5" s="282">
        <f t="shared" si="1"/>
        <v>633.70567193669103</v>
      </c>
      <c r="V5" s="282">
        <f t="shared" si="1"/>
        <v>450.32270415368151</v>
      </c>
      <c r="W5" s="282">
        <f t="shared" si="1"/>
        <v>406.15877159861537</v>
      </c>
      <c r="X5" s="282">
        <f t="shared" si="1"/>
        <v>399.40976389149643</v>
      </c>
      <c r="Y5" s="282">
        <f t="shared" si="1"/>
        <v>360.55754649454542</v>
      </c>
      <c r="DA5" s="94"/>
    </row>
    <row r="6" spans="1:105" ht="12" customHeight="1" x14ac:dyDescent="0.25">
      <c r="A6" s="99" t="s">
        <v>46</v>
      </c>
      <c r="B6" s="282">
        <v>236.48754131042449</v>
      </c>
      <c r="C6" s="282">
        <v>248.22695746476259</v>
      </c>
      <c r="D6" s="282">
        <v>239.5652063847914</v>
      </c>
      <c r="E6" s="282">
        <v>227.48599657629799</v>
      </c>
      <c r="F6" s="282">
        <v>257.2494716164407</v>
      </c>
      <c r="G6" s="282">
        <v>272.82223885078452</v>
      </c>
      <c r="H6" s="282">
        <v>285.56173474284509</v>
      </c>
      <c r="I6" s="282">
        <v>365.22727490795279</v>
      </c>
      <c r="J6" s="282">
        <v>277.88713550624823</v>
      </c>
      <c r="K6" s="282">
        <v>119.6270278476713</v>
      </c>
      <c r="L6" s="282">
        <v>294.71006407313672</v>
      </c>
      <c r="M6" s="282">
        <v>330.23842987076921</v>
      </c>
      <c r="N6" s="282">
        <v>385.75471463654287</v>
      </c>
      <c r="O6" s="282">
        <v>401.09748316344201</v>
      </c>
      <c r="P6" s="282">
        <v>425.13175942250348</v>
      </c>
      <c r="Q6" s="282">
        <v>417.84239558824618</v>
      </c>
      <c r="R6" s="282">
        <v>477.60721477406952</v>
      </c>
      <c r="S6" s="282">
        <v>476.72680876364478</v>
      </c>
      <c r="T6" s="282">
        <v>495.34753148770051</v>
      </c>
      <c r="U6" s="282">
        <v>633.70567193669103</v>
      </c>
      <c r="V6" s="282">
        <v>450.32270415368151</v>
      </c>
      <c r="W6" s="282">
        <v>406.15877159861537</v>
      </c>
      <c r="X6" s="282">
        <v>399.40976389149643</v>
      </c>
      <c r="Y6" s="282">
        <v>360.55754649454542</v>
      </c>
      <c r="DA6" s="94" t="s">
        <v>434</v>
      </c>
    </row>
    <row r="7" spans="1:105" ht="12" customHeight="1" x14ac:dyDescent="0.25">
      <c r="A7" s="99" t="s">
        <v>80</v>
      </c>
      <c r="B7" s="282">
        <v>48.076467620910648</v>
      </c>
      <c r="C7" s="282">
        <v>48.164679501679302</v>
      </c>
      <c r="D7" s="282">
        <v>52.823394322212494</v>
      </c>
      <c r="E7" s="282">
        <v>53.231057053938031</v>
      </c>
      <c r="F7" s="282">
        <v>58.758822942072698</v>
      </c>
      <c r="G7" s="282">
        <v>64.296367372019972</v>
      </c>
      <c r="H7" s="282">
        <v>73.134931764836097</v>
      </c>
      <c r="I7" s="282">
        <v>99.291891852103561</v>
      </c>
      <c r="J7" s="282">
        <v>63.252992260751107</v>
      </c>
      <c r="K7" s="282">
        <v>40.320026067546777</v>
      </c>
      <c r="L7" s="282">
        <v>77.915753714106813</v>
      </c>
      <c r="M7" s="282">
        <v>72.444409744336269</v>
      </c>
      <c r="N7" s="282">
        <v>72.605673172934644</v>
      </c>
      <c r="O7" s="282">
        <v>74.541446686304482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194.2804911232586</v>
      </c>
      <c r="C8" s="242">
        <v>202.35557198859121</v>
      </c>
      <c r="D8" s="242">
        <v>199.6225775618241</v>
      </c>
      <c r="E8" s="242">
        <v>191.6540579069374</v>
      </c>
      <c r="F8" s="242">
        <v>215.74845988575339</v>
      </c>
      <c r="G8" s="242">
        <v>230.1611107803827</v>
      </c>
      <c r="H8" s="242">
        <v>244.89310786383919</v>
      </c>
      <c r="I8" s="242">
        <v>317.14134262174753</v>
      </c>
      <c r="J8" s="242">
        <v>232.9067256724525</v>
      </c>
      <c r="K8" s="242">
        <v>183.93267556519359</v>
      </c>
      <c r="L8" s="242">
        <v>353.81075295238981</v>
      </c>
      <c r="M8" s="242">
        <v>354.06860417936321</v>
      </c>
      <c r="N8" s="242">
        <v>369.15605504385201</v>
      </c>
      <c r="O8" s="242">
        <v>307.96326541021477</v>
      </c>
      <c r="P8" s="242">
        <v>351.78741433390121</v>
      </c>
      <c r="Q8" s="242">
        <v>255.76878044657599</v>
      </c>
      <c r="R8" s="242">
        <v>74.831625823615695</v>
      </c>
      <c r="S8" s="242">
        <v>203.9857570187724</v>
      </c>
      <c r="T8" s="242">
        <v>447.18225588425003</v>
      </c>
      <c r="U8" s="242">
        <v>399.99999999999949</v>
      </c>
      <c r="V8" s="242">
        <v>517.79832367108565</v>
      </c>
      <c r="W8" s="242">
        <v>835.70812486689988</v>
      </c>
      <c r="X8" s="242">
        <v>774.06920061091716</v>
      </c>
      <c r="Y8" s="242">
        <v>1039.2721031209151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126.8</v>
      </c>
      <c r="C12" s="282">
        <f t="shared" si="2"/>
        <v>126.8</v>
      </c>
      <c r="D12" s="282">
        <f t="shared" si="2"/>
        <v>128.6</v>
      </c>
      <c r="E12" s="282">
        <f t="shared" si="2"/>
        <v>131.19999999999999</v>
      </c>
      <c r="F12" s="282">
        <f t="shared" si="2"/>
        <v>130.4</v>
      </c>
      <c r="G12" s="282">
        <f t="shared" si="2"/>
        <v>132.30000000000001</v>
      </c>
      <c r="H12" s="282">
        <f t="shared" si="2"/>
        <v>133.19999999999999</v>
      </c>
      <c r="I12" s="282">
        <f t="shared" si="2"/>
        <v>130</v>
      </c>
      <c r="J12" s="282">
        <f t="shared" si="2"/>
        <v>144</v>
      </c>
      <c r="K12" s="282">
        <f t="shared" si="2"/>
        <v>99.707999999999998</v>
      </c>
      <c r="L12" s="282">
        <f t="shared" si="2"/>
        <v>123</v>
      </c>
      <c r="M12" s="282">
        <f t="shared" si="2"/>
        <v>141</v>
      </c>
      <c r="N12" s="282">
        <f t="shared" si="2"/>
        <v>159</v>
      </c>
      <c r="O12" s="282">
        <f t="shared" si="2"/>
        <v>161</v>
      </c>
      <c r="P12" s="282">
        <f t="shared" si="2"/>
        <v>113</v>
      </c>
      <c r="Q12" s="282">
        <f t="shared" si="2"/>
        <v>116</v>
      </c>
      <c r="R12" s="282">
        <f t="shared" si="2"/>
        <v>124</v>
      </c>
      <c r="S12" s="282">
        <f t="shared" si="2"/>
        <v>123</v>
      </c>
      <c r="T12" s="282">
        <f t="shared" si="2"/>
        <v>125</v>
      </c>
      <c r="U12" s="282">
        <f t="shared" si="2"/>
        <v>120</v>
      </c>
      <c r="V12" s="282">
        <f t="shared" si="2"/>
        <v>117</v>
      </c>
      <c r="W12" s="282">
        <f t="shared" si="2"/>
        <v>124</v>
      </c>
      <c r="X12" s="282">
        <f t="shared" si="2"/>
        <v>120</v>
      </c>
      <c r="Y12" s="282">
        <f t="shared" si="2"/>
        <v>119</v>
      </c>
      <c r="DA12" s="94"/>
    </row>
    <row r="13" spans="1:105" ht="12" customHeight="1" x14ac:dyDescent="0.25">
      <c r="A13" s="99" t="s">
        <v>46</v>
      </c>
      <c r="B13" s="282">
        <v>100.8</v>
      </c>
      <c r="C13" s="282">
        <v>101.8</v>
      </c>
      <c r="D13" s="282">
        <v>100.6</v>
      </c>
      <c r="E13" s="282">
        <v>101.2</v>
      </c>
      <c r="F13" s="282">
        <v>101.4</v>
      </c>
      <c r="G13" s="282">
        <v>102.3</v>
      </c>
      <c r="H13" s="282">
        <v>101.2</v>
      </c>
      <c r="I13" s="282">
        <v>98</v>
      </c>
      <c r="J13" s="282">
        <v>112</v>
      </c>
      <c r="K13" s="282">
        <v>69.707999999999998</v>
      </c>
      <c r="L13" s="282">
        <v>93</v>
      </c>
      <c r="M13" s="282">
        <v>111</v>
      </c>
      <c r="N13" s="282">
        <v>129</v>
      </c>
      <c r="O13" s="282">
        <v>131</v>
      </c>
      <c r="P13" s="282">
        <v>113</v>
      </c>
      <c r="Q13" s="282">
        <v>116</v>
      </c>
      <c r="R13" s="282">
        <v>124</v>
      </c>
      <c r="S13" s="282">
        <v>123</v>
      </c>
      <c r="T13" s="282">
        <v>125</v>
      </c>
      <c r="U13" s="282">
        <v>120</v>
      </c>
      <c r="V13" s="282">
        <v>117</v>
      </c>
      <c r="W13" s="282">
        <v>124</v>
      </c>
      <c r="X13" s="282">
        <v>120</v>
      </c>
      <c r="Y13" s="282">
        <v>119</v>
      </c>
      <c r="DA13" s="94" t="s">
        <v>441</v>
      </c>
    </row>
    <row r="14" spans="1:105" ht="12" customHeight="1" x14ac:dyDescent="0.25">
      <c r="A14" s="99" t="s">
        <v>80</v>
      </c>
      <c r="B14" s="282">
        <v>26</v>
      </c>
      <c r="C14" s="282">
        <v>25</v>
      </c>
      <c r="D14" s="282">
        <v>28</v>
      </c>
      <c r="E14" s="282">
        <v>30</v>
      </c>
      <c r="F14" s="282">
        <v>29</v>
      </c>
      <c r="G14" s="282">
        <v>30</v>
      </c>
      <c r="H14" s="282">
        <v>32</v>
      </c>
      <c r="I14" s="282">
        <v>32</v>
      </c>
      <c r="J14" s="282">
        <v>32</v>
      </c>
      <c r="K14" s="282">
        <v>30</v>
      </c>
      <c r="L14" s="282">
        <v>30</v>
      </c>
      <c r="M14" s="282">
        <v>30</v>
      </c>
      <c r="N14" s="282">
        <v>30</v>
      </c>
      <c r="O14" s="282">
        <v>30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327.50130000000001</v>
      </c>
      <c r="C15" s="242">
        <v>481.16460000000001</v>
      </c>
      <c r="D15" s="242">
        <v>515.9</v>
      </c>
      <c r="E15" s="242">
        <v>502.74</v>
      </c>
      <c r="F15" s="242">
        <v>544.94999999999993</v>
      </c>
      <c r="G15" s="242">
        <v>564.51220000000001</v>
      </c>
      <c r="H15" s="242">
        <v>564.75</v>
      </c>
      <c r="I15" s="242">
        <v>566.4</v>
      </c>
      <c r="J15" s="242">
        <v>524.52539999999999</v>
      </c>
      <c r="K15" s="242">
        <v>499.9939</v>
      </c>
      <c r="L15" s="242">
        <v>466.2</v>
      </c>
      <c r="M15" s="242">
        <v>525.28</v>
      </c>
      <c r="N15" s="242">
        <v>524.51</v>
      </c>
      <c r="O15" s="242">
        <v>512.81999999999994</v>
      </c>
      <c r="P15" s="242">
        <v>535.42999999999995</v>
      </c>
      <c r="Q15" s="242">
        <v>482.3</v>
      </c>
      <c r="R15" s="242">
        <v>487.40999999999991</v>
      </c>
      <c r="S15" s="242">
        <v>515.69000000000005</v>
      </c>
      <c r="T15" s="242">
        <v>524.51</v>
      </c>
      <c r="U15" s="242">
        <v>474.87999999999988</v>
      </c>
      <c r="V15" s="242">
        <v>526.67999999999995</v>
      </c>
      <c r="W15" s="242">
        <v>520.4167437507466</v>
      </c>
      <c r="X15" s="242">
        <v>507.10631098249007</v>
      </c>
      <c r="Y15" s="242">
        <v>505.33140955335688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172.41379310344826</v>
      </c>
      <c r="C19" s="282">
        <f t="shared" si="3"/>
        <v>162.01137561915806</v>
      </c>
      <c r="D19" s="282">
        <f t="shared" si="3"/>
        <v>158.888628779556</v>
      </c>
      <c r="E19" s="282">
        <f t="shared" si="3"/>
        <v>151.60895813486786</v>
      </c>
      <c r="F19" s="282">
        <f t="shared" si="3"/>
        <v>148.4862112952658</v>
      </c>
      <c r="G19" s="282">
        <f t="shared" si="3"/>
        <v>151.60895813486786</v>
      </c>
      <c r="H19" s="282">
        <f t="shared" si="3"/>
        <v>141.20654065057767</v>
      </c>
      <c r="I19" s="282">
        <f t="shared" si="3"/>
        <v>141.20654065057767</v>
      </c>
      <c r="J19" s="282">
        <f t="shared" si="3"/>
        <v>162.01137561915806</v>
      </c>
      <c r="K19" s="282">
        <f t="shared" si="3"/>
        <v>162.01137561915806</v>
      </c>
      <c r="L19" s="282">
        <f t="shared" si="3"/>
        <v>151.60895813486786</v>
      </c>
      <c r="M19" s="282">
        <f t="shared" si="3"/>
        <v>151.60895813486786</v>
      </c>
      <c r="N19" s="282">
        <f t="shared" si="3"/>
        <v>172.41379310344826</v>
      </c>
      <c r="O19" s="282">
        <f t="shared" si="3"/>
        <v>172.41379310344826</v>
      </c>
      <c r="P19" s="282">
        <f t="shared" si="3"/>
        <v>162.01137561915806</v>
      </c>
      <c r="Q19" s="282">
        <f t="shared" si="3"/>
        <v>158.888628779556</v>
      </c>
      <c r="R19" s="282">
        <f t="shared" si="3"/>
        <v>169.29104626384623</v>
      </c>
      <c r="S19" s="282">
        <f t="shared" si="3"/>
        <v>169.29104626384623</v>
      </c>
      <c r="T19" s="282">
        <f t="shared" si="3"/>
        <v>166.16829942424417</v>
      </c>
      <c r="U19" s="282">
        <f t="shared" si="3"/>
        <v>166.16829942424417</v>
      </c>
      <c r="V19" s="282">
        <f t="shared" si="3"/>
        <v>152.64313510035191</v>
      </c>
      <c r="W19" s="282">
        <f t="shared" si="3"/>
        <v>163.04555258464211</v>
      </c>
      <c r="X19" s="282">
        <f t="shared" si="3"/>
        <v>159.92280574504008</v>
      </c>
      <c r="Y19" s="282">
        <f t="shared" si="3"/>
        <v>149.52038826074985</v>
      </c>
      <c r="DA19" s="94"/>
    </row>
    <row r="20" spans="1:105" ht="12" customHeight="1" x14ac:dyDescent="0.25">
      <c r="A20" s="99" t="s">
        <v>46</v>
      </c>
      <c r="B20" s="282">
        <v>137.93103448275861</v>
      </c>
      <c r="C20" s="282">
        <v>127.52861699846839</v>
      </c>
      <c r="D20" s="282">
        <v>127.52861699846839</v>
      </c>
      <c r="E20" s="282">
        <v>117.1261995141782</v>
      </c>
      <c r="F20" s="282">
        <v>117.1261995141782</v>
      </c>
      <c r="G20" s="282">
        <v>117.1261995141782</v>
      </c>
      <c r="H20" s="282">
        <v>106.723782029888</v>
      </c>
      <c r="I20" s="282">
        <v>106.723782029888</v>
      </c>
      <c r="J20" s="282">
        <v>127.52861699846839</v>
      </c>
      <c r="K20" s="282">
        <v>127.52861699846839</v>
      </c>
      <c r="L20" s="282">
        <v>117.1261995141782</v>
      </c>
      <c r="M20" s="282">
        <v>117.1261995141782</v>
      </c>
      <c r="N20" s="282">
        <v>137.93103448275861</v>
      </c>
      <c r="O20" s="282">
        <v>137.93103448275861</v>
      </c>
      <c r="P20" s="282">
        <v>127.52861699846839</v>
      </c>
      <c r="Q20" s="282">
        <v>127.52861699846839</v>
      </c>
      <c r="R20" s="282">
        <v>137.93103448275861</v>
      </c>
      <c r="S20" s="282">
        <v>137.93103448275861</v>
      </c>
      <c r="T20" s="282">
        <v>137.93103448275861</v>
      </c>
      <c r="U20" s="282">
        <v>137.93103448275861</v>
      </c>
      <c r="V20" s="282">
        <v>127.52861699846839</v>
      </c>
      <c r="W20" s="282">
        <v>137.93103448275861</v>
      </c>
      <c r="X20" s="282">
        <v>137.93103448275861</v>
      </c>
      <c r="Y20" s="282">
        <v>127.52861699846839</v>
      </c>
      <c r="DA20" s="94" t="s">
        <v>447</v>
      </c>
    </row>
    <row r="21" spans="1:105" ht="12" customHeight="1" x14ac:dyDescent="0.25">
      <c r="A21" s="99" t="s">
        <v>80</v>
      </c>
      <c r="B21" s="282">
        <v>34.482758620689658</v>
      </c>
      <c r="C21" s="282">
        <v>34.482758620689658</v>
      </c>
      <c r="D21" s="282">
        <v>31.360011781087611</v>
      </c>
      <c r="E21" s="282">
        <v>34.482758620689658</v>
      </c>
      <c r="F21" s="282">
        <v>31.360011781087611</v>
      </c>
      <c r="G21" s="282">
        <v>34.482758620689658</v>
      </c>
      <c r="H21" s="282">
        <v>34.482758620689658</v>
      </c>
      <c r="I21" s="282">
        <v>34.482758620689658</v>
      </c>
      <c r="J21" s="282">
        <v>34.482758620689658</v>
      </c>
      <c r="K21" s="282">
        <v>34.482758620689658</v>
      </c>
      <c r="L21" s="282">
        <v>34.482758620689658</v>
      </c>
      <c r="M21" s="282">
        <v>34.482758620689658</v>
      </c>
      <c r="N21" s="282">
        <v>34.482758620689658</v>
      </c>
      <c r="O21" s="282">
        <v>34.482758620689658</v>
      </c>
      <c r="P21" s="282">
        <v>34.482758620689658</v>
      </c>
      <c r="Q21" s="282">
        <v>31.360011781087611</v>
      </c>
      <c r="R21" s="282">
        <v>31.360011781087611</v>
      </c>
      <c r="S21" s="282">
        <v>31.360011781087611</v>
      </c>
      <c r="T21" s="282">
        <v>28.237264941485559</v>
      </c>
      <c r="U21" s="282">
        <v>28.237264941485559</v>
      </c>
      <c r="V21" s="282">
        <v>25.114518101883519</v>
      </c>
      <c r="W21" s="282">
        <v>25.114518101883519</v>
      </c>
      <c r="X21" s="282">
        <v>21.991771262281471</v>
      </c>
      <c r="Y21" s="282">
        <v>21.991771262281471</v>
      </c>
      <c r="DA21" s="94" t="s">
        <v>448</v>
      </c>
    </row>
    <row r="22" spans="1:105" ht="12" customHeight="1" x14ac:dyDescent="0.25">
      <c r="A22" s="49" t="s">
        <v>443</v>
      </c>
      <c r="B22" s="242">
        <v>376.43827586206891</v>
      </c>
      <c r="C22" s="242">
        <v>527.08968583324247</v>
      </c>
      <c r="D22" s="242">
        <v>564.75253832603585</v>
      </c>
      <c r="E22" s="242">
        <v>564.75253832603585</v>
      </c>
      <c r="F22" s="242">
        <v>602.41539081882922</v>
      </c>
      <c r="G22" s="242">
        <v>602.41539081882922</v>
      </c>
      <c r="H22" s="242">
        <v>602.41539081882922</v>
      </c>
      <c r="I22" s="242">
        <v>602.41539081882922</v>
      </c>
      <c r="J22" s="242">
        <v>564.75253832603585</v>
      </c>
      <c r="K22" s="242">
        <v>564.75253832603585</v>
      </c>
      <c r="L22" s="242">
        <v>564.75253832603585</v>
      </c>
      <c r="M22" s="242">
        <v>564.75253832603585</v>
      </c>
      <c r="N22" s="242">
        <v>564.75253832603585</v>
      </c>
      <c r="O22" s="242">
        <v>564.75253832603585</v>
      </c>
      <c r="P22" s="242">
        <v>564.75253832603585</v>
      </c>
      <c r="Q22" s="242">
        <v>564.75253832603585</v>
      </c>
      <c r="R22" s="242">
        <v>527.08968583324247</v>
      </c>
      <c r="S22" s="242">
        <v>564.75253832603585</v>
      </c>
      <c r="T22" s="242">
        <v>564.75253832603585</v>
      </c>
      <c r="U22" s="242">
        <v>564.75253832603585</v>
      </c>
      <c r="V22" s="242">
        <v>564.75253832603585</v>
      </c>
      <c r="W22" s="242">
        <v>564.75253832603585</v>
      </c>
      <c r="X22" s="242">
        <v>564.75253832603585</v>
      </c>
      <c r="Y22" s="242">
        <v>564.75253832603585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3.122746839602049</v>
      </c>
      <c r="F25" s="282">
        <f t="shared" si="4"/>
        <v>10.40241748429019</v>
      </c>
      <c r="G25" s="282">
        <f t="shared" si="4"/>
        <v>3.122746839602049</v>
      </c>
      <c r="H25" s="282">
        <f t="shared" si="4"/>
        <v>3.122746839602049</v>
      </c>
      <c r="I25" s="282">
        <f t="shared" si="4"/>
        <v>0</v>
      </c>
      <c r="J25" s="282">
        <f t="shared" si="4"/>
        <v>31.207252452870581</v>
      </c>
      <c r="K25" s="282">
        <f t="shared" si="4"/>
        <v>3.122746839602049</v>
      </c>
      <c r="L25" s="282">
        <f t="shared" si="4"/>
        <v>0</v>
      </c>
      <c r="M25" s="282">
        <f t="shared" si="4"/>
        <v>3.122746839602049</v>
      </c>
      <c r="N25" s="282">
        <f t="shared" si="4"/>
        <v>31.207252452870581</v>
      </c>
      <c r="O25" s="282">
        <f t="shared" si="4"/>
        <v>3.122746839602049</v>
      </c>
      <c r="P25" s="282">
        <f t="shared" si="4"/>
        <v>0</v>
      </c>
      <c r="Q25" s="282">
        <f t="shared" si="4"/>
        <v>0</v>
      </c>
      <c r="R25" s="282">
        <f t="shared" si="4"/>
        <v>20.804834968580391</v>
      </c>
      <c r="S25" s="282">
        <f t="shared" si="4"/>
        <v>0</v>
      </c>
      <c r="T25" s="282">
        <f t="shared" si="4"/>
        <v>10.40241748429019</v>
      </c>
      <c r="U25" s="282">
        <f t="shared" si="4"/>
        <v>0</v>
      </c>
      <c r="V25" s="282">
        <f t="shared" si="4"/>
        <v>0</v>
      </c>
      <c r="W25" s="282">
        <f t="shared" si="4"/>
        <v>20.804834968580391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10.40241748429019</v>
      </c>
      <c r="G26" s="282">
        <v>0</v>
      </c>
      <c r="H26" s="282">
        <v>0</v>
      </c>
      <c r="I26" s="282">
        <v>0</v>
      </c>
      <c r="J26" s="282">
        <v>31.207252452870581</v>
      </c>
      <c r="K26" s="282">
        <v>0</v>
      </c>
      <c r="L26" s="282">
        <v>0</v>
      </c>
      <c r="M26" s="282">
        <v>0</v>
      </c>
      <c r="N26" s="282">
        <v>31.207252452870581</v>
      </c>
      <c r="O26" s="282">
        <v>0</v>
      </c>
      <c r="P26" s="282">
        <v>0</v>
      </c>
      <c r="Q26" s="282">
        <v>0</v>
      </c>
      <c r="R26" s="282">
        <v>20.804834968580391</v>
      </c>
      <c r="S26" s="282">
        <v>0</v>
      </c>
      <c r="T26" s="282">
        <v>10.40241748429019</v>
      </c>
      <c r="U26" s="282">
        <v>0</v>
      </c>
      <c r="V26" s="282">
        <v>0</v>
      </c>
      <c r="W26" s="282">
        <v>20.804834968580391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3.122746839602049</v>
      </c>
      <c r="F27" s="282">
        <v>0</v>
      </c>
      <c r="G27" s="282">
        <v>3.122746839602049</v>
      </c>
      <c r="H27" s="282">
        <v>3.122746839602049</v>
      </c>
      <c r="I27" s="282">
        <v>0</v>
      </c>
      <c r="J27" s="282">
        <v>0</v>
      </c>
      <c r="K27" s="282">
        <v>3.122746839602049</v>
      </c>
      <c r="L27" s="282">
        <v>0</v>
      </c>
      <c r="M27" s="282">
        <v>3.122746839602049</v>
      </c>
      <c r="N27" s="282">
        <v>0</v>
      </c>
      <c r="O27" s="282">
        <v>3.122746839602049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188.314262463967</v>
      </c>
      <c r="D28" s="242">
        <v>37.662852492793398</v>
      </c>
      <c r="E28" s="242">
        <v>37.662852492793398</v>
      </c>
      <c r="F28" s="242">
        <v>37.662852492793398</v>
      </c>
      <c r="G28" s="242">
        <v>0</v>
      </c>
      <c r="H28" s="242">
        <v>37.662852492793398</v>
      </c>
      <c r="I28" s="242">
        <v>0</v>
      </c>
      <c r="J28" s="242">
        <v>0</v>
      </c>
      <c r="K28" s="242">
        <v>0</v>
      </c>
      <c r="L28" s="242">
        <v>0</v>
      </c>
      <c r="M28" s="242">
        <v>37.662852492793398</v>
      </c>
      <c r="N28" s="242">
        <v>0</v>
      </c>
      <c r="O28" s="242">
        <v>37.662852492793398</v>
      </c>
      <c r="P28" s="242">
        <v>0</v>
      </c>
      <c r="Q28" s="242">
        <v>0</v>
      </c>
      <c r="R28" s="242">
        <v>0</v>
      </c>
      <c r="S28" s="242">
        <v>37.662852492793398</v>
      </c>
      <c r="T28" s="242">
        <v>37.662852492793398</v>
      </c>
      <c r="U28" s="242">
        <v>0</v>
      </c>
      <c r="V28" s="242">
        <v>0</v>
      </c>
      <c r="W28" s="242">
        <v>37.662852492793398</v>
      </c>
      <c r="X28" s="242">
        <v>0</v>
      </c>
      <c r="Y28" s="242">
        <v>37.662852492793398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10.402417484290211</v>
      </c>
      <c r="D31" s="282">
        <f t="shared" si="6"/>
        <v>3.1227468396020477</v>
      </c>
      <c r="E31" s="282">
        <f t="shared" si="6"/>
        <v>10.402417484290197</v>
      </c>
      <c r="F31" s="282">
        <f t="shared" si="6"/>
        <v>13.525164323892231</v>
      </c>
      <c r="G31" s="282">
        <f t="shared" si="6"/>
        <v>0</v>
      </c>
      <c r="H31" s="282">
        <f t="shared" si="6"/>
        <v>13.525164323892248</v>
      </c>
      <c r="I31" s="282">
        <f t="shared" si="6"/>
        <v>0</v>
      </c>
      <c r="J31" s="282">
        <f t="shared" si="6"/>
        <v>10.402417484290183</v>
      </c>
      <c r="K31" s="282">
        <f t="shared" si="6"/>
        <v>3.1227468396020512</v>
      </c>
      <c r="L31" s="282">
        <f t="shared" si="6"/>
        <v>10.402417484290197</v>
      </c>
      <c r="M31" s="282">
        <f t="shared" si="6"/>
        <v>3.1227468396020512</v>
      </c>
      <c r="N31" s="282">
        <f t="shared" si="6"/>
        <v>10.402417484290169</v>
      </c>
      <c r="O31" s="282">
        <f t="shared" si="6"/>
        <v>3.1227468396020512</v>
      </c>
      <c r="P31" s="282">
        <f t="shared" si="6"/>
        <v>10.402417484290211</v>
      </c>
      <c r="Q31" s="282">
        <f t="shared" si="6"/>
        <v>3.1227468396020477</v>
      </c>
      <c r="R31" s="282">
        <f t="shared" si="6"/>
        <v>10.402417484290169</v>
      </c>
      <c r="S31" s="282">
        <f t="shared" si="6"/>
        <v>0</v>
      </c>
      <c r="T31" s="282">
        <f t="shared" si="6"/>
        <v>13.525164323892248</v>
      </c>
      <c r="U31" s="282">
        <f t="shared" si="6"/>
        <v>0</v>
      </c>
      <c r="V31" s="282">
        <f t="shared" si="6"/>
        <v>13.525164323892252</v>
      </c>
      <c r="W31" s="282">
        <f t="shared" si="6"/>
        <v>10.402417484290169</v>
      </c>
      <c r="X31" s="282">
        <f t="shared" si="6"/>
        <v>3.1227468396020477</v>
      </c>
      <c r="Y31" s="282">
        <f t="shared" si="6"/>
        <v>10.402417484290211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10.402417484290211</v>
      </c>
      <c r="D32" s="282">
        <f t="shared" si="7"/>
        <v>0</v>
      </c>
      <c r="E32" s="282">
        <f t="shared" si="7"/>
        <v>10.402417484290197</v>
      </c>
      <c r="F32" s="282">
        <f t="shared" si="7"/>
        <v>10.402417484290183</v>
      </c>
      <c r="G32" s="282">
        <f t="shared" si="7"/>
        <v>0</v>
      </c>
      <c r="H32" s="282">
        <f t="shared" si="7"/>
        <v>10.402417484290197</v>
      </c>
      <c r="I32" s="282">
        <f t="shared" si="7"/>
        <v>0</v>
      </c>
      <c r="J32" s="282">
        <f t="shared" si="7"/>
        <v>10.402417484290183</v>
      </c>
      <c r="K32" s="282">
        <f t="shared" si="7"/>
        <v>0</v>
      </c>
      <c r="L32" s="282">
        <f t="shared" si="7"/>
        <v>10.402417484290197</v>
      </c>
      <c r="M32" s="282">
        <f t="shared" si="7"/>
        <v>0</v>
      </c>
      <c r="N32" s="282">
        <f t="shared" si="7"/>
        <v>10.402417484290169</v>
      </c>
      <c r="O32" s="282">
        <f t="shared" si="7"/>
        <v>0</v>
      </c>
      <c r="P32" s="282">
        <f t="shared" si="7"/>
        <v>10.402417484290211</v>
      </c>
      <c r="Q32" s="282">
        <f t="shared" si="7"/>
        <v>0</v>
      </c>
      <c r="R32" s="282">
        <f t="shared" si="7"/>
        <v>10.402417484290169</v>
      </c>
      <c r="S32" s="282">
        <f t="shared" si="7"/>
        <v>0</v>
      </c>
      <c r="T32" s="282">
        <f t="shared" si="7"/>
        <v>10.402417484290197</v>
      </c>
      <c r="U32" s="282">
        <f t="shared" si="7"/>
        <v>0</v>
      </c>
      <c r="V32" s="282">
        <f t="shared" si="7"/>
        <v>10.402417484290211</v>
      </c>
      <c r="W32" s="282">
        <f t="shared" si="7"/>
        <v>10.402417484290169</v>
      </c>
      <c r="X32" s="282">
        <f t="shared" si="7"/>
        <v>0</v>
      </c>
      <c r="Y32" s="282">
        <f t="shared" si="7"/>
        <v>10.402417484290211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3.1227468396020477</v>
      </c>
      <c r="E33" s="282">
        <f t="shared" si="8"/>
        <v>0</v>
      </c>
      <c r="F33" s="282">
        <f t="shared" si="8"/>
        <v>3.1227468396020477</v>
      </c>
      <c r="G33" s="282">
        <f t="shared" si="8"/>
        <v>0</v>
      </c>
      <c r="H33" s="282">
        <f t="shared" si="8"/>
        <v>3.1227468396020512</v>
      </c>
      <c r="I33" s="282">
        <f t="shared" si="8"/>
        <v>0</v>
      </c>
      <c r="J33" s="282">
        <f t="shared" si="8"/>
        <v>0</v>
      </c>
      <c r="K33" s="282">
        <f t="shared" si="8"/>
        <v>3.1227468396020512</v>
      </c>
      <c r="L33" s="282">
        <f t="shared" si="8"/>
        <v>0</v>
      </c>
      <c r="M33" s="282">
        <f t="shared" si="8"/>
        <v>3.1227468396020512</v>
      </c>
      <c r="N33" s="282">
        <f t="shared" si="8"/>
        <v>0</v>
      </c>
      <c r="O33" s="282">
        <f t="shared" si="8"/>
        <v>3.1227468396020512</v>
      </c>
      <c r="P33" s="282">
        <f t="shared" si="8"/>
        <v>0</v>
      </c>
      <c r="Q33" s="282">
        <f t="shared" si="8"/>
        <v>3.1227468396020477</v>
      </c>
      <c r="R33" s="282">
        <f t="shared" si="8"/>
        <v>0</v>
      </c>
      <c r="S33" s="282">
        <f t="shared" si="8"/>
        <v>0</v>
      </c>
      <c r="T33" s="282">
        <f t="shared" si="8"/>
        <v>3.1227468396020512</v>
      </c>
      <c r="U33" s="282">
        <f t="shared" si="8"/>
        <v>0</v>
      </c>
      <c r="V33" s="282">
        <f t="shared" si="8"/>
        <v>3.1227468396020406</v>
      </c>
      <c r="W33" s="282">
        <f t="shared" si="8"/>
        <v>0</v>
      </c>
      <c r="X33" s="282">
        <f t="shared" si="8"/>
        <v>3.1227468396020477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37.662852492793377</v>
      </c>
      <c r="D34" s="242">
        <f t="shared" si="9"/>
        <v>0</v>
      </c>
      <c r="E34" s="242">
        <f t="shared" si="9"/>
        <v>37.662852492793377</v>
      </c>
      <c r="F34" s="242">
        <f t="shared" si="9"/>
        <v>0</v>
      </c>
      <c r="G34" s="242">
        <f t="shared" si="9"/>
        <v>0</v>
      </c>
      <c r="H34" s="242">
        <f t="shared" si="9"/>
        <v>37.662852492793377</v>
      </c>
      <c r="I34" s="242">
        <f t="shared" si="9"/>
        <v>0</v>
      </c>
      <c r="J34" s="242">
        <f t="shared" si="9"/>
        <v>37.662852492793377</v>
      </c>
      <c r="K34" s="242">
        <f t="shared" si="9"/>
        <v>0</v>
      </c>
      <c r="L34" s="242">
        <f t="shared" si="9"/>
        <v>0</v>
      </c>
      <c r="M34" s="242">
        <f t="shared" si="9"/>
        <v>37.662852492793377</v>
      </c>
      <c r="N34" s="242">
        <f t="shared" si="9"/>
        <v>0</v>
      </c>
      <c r="O34" s="242">
        <f t="shared" si="9"/>
        <v>37.662852492793377</v>
      </c>
      <c r="P34" s="242">
        <f t="shared" si="9"/>
        <v>0</v>
      </c>
      <c r="Q34" s="242">
        <f t="shared" si="9"/>
        <v>0</v>
      </c>
      <c r="R34" s="242">
        <f t="shared" si="9"/>
        <v>37.662852492793377</v>
      </c>
      <c r="S34" s="242">
        <f t="shared" si="9"/>
        <v>0</v>
      </c>
      <c r="T34" s="242">
        <f t="shared" si="9"/>
        <v>37.662852492793377</v>
      </c>
      <c r="U34" s="242">
        <f t="shared" si="9"/>
        <v>0</v>
      </c>
      <c r="V34" s="242">
        <f t="shared" si="9"/>
        <v>0</v>
      </c>
      <c r="W34" s="242">
        <f t="shared" si="9"/>
        <v>37.662852492793377</v>
      </c>
      <c r="X34" s="242">
        <f t="shared" si="9"/>
        <v>0</v>
      </c>
      <c r="Y34" s="242">
        <f t="shared" si="9"/>
        <v>37.662852492793377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45.613793103448266</v>
      </c>
      <c r="C37" s="282">
        <f t="shared" si="11"/>
        <v>35.211375619158055</v>
      </c>
      <c r="D37" s="282">
        <f t="shared" si="11"/>
        <v>30.28862877955601</v>
      </c>
      <c r="E37" s="282">
        <f t="shared" si="11"/>
        <v>20.408958134867852</v>
      </c>
      <c r="F37" s="282">
        <f t="shared" si="11"/>
        <v>18.086211295265802</v>
      </c>
      <c r="G37" s="282">
        <f t="shared" si="11"/>
        <v>19.308958134867858</v>
      </c>
      <c r="H37" s="282">
        <f t="shared" si="11"/>
        <v>8.0065406505776551</v>
      </c>
      <c r="I37" s="282">
        <f t="shared" si="11"/>
        <v>11.206540650577658</v>
      </c>
      <c r="J37" s="282">
        <f t="shared" si="11"/>
        <v>18.011375619158052</v>
      </c>
      <c r="K37" s="282">
        <f t="shared" si="11"/>
        <v>62.303375619158054</v>
      </c>
      <c r="L37" s="282">
        <f t="shared" si="11"/>
        <v>28.608958134867855</v>
      </c>
      <c r="M37" s="282">
        <f t="shared" si="11"/>
        <v>10.608958134867855</v>
      </c>
      <c r="N37" s="282">
        <f t="shared" si="11"/>
        <v>13.413793103448263</v>
      </c>
      <c r="O37" s="282">
        <f t="shared" si="11"/>
        <v>11.413793103448263</v>
      </c>
      <c r="P37" s="282">
        <f t="shared" si="11"/>
        <v>49.011375619158052</v>
      </c>
      <c r="Q37" s="282">
        <f t="shared" si="11"/>
        <v>42.888628779556001</v>
      </c>
      <c r="R37" s="282">
        <f t="shared" si="11"/>
        <v>45.291046263846212</v>
      </c>
      <c r="S37" s="282">
        <f t="shared" si="11"/>
        <v>46.291046263846212</v>
      </c>
      <c r="T37" s="282">
        <f t="shared" si="11"/>
        <v>41.168299424244168</v>
      </c>
      <c r="U37" s="282">
        <f t="shared" si="11"/>
        <v>46.168299424244168</v>
      </c>
      <c r="V37" s="282">
        <f t="shared" si="11"/>
        <v>35.643135100351913</v>
      </c>
      <c r="W37" s="282">
        <f t="shared" si="11"/>
        <v>39.045552584642124</v>
      </c>
      <c r="X37" s="282">
        <f t="shared" si="11"/>
        <v>39.92280574504008</v>
      </c>
      <c r="Y37" s="282">
        <f t="shared" si="11"/>
        <v>30.520388260749865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37.131034482758608</v>
      </c>
      <c r="C38" s="282">
        <f t="shared" si="12"/>
        <v>25.728616998468397</v>
      </c>
      <c r="D38" s="282">
        <f t="shared" si="12"/>
        <v>26.928616998468399</v>
      </c>
      <c r="E38" s="282">
        <f t="shared" si="12"/>
        <v>15.926199514178194</v>
      </c>
      <c r="F38" s="282">
        <f t="shared" si="12"/>
        <v>15.726199514178191</v>
      </c>
      <c r="G38" s="282">
        <f t="shared" si="12"/>
        <v>14.826199514178199</v>
      </c>
      <c r="H38" s="282">
        <f t="shared" si="12"/>
        <v>5.5237820298879967</v>
      </c>
      <c r="I38" s="282">
        <f t="shared" si="12"/>
        <v>8.7237820298879996</v>
      </c>
      <c r="J38" s="282">
        <f t="shared" si="12"/>
        <v>15.528616998468394</v>
      </c>
      <c r="K38" s="282">
        <f t="shared" si="12"/>
        <v>57.820616998468395</v>
      </c>
      <c r="L38" s="282">
        <f t="shared" si="12"/>
        <v>24.126199514178197</v>
      </c>
      <c r="M38" s="282">
        <f t="shared" si="12"/>
        <v>6.1261995141781966</v>
      </c>
      <c r="N38" s="282">
        <f t="shared" si="12"/>
        <v>8.931034482758605</v>
      </c>
      <c r="O38" s="282">
        <f t="shared" si="12"/>
        <v>6.931034482758605</v>
      </c>
      <c r="P38" s="282">
        <f t="shared" si="12"/>
        <v>14.528616998468394</v>
      </c>
      <c r="Q38" s="282">
        <f t="shared" si="12"/>
        <v>11.528616998468394</v>
      </c>
      <c r="R38" s="282">
        <f t="shared" si="12"/>
        <v>13.931034482758605</v>
      </c>
      <c r="S38" s="282">
        <f t="shared" si="12"/>
        <v>14.931034482758605</v>
      </c>
      <c r="T38" s="282">
        <f t="shared" si="12"/>
        <v>12.931034482758605</v>
      </c>
      <c r="U38" s="282">
        <f t="shared" si="12"/>
        <v>17.931034482758605</v>
      </c>
      <c r="V38" s="282">
        <f t="shared" si="12"/>
        <v>10.528616998468394</v>
      </c>
      <c r="W38" s="282">
        <f t="shared" si="12"/>
        <v>13.931034482758605</v>
      </c>
      <c r="X38" s="282">
        <f t="shared" si="12"/>
        <v>17.931034482758605</v>
      </c>
      <c r="Y38" s="282">
        <f t="shared" si="12"/>
        <v>8.5286169984683937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8.4827586206896584</v>
      </c>
      <c r="C39" s="282">
        <f t="shared" si="13"/>
        <v>9.4827586206896584</v>
      </c>
      <c r="D39" s="282">
        <f t="shared" si="13"/>
        <v>3.3600117810876107</v>
      </c>
      <c r="E39" s="282">
        <f t="shared" si="13"/>
        <v>4.4827586206896584</v>
      </c>
      <c r="F39" s="282">
        <f t="shared" si="13"/>
        <v>2.3600117810876107</v>
      </c>
      <c r="G39" s="282">
        <f t="shared" si="13"/>
        <v>4.4827586206896584</v>
      </c>
      <c r="H39" s="282">
        <f t="shared" si="13"/>
        <v>2.4827586206896584</v>
      </c>
      <c r="I39" s="282">
        <f t="shared" si="13"/>
        <v>2.4827586206896584</v>
      </c>
      <c r="J39" s="282">
        <f t="shared" si="13"/>
        <v>2.4827586206896584</v>
      </c>
      <c r="K39" s="282">
        <f t="shared" si="13"/>
        <v>4.4827586206896584</v>
      </c>
      <c r="L39" s="282">
        <f t="shared" si="13"/>
        <v>4.4827586206896584</v>
      </c>
      <c r="M39" s="282">
        <f t="shared" si="13"/>
        <v>4.4827586206896584</v>
      </c>
      <c r="N39" s="282">
        <f t="shared" si="13"/>
        <v>4.4827586206896584</v>
      </c>
      <c r="O39" s="282">
        <f t="shared" si="13"/>
        <v>4.4827586206896584</v>
      </c>
      <c r="P39" s="282">
        <f t="shared" si="13"/>
        <v>34.482758620689658</v>
      </c>
      <c r="Q39" s="282">
        <f t="shared" si="13"/>
        <v>31.360011781087611</v>
      </c>
      <c r="R39" s="282">
        <f t="shared" si="13"/>
        <v>31.360011781087611</v>
      </c>
      <c r="S39" s="282">
        <f t="shared" si="13"/>
        <v>31.360011781087611</v>
      </c>
      <c r="T39" s="282">
        <f t="shared" si="13"/>
        <v>28.237264941485559</v>
      </c>
      <c r="U39" s="282">
        <f t="shared" si="13"/>
        <v>28.237264941485559</v>
      </c>
      <c r="V39" s="282">
        <f t="shared" si="13"/>
        <v>25.114518101883519</v>
      </c>
      <c r="W39" s="282">
        <f t="shared" si="13"/>
        <v>25.114518101883519</v>
      </c>
      <c r="X39" s="282">
        <f t="shared" si="13"/>
        <v>21.991771262281471</v>
      </c>
      <c r="Y39" s="282">
        <f t="shared" si="13"/>
        <v>21.991771262281471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48.936975862068891</v>
      </c>
      <c r="C40" s="242">
        <f t="shared" si="14"/>
        <v>45.925085833242463</v>
      </c>
      <c r="D40" s="242">
        <f t="shared" si="14"/>
        <v>48.852538326035869</v>
      </c>
      <c r="E40" s="242">
        <f t="shared" si="14"/>
        <v>62.012538326035838</v>
      </c>
      <c r="F40" s="242">
        <f t="shared" si="14"/>
        <v>57.465390818829292</v>
      </c>
      <c r="G40" s="242">
        <f t="shared" si="14"/>
        <v>37.903190818829216</v>
      </c>
      <c r="H40" s="242">
        <f t="shared" si="14"/>
        <v>37.665390818829223</v>
      </c>
      <c r="I40" s="242">
        <f t="shared" si="14"/>
        <v>36.015390818829246</v>
      </c>
      <c r="J40" s="242">
        <f t="shared" si="14"/>
        <v>40.227138326035856</v>
      </c>
      <c r="K40" s="242">
        <f t="shared" si="14"/>
        <v>64.75863832603585</v>
      </c>
      <c r="L40" s="242">
        <f t="shared" si="14"/>
        <v>98.552538326035858</v>
      </c>
      <c r="M40" s="242">
        <f t="shared" si="14"/>
        <v>39.472538326035874</v>
      </c>
      <c r="N40" s="242">
        <f t="shared" si="14"/>
        <v>40.242538326035856</v>
      </c>
      <c r="O40" s="242">
        <f t="shared" si="14"/>
        <v>51.93253832603591</v>
      </c>
      <c r="P40" s="242">
        <f t="shared" si="14"/>
        <v>29.322538326035897</v>
      </c>
      <c r="Q40" s="242">
        <f t="shared" si="14"/>
        <v>82.452538326035835</v>
      </c>
      <c r="R40" s="242">
        <f t="shared" si="14"/>
        <v>39.679685833242559</v>
      </c>
      <c r="S40" s="242">
        <f t="shared" si="14"/>
        <v>49.062538326035792</v>
      </c>
      <c r="T40" s="242">
        <f t="shared" si="14"/>
        <v>40.242538326035856</v>
      </c>
      <c r="U40" s="242">
        <f t="shared" si="14"/>
        <v>89.872538326035965</v>
      </c>
      <c r="V40" s="242">
        <f t="shared" si="14"/>
        <v>38.072538326035897</v>
      </c>
      <c r="W40" s="242">
        <f t="shared" si="14"/>
        <v>44.335794575289242</v>
      </c>
      <c r="X40" s="242">
        <f t="shared" si="14"/>
        <v>57.646227343545775</v>
      </c>
      <c r="Y40" s="242">
        <f t="shared" si="14"/>
        <v>59.421128772678969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331.77884780739458</v>
      </c>
      <c r="C43" s="210">
        <v>322.53697334479801</v>
      </c>
      <c r="D43" s="210">
        <v>320.20773860705083</v>
      </c>
      <c r="E43" s="210">
        <v>316.82192605331039</v>
      </c>
      <c r="F43" s="210">
        <v>317.65503009458303</v>
      </c>
      <c r="G43" s="210">
        <v>349.92545141874461</v>
      </c>
      <c r="H43" s="210">
        <v>345.84995700773862</v>
      </c>
      <c r="I43" s="210">
        <v>349.7439380911436</v>
      </c>
      <c r="J43" s="210">
        <v>335.11702493551149</v>
      </c>
      <c r="K43" s="210">
        <v>259.27437661220978</v>
      </c>
      <c r="L43" s="210">
        <v>272.98658641444541</v>
      </c>
      <c r="M43" s="210">
        <v>319.7463456577816</v>
      </c>
      <c r="N43" s="210">
        <v>342.05666380051588</v>
      </c>
      <c r="O43" s="210">
        <v>332.33576956147903</v>
      </c>
      <c r="P43" s="210">
        <v>318.17360275150457</v>
      </c>
      <c r="Q43" s="210">
        <v>316.77601031814282</v>
      </c>
      <c r="R43" s="210">
        <v>323.55580395528813</v>
      </c>
      <c r="S43" s="210">
        <v>327.17919174548592</v>
      </c>
      <c r="T43" s="210">
        <v>331.38151332760111</v>
      </c>
      <c r="U43" s="210">
        <v>318.79621668099742</v>
      </c>
      <c r="V43" s="210">
        <v>314.12502149613073</v>
      </c>
      <c r="W43" s="210">
        <v>322.87996560619092</v>
      </c>
      <c r="X43" s="210">
        <v>310.59552880481522</v>
      </c>
      <c r="Y43" s="210">
        <v>309.50842648323299</v>
      </c>
      <c r="DA43" s="109" t="s">
        <v>457</v>
      </c>
    </row>
    <row r="44" spans="1:105" ht="12" customHeight="1" x14ac:dyDescent="0.25">
      <c r="A44" s="24" t="s">
        <v>28</v>
      </c>
      <c r="B44" s="213">
        <v>44.38280309544281</v>
      </c>
      <c r="C44" s="213">
        <v>38.608942390369727</v>
      </c>
      <c r="D44" s="213">
        <v>41.233361994840926</v>
      </c>
      <c r="E44" s="213">
        <v>37.384178847807391</v>
      </c>
      <c r="F44" s="213">
        <v>36.10111779879621</v>
      </c>
      <c r="G44" s="213">
        <v>32.718572656921751</v>
      </c>
      <c r="H44" s="213">
        <v>31.43542562338779</v>
      </c>
      <c r="I44" s="213">
        <v>33.360103181427341</v>
      </c>
      <c r="J44" s="213">
        <v>38.492433361994827</v>
      </c>
      <c r="K44" s="213">
        <v>35.284694754944113</v>
      </c>
      <c r="L44" s="213">
        <v>32.718572656921751</v>
      </c>
      <c r="M44" s="213">
        <v>30.152364574376609</v>
      </c>
      <c r="N44" s="213">
        <v>33.360103181427341</v>
      </c>
      <c r="O44" s="213">
        <v>30.152364574376609</v>
      </c>
      <c r="P44" s="213">
        <v>32.718572656921751</v>
      </c>
      <c r="Q44" s="213">
        <v>32.07704213241616</v>
      </c>
      <c r="R44" s="213">
        <v>30.793895098882199</v>
      </c>
      <c r="S44" s="213">
        <v>31.43542562338779</v>
      </c>
      <c r="T44" s="213">
        <v>30.793895098882199</v>
      </c>
      <c r="U44" s="213">
        <v>31.43542562338779</v>
      </c>
      <c r="V44" s="213">
        <v>34.001633705932932</v>
      </c>
      <c r="W44" s="213">
        <v>33.360103181427341</v>
      </c>
      <c r="X44" s="213">
        <v>29.510834049871018</v>
      </c>
      <c r="Y44" s="213">
        <v>31.43542562338779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37.933447979363713</v>
      </c>
      <c r="C45" s="204">
        <f t="shared" si="15"/>
        <v>23.781857265692175</v>
      </c>
      <c r="D45" s="204">
        <f t="shared" si="15"/>
        <v>17.108512467755801</v>
      </c>
      <c r="E45" s="204">
        <f t="shared" si="15"/>
        <v>20.968271711092001</v>
      </c>
      <c r="F45" s="204">
        <f t="shared" si="15"/>
        <v>17.108512467755801</v>
      </c>
      <c r="G45" s="204">
        <f t="shared" si="15"/>
        <v>29.889595872742902</v>
      </c>
      <c r="H45" s="204">
        <f t="shared" si="15"/>
        <v>29.890885640584692</v>
      </c>
      <c r="I45" s="204">
        <f t="shared" si="15"/>
        <v>25.756147893379193</v>
      </c>
      <c r="J45" s="204">
        <f t="shared" si="15"/>
        <v>26.439724849527082</v>
      </c>
      <c r="K45" s="204">
        <f t="shared" si="15"/>
        <v>19.08675838349097</v>
      </c>
      <c r="L45" s="204">
        <f t="shared" si="15"/>
        <v>26.764230438521064</v>
      </c>
      <c r="M45" s="204">
        <f t="shared" si="15"/>
        <v>24.890627687016334</v>
      </c>
      <c r="N45" s="204">
        <f t="shared" si="15"/>
        <v>27.20472914875322</v>
      </c>
      <c r="O45" s="204">
        <f t="shared" si="15"/>
        <v>29.010576096302664</v>
      </c>
      <c r="P45" s="204">
        <f t="shared" si="15"/>
        <v>30.20997420464316</v>
      </c>
      <c r="Q45" s="204">
        <f t="shared" si="15"/>
        <v>29.706448839208939</v>
      </c>
      <c r="R45" s="204">
        <f t="shared" si="15"/>
        <v>33.533791917454856</v>
      </c>
      <c r="S45" s="204">
        <f t="shared" si="15"/>
        <v>35.034823731728295</v>
      </c>
      <c r="T45" s="204">
        <f t="shared" si="15"/>
        <v>35.159157351676697</v>
      </c>
      <c r="U45" s="204">
        <f t="shared" si="15"/>
        <v>35.898108340498709</v>
      </c>
      <c r="V45" s="204">
        <f t="shared" si="15"/>
        <v>33.825107480653479</v>
      </c>
      <c r="W45" s="204">
        <f t="shared" si="15"/>
        <v>35.708340498710221</v>
      </c>
      <c r="X45" s="204">
        <f t="shared" si="15"/>
        <v>31.197420464316416</v>
      </c>
      <c r="Y45" s="204">
        <f t="shared" si="15"/>
        <v>36.215133276010313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18.075838349097161</v>
      </c>
      <c r="C47" s="204">
        <v>7.9081685296646604</v>
      </c>
      <c r="D47" s="204">
        <v>10.167669819432501</v>
      </c>
      <c r="E47" s="204">
        <v>10.167669819432501</v>
      </c>
      <c r="F47" s="204">
        <v>10.167669819432501</v>
      </c>
      <c r="G47" s="204">
        <v>15.04359415305245</v>
      </c>
      <c r="H47" s="204">
        <v>16.63766122098022</v>
      </c>
      <c r="I47" s="204">
        <v>16.252450558899401</v>
      </c>
      <c r="J47" s="204">
        <v>15.704557179707651</v>
      </c>
      <c r="K47" s="204">
        <v>10.83310404127257</v>
      </c>
      <c r="L47" s="204">
        <v>15.399484092863281</v>
      </c>
      <c r="M47" s="204">
        <v>14.786070507308681</v>
      </c>
      <c r="N47" s="204">
        <v>16.982287188306099</v>
      </c>
      <c r="O47" s="204">
        <v>17.39690455717971</v>
      </c>
      <c r="P47" s="204">
        <v>18.481427343078241</v>
      </c>
      <c r="Q47" s="204">
        <v>15.031212381771279</v>
      </c>
      <c r="R47" s="204">
        <v>15.22553740326741</v>
      </c>
      <c r="S47" s="204">
        <v>17.89828030954428</v>
      </c>
      <c r="T47" s="204">
        <v>17.857609630266548</v>
      </c>
      <c r="U47" s="204">
        <v>17.302235597592428</v>
      </c>
      <c r="V47" s="204">
        <v>15.72854686156492</v>
      </c>
      <c r="W47" s="204">
        <v>18.219432502149608</v>
      </c>
      <c r="X47" s="204">
        <v>17.709114359415299</v>
      </c>
      <c r="Y47" s="204">
        <v>18.603267411865861</v>
      </c>
      <c r="DA47" s="71" t="s">
        <v>460</v>
      </c>
    </row>
    <row r="48" spans="1:105" ht="12" customHeight="1" x14ac:dyDescent="0.25">
      <c r="A48" s="18" t="s">
        <v>71</v>
      </c>
      <c r="B48" s="204">
        <v>9.2433361994840926</v>
      </c>
      <c r="C48" s="204">
        <v>7.1892519346517627</v>
      </c>
      <c r="D48" s="204">
        <v>3.0810834049871021</v>
      </c>
      <c r="E48" s="204">
        <v>3.0810834049871021</v>
      </c>
      <c r="F48" s="204">
        <v>3.0810834049871021</v>
      </c>
      <c r="G48" s="204">
        <v>7.7305245055889937</v>
      </c>
      <c r="H48" s="204">
        <v>6.2526225279449701</v>
      </c>
      <c r="I48" s="204">
        <v>4.1337919174548583</v>
      </c>
      <c r="J48" s="204">
        <v>6.259759243336199</v>
      </c>
      <c r="K48" s="204">
        <v>3.5997420464316421</v>
      </c>
      <c r="L48" s="204">
        <v>4.5744625967325883</v>
      </c>
      <c r="M48" s="204">
        <v>5.0828030954428201</v>
      </c>
      <c r="N48" s="204">
        <v>4.9687876182287187</v>
      </c>
      <c r="O48" s="204">
        <v>4.9184866723989673</v>
      </c>
      <c r="P48" s="204">
        <v>5.730868443680138</v>
      </c>
      <c r="Q48" s="204">
        <v>7.5435941530524504</v>
      </c>
      <c r="R48" s="204">
        <v>12.038950988822011</v>
      </c>
      <c r="S48" s="204">
        <v>12.623989681857269</v>
      </c>
      <c r="T48" s="204">
        <v>11.761220980223561</v>
      </c>
      <c r="U48" s="204">
        <v>11.558383490971631</v>
      </c>
      <c r="V48" s="204">
        <v>12.25563198624247</v>
      </c>
      <c r="W48" s="204">
        <v>9.6110060189165942</v>
      </c>
      <c r="X48" s="204">
        <v>8.8582975064488387</v>
      </c>
      <c r="Y48" s="204">
        <v>9.8339638865004293</v>
      </c>
      <c r="DA48" s="71" t="s">
        <v>461</v>
      </c>
    </row>
    <row r="49" spans="1:105" ht="12" customHeight="1" x14ac:dyDescent="0.25">
      <c r="A49" s="18" t="s">
        <v>32</v>
      </c>
      <c r="B49" s="204">
        <v>10.614273430782459</v>
      </c>
      <c r="C49" s="204">
        <v>8.6844368013757514</v>
      </c>
      <c r="D49" s="204">
        <v>3.8597592433362</v>
      </c>
      <c r="E49" s="204">
        <v>7.7195184866723991</v>
      </c>
      <c r="F49" s="204">
        <v>3.8597592433362</v>
      </c>
      <c r="G49" s="204">
        <v>7.1154772141014613</v>
      </c>
      <c r="H49" s="204">
        <v>7.0006018916595014</v>
      </c>
      <c r="I49" s="204">
        <v>5.3699054170249347</v>
      </c>
      <c r="J49" s="204">
        <v>4.4754084264832326</v>
      </c>
      <c r="K49" s="204">
        <v>4.6539122957867578</v>
      </c>
      <c r="L49" s="204">
        <v>5.8012037833190027</v>
      </c>
      <c r="M49" s="204">
        <v>3.9388650042992261</v>
      </c>
      <c r="N49" s="204">
        <v>3.9619948409286332</v>
      </c>
      <c r="O49" s="204">
        <v>4.065262252794497</v>
      </c>
      <c r="P49" s="204">
        <v>2.0659501289767839</v>
      </c>
      <c r="Q49" s="204">
        <v>3.371453138435081</v>
      </c>
      <c r="R49" s="204">
        <v>3.6735167669819431</v>
      </c>
      <c r="S49" s="204">
        <v>2.6974204643164228</v>
      </c>
      <c r="T49" s="204">
        <v>3.05176268271711</v>
      </c>
      <c r="U49" s="204">
        <v>4.1805674978503866</v>
      </c>
      <c r="V49" s="204">
        <v>3.1145313843508169</v>
      </c>
      <c r="W49" s="204">
        <v>4.381599312123817</v>
      </c>
      <c r="X49" s="204">
        <v>2.139294926913156</v>
      </c>
      <c r="Y49" s="204">
        <v>4.1397248495270853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0.98907996560619083</v>
      </c>
      <c r="M50" s="204">
        <v>1.0828890799656059</v>
      </c>
      <c r="N50" s="204">
        <v>1.291659501289768</v>
      </c>
      <c r="O50" s="204">
        <v>2.6299226139294918</v>
      </c>
      <c r="P50" s="204">
        <v>3.9317282889079959</v>
      </c>
      <c r="Q50" s="204">
        <v>3.7601891659501292</v>
      </c>
      <c r="R50" s="204">
        <v>2.595786758383491</v>
      </c>
      <c r="S50" s="204">
        <v>1.815133276010318</v>
      </c>
      <c r="T50" s="204">
        <v>2.4885640584694748</v>
      </c>
      <c r="U50" s="204">
        <v>2.8569217540842651</v>
      </c>
      <c r="V50" s="204">
        <v>2.726397248495271</v>
      </c>
      <c r="W50" s="204">
        <v>3.4963026655202061</v>
      </c>
      <c r="X50" s="204">
        <v>2.490713671539122</v>
      </c>
      <c r="Y50" s="204">
        <v>3.6381771281169391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8.7919174548581243</v>
      </c>
      <c r="C51" s="204">
        <f t="shared" si="16"/>
        <v>8.1255374032674119</v>
      </c>
      <c r="D51" s="204">
        <f t="shared" si="16"/>
        <v>6.3198624247635422</v>
      </c>
      <c r="E51" s="204">
        <f t="shared" si="16"/>
        <v>5.4170249355116074</v>
      </c>
      <c r="F51" s="204">
        <f t="shared" si="16"/>
        <v>6.3198624247635422</v>
      </c>
      <c r="G51" s="204">
        <f t="shared" si="16"/>
        <v>6.3198624247635422</v>
      </c>
      <c r="H51" s="204">
        <f t="shared" si="16"/>
        <v>7.2226999140154771</v>
      </c>
      <c r="I51" s="204">
        <f t="shared" si="16"/>
        <v>9.0283748925193468</v>
      </c>
      <c r="J51" s="204">
        <f t="shared" si="16"/>
        <v>9.3078245915735156</v>
      </c>
      <c r="K51" s="204">
        <f t="shared" si="16"/>
        <v>7.1367153912295782</v>
      </c>
      <c r="L51" s="204">
        <f t="shared" si="16"/>
        <v>7.5666380051590707</v>
      </c>
      <c r="M51" s="204">
        <f t="shared" si="16"/>
        <v>6.3198624247635422</v>
      </c>
      <c r="N51" s="204">
        <f t="shared" si="16"/>
        <v>6.3413585554600171</v>
      </c>
      <c r="O51" s="204">
        <f t="shared" si="16"/>
        <v>6.1049011177987964</v>
      </c>
      <c r="P51" s="204">
        <f t="shared" si="16"/>
        <v>5.2880481513327604</v>
      </c>
      <c r="Q51" s="204">
        <f t="shared" si="16"/>
        <v>6.491831470335339</v>
      </c>
      <c r="R51" s="204">
        <f t="shared" si="16"/>
        <v>6.7282889079965598</v>
      </c>
      <c r="S51" s="204">
        <f t="shared" si="16"/>
        <v>4.9359415305245058</v>
      </c>
      <c r="T51" s="204">
        <f t="shared" si="16"/>
        <v>6.9226999140154764</v>
      </c>
      <c r="U51" s="204">
        <f t="shared" si="16"/>
        <v>7.0442820292347372</v>
      </c>
      <c r="V51" s="204">
        <f t="shared" si="16"/>
        <v>6.5260533104041274</v>
      </c>
      <c r="W51" s="204">
        <f t="shared" si="16"/>
        <v>7.0791788551222048</v>
      </c>
      <c r="X51" s="204">
        <f t="shared" si="16"/>
        <v>6.2985271186415721</v>
      </c>
      <c r="Y51" s="204">
        <f t="shared" si="16"/>
        <v>6.5587516426705408</v>
      </c>
      <c r="DA51" s="71"/>
    </row>
    <row r="52" spans="1:105" ht="12" customHeight="1" x14ac:dyDescent="0.25">
      <c r="A52" s="18" t="s">
        <v>73</v>
      </c>
      <c r="B52" s="204">
        <v>8.7919174548581243</v>
      </c>
      <c r="C52" s="204">
        <v>8.1255374032674119</v>
      </c>
      <c r="D52" s="204">
        <v>6.3198624247635422</v>
      </c>
      <c r="E52" s="204">
        <v>5.4170249355116074</v>
      </c>
      <c r="F52" s="204">
        <v>6.3198624247635422</v>
      </c>
      <c r="G52" s="204">
        <v>6.3198624247635422</v>
      </c>
      <c r="H52" s="204">
        <v>7.2226999140154771</v>
      </c>
      <c r="I52" s="204">
        <v>9.0283748925193468</v>
      </c>
      <c r="J52" s="204">
        <v>9.3078245915735156</v>
      </c>
      <c r="K52" s="204">
        <v>7.1367153912295782</v>
      </c>
      <c r="L52" s="204">
        <v>7.5666380051590707</v>
      </c>
      <c r="M52" s="204">
        <v>6.3198624247635422</v>
      </c>
      <c r="N52" s="204">
        <v>6.3413585554600171</v>
      </c>
      <c r="O52" s="204">
        <v>6.1049011177987964</v>
      </c>
      <c r="P52" s="204">
        <v>5.2880481513327604</v>
      </c>
      <c r="Q52" s="204">
        <v>6.491831470335339</v>
      </c>
      <c r="R52" s="204">
        <v>6.7282889079965598</v>
      </c>
      <c r="S52" s="204">
        <v>4.9359415305245058</v>
      </c>
      <c r="T52" s="204">
        <v>6.9226999140154764</v>
      </c>
      <c r="U52" s="204">
        <v>7.0442820292347372</v>
      </c>
      <c r="V52" s="204">
        <v>6.5260533104041274</v>
      </c>
      <c r="W52" s="204">
        <v>7.0791788551222048</v>
      </c>
      <c r="X52" s="204">
        <v>6.2985271186415721</v>
      </c>
      <c r="Y52" s="204">
        <v>6.5587516426705408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8.5984522785898529E-4</v>
      </c>
      <c r="I54" s="204">
        <f t="shared" si="17"/>
        <v>0</v>
      </c>
      <c r="J54" s="204">
        <f t="shared" si="17"/>
        <v>0</v>
      </c>
      <c r="K54" s="204">
        <f t="shared" si="17"/>
        <v>1.805674978503869E-3</v>
      </c>
      <c r="L54" s="204">
        <f t="shared" si="17"/>
        <v>4.2132416165090274E-3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5.4170249355116077E-3</v>
      </c>
      <c r="R54" s="204">
        <f t="shared" si="17"/>
        <v>0.13525365434221839</v>
      </c>
      <c r="S54" s="204">
        <f t="shared" si="17"/>
        <v>0.2269991401547721</v>
      </c>
      <c r="T54" s="204">
        <f t="shared" si="17"/>
        <v>0.2942390369733448</v>
      </c>
      <c r="U54" s="204">
        <f t="shared" si="17"/>
        <v>0.30834049871023211</v>
      </c>
      <c r="V54" s="204">
        <f t="shared" si="17"/>
        <v>0.30533104041272568</v>
      </c>
      <c r="W54" s="204">
        <f t="shared" si="17"/>
        <v>0.73062338047538677</v>
      </c>
      <c r="X54" s="204">
        <f t="shared" si="17"/>
        <v>0.85443934739454086</v>
      </c>
      <c r="Y54" s="204">
        <f t="shared" si="17"/>
        <v>0.99129134959085174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0.34395098150720099</v>
      </c>
      <c r="X56" s="204">
        <v>0.4074917979534402</v>
      </c>
      <c r="Y56" s="204">
        <v>0.39240914838706847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8.5984522785898529E-4</v>
      </c>
      <c r="I57" s="204">
        <v>0</v>
      </c>
      <c r="J57" s="204">
        <v>0</v>
      </c>
      <c r="K57" s="204">
        <v>1.805674978503869E-3</v>
      </c>
      <c r="L57" s="204">
        <v>4.2132416165090274E-3</v>
      </c>
      <c r="M57" s="204">
        <v>0</v>
      </c>
      <c r="N57" s="204">
        <v>0</v>
      </c>
      <c r="O57" s="204">
        <v>0</v>
      </c>
      <c r="P57" s="204">
        <v>0</v>
      </c>
      <c r="Q57" s="204">
        <v>5.4170249355116077E-3</v>
      </c>
      <c r="R57" s="204">
        <v>0.13525365434221839</v>
      </c>
      <c r="S57" s="204">
        <v>0.2269991401547721</v>
      </c>
      <c r="T57" s="204">
        <v>0.2942390369733448</v>
      </c>
      <c r="U57" s="204">
        <v>0.30834049871023211</v>
      </c>
      <c r="V57" s="204">
        <v>0.30533104041272568</v>
      </c>
      <c r="W57" s="204">
        <v>0.38667239896818573</v>
      </c>
      <c r="X57" s="204">
        <v>0.4469475494411006</v>
      </c>
      <c r="Y57" s="204">
        <v>0.59888220120378333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240.67067927772999</v>
      </c>
      <c r="C62" s="207">
        <v>252.02063628546861</v>
      </c>
      <c r="D62" s="207">
        <v>255.54600171969051</v>
      </c>
      <c r="E62" s="207">
        <v>253.05245055889941</v>
      </c>
      <c r="F62" s="207">
        <v>258.1255374032674</v>
      </c>
      <c r="G62" s="207">
        <v>280.99742046431641</v>
      </c>
      <c r="H62" s="207">
        <v>277.30008598452281</v>
      </c>
      <c r="I62" s="207">
        <v>281.5993121238177</v>
      </c>
      <c r="J62" s="207">
        <v>260.87704213241608</v>
      </c>
      <c r="K62" s="207">
        <v>197.76440240756659</v>
      </c>
      <c r="L62" s="207">
        <v>205.932932072227</v>
      </c>
      <c r="M62" s="207">
        <v>258.38349097162512</v>
      </c>
      <c r="N62" s="207">
        <v>275.15047291487531</v>
      </c>
      <c r="O62" s="207">
        <v>267.06792777300092</v>
      </c>
      <c r="P62" s="207">
        <v>249.95700773860699</v>
      </c>
      <c r="Q62" s="207">
        <v>248.4952708512468</v>
      </c>
      <c r="R62" s="207">
        <v>252.36457437661221</v>
      </c>
      <c r="S62" s="207">
        <v>255.54600171969051</v>
      </c>
      <c r="T62" s="207">
        <v>258.21152192605331</v>
      </c>
      <c r="U62" s="207">
        <v>244.11006018916589</v>
      </c>
      <c r="V62" s="207">
        <v>239.46689595872741</v>
      </c>
      <c r="W62" s="207">
        <v>246.0017196904557</v>
      </c>
      <c r="X62" s="207">
        <v>242.73430782459161</v>
      </c>
      <c r="Y62" s="207">
        <v>234.30782459157351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331.77884780739481</v>
      </c>
      <c r="C63" s="284">
        <f t="shared" si="18"/>
        <v>322.53697334479796</v>
      </c>
      <c r="D63" s="284">
        <f t="shared" si="18"/>
        <v>320.20773860705071</v>
      </c>
      <c r="E63" s="284">
        <f t="shared" si="18"/>
        <v>316.82192605331045</v>
      </c>
      <c r="F63" s="284">
        <f t="shared" si="18"/>
        <v>317.65503009458303</v>
      </c>
      <c r="G63" s="284">
        <f t="shared" si="18"/>
        <v>349.92545141874467</v>
      </c>
      <c r="H63" s="284">
        <f t="shared" si="18"/>
        <v>345.84995700773862</v>
      </c>
      <c r="I63" s="284">
        <f t="shared" si="18"/>
        <v>349.74393809114372</v>
      </c>
      <c r="J63" s="284">
        <f t="shared" si="18"/>
        <v>335.11702493551155</v>
      </c>
      <c r="K63" s="284">
        <f t="shared" si="18"/>
        <v>259.27437661220972</v>
      </c>
      <c r="L63" s="284">
        <f t="shared" si="18"/>
        <v>272.98658641444547</v>
      </c>
      <c r="M63" s="284">
        <f t="shared" si="18"/>
        <v>319.74634565778166</v>
      </c>
      <c r="N63" s="284">
        <f t="shared" si="18"/>
        <v>342.05666380051605</v>
      </c>
      <c r="O63" s="284">
        <f t="shared" si="18"/>
        <v>332.33576956147897</v>
      </c>
      <c r="P63" s="284">
        <f t="shared" si="18"/>
        <v>318.17360275150463</v>
      </c>
      <c r="Q63" s="284">
        <f t="shared" si="18"/>
        <v>316.77601031814265</v>
      </c>
      <c r="R63" s="284">
        <f t="shared" si="18"/>
        <v>323.55580395528807</v>
      </c>
      <c r="S63" s="284">
        <f t="shared" si="18"/>
        <v>327.17919174548581</v>
      </c>
      <c r="T63" s="284">
        <f t="shared" si="18"/>
        <v>331.38151332760106</v>
      </c>
      <c r="U63" s="284">
        <f t="shared" si="18"/>
        <v>318.79621668099742</v>
      </c>
      <c r="V63" s="284">
        <f t="shared" si="18"/>
        <v>314.12502149613067</v>
      </c>
      <c r="W63" s="284">
        <f t="shared" si="18"/>
        <v>322.87996560619092</v>
      </c>
      <c r="X63" s="284">
        <f t="shared" si="18"/>
        <v>310.5955288048151</v>
      </c>
      <c r="Y63" s="284">
        <f t="shared" si="18"/>
        <v>309.50842648323299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173.07864382813642</v>
      </c>
      <c r="C65" s="282">
        <f t="shared" si="19"/>
        <v>144.72530623530795</v>
      </c>
      <c r="D65" s="282">
        <f t="shared" si="19"/>
        <v>137.51863603097493</v>
      </c>
      <c r="E65" s="282">
        <f t="shared" si="19"/>
        <v>138.52441638163072</v>
      </c>
      <c r="F65" s="282">
        <f t="shared" si="19"/>
        <v>132.12443621621583</v>
      </c>
      <c r="G65" s="282">
        <f t="shared" si="19"/>
        <v>143.36552553732517</v>
      </c>
      <c r="H65" s="282">
        <f t="shared" si="19"/>
        <v>141.27546444342292</v>
      </c>
      <c r="I65" s="282">
        <f t="shared" si="19"/>
        <v>140.01616797497553</v>
      </c>
      <c r="J65" s="282">
        <f t="shared" si="19"/>
        <v>147.17395276842996</v>
      </c>
      <c r="K65" s="282">
        <f t="shared" si="19"/>
        <v>88.704314655193087</v>
      </c>
      <c r="L65" s="282">
        <f t="shared" si="19"/>
        <v>115.5986923221628</v>
      </c>
      <c r="M65" s="282">
        <f t="shared" si="19"/>
        <v>139.81482388292565</v>
      </c>
      <c r="N65" s="282">
        <f t="shared" si="19"/>
        <v>159.28947005442882</v>
      </c>
      <c r="O65" s="282">
        <f t="shared" si="19"/>
        <v>158.66300517895729</v>
      </c>
      <c r="P65" s="282">
        <f t="shared" si="19"/>
        <v>134.6241049047336</v>
      </c>
      <c r="Q65" s="282">
        <f t="shared" si="19"/>
        <v>144.22709323925139</v>
      </c>
      <c r="R65" s="282">
        <f t="shared" si="19"/>
        <v>148.88795994744581</v>
      </c>
      <c r="S65" s="282">
        <f t="shared" si="19"/>
        <v>146.64429719595799</v>
      </c>
      <c r="T65" s="282">
        <f t="shared" si="19"/>
        <v>148.29317149711409</v>
      </c>
      <c r="U65" s="282">
        <f t="shared" si="19"/>
        <v>147.29149484600069</v>
      </c>
      <c r="V65" s="282">
        <f t="shared" si="19"/>
        <v>135.13575009467741</v>
      </c>
      <c r="W65" s="282">
        <f t="shared" si="19"/>
        <v>142.68574966807739</v>
      </c>
      <c r="X65" s="282">
        <f t="shared" si="19"/>
        <v>136.73021736522091</v>
      </c>
      <c r="Y65" s="282">
        <f t="shared" si="19"/>
        <v>137.4617964881588</v>
      </c>
      <c r="DA65" s="94"/>
    </row>
    <row r="66" spans="1:105" ht="12" customHeight="1" x14ac:dyDescent="0.25">
      <c r="A66" s="44" t="s">
        <v>46</v>
      </c>
      <c r="B66" s="282">
        <f>NFM_fec!B34</f>
        <v>167.70304909672649</v>
      </c>
      <c r="C66" s="282">
        <f>NFM_fec!C34</f>
        <v>140.43929202062839</v>
      </c>
      <c r="D66" s="282">
        <f>NFM_fec!D34</f>
        <v>132.92108382546559</v>
      </c>
      <c r="E66" s="282">
        <f>NFM_fec!E34</f>
        <v>133.6269357784972</v>
      </c>
      <c r="F66" s="282">
        <f>NFM_fec!F34</f>
        <v>127.582175294143</v>
      </c>
      <c r="G66" s="282">
        <f>NFM_fec!G34</f>
        <v>138.3380152391874</v>
      </c>
      <c r="H66" s="282">
        <f>NFM_fec!H34</f>
        <v>136.0079056740432</v>
      </c>
      <c r="I66" s="282">
        <f>NFM_fec!I34</f>
        <v>134.63164987337311</v>
      </c>
      <c r="J66" s="282">
        <f>NFM_fec!J34</f>
        <v>141.96351822152391</v>
      </c>
      <c r="K66" s="282">
        <f>NFM_fec!K34</f>
        <v>84.123950052810144</v>
      </c>
      <c r="L66" s="282">
        <f>NFM_fec!L34</f>
        <v>111.0659502849025</v>
      </c>
      <c r="M66" s="282">
        <f>NFM_fec!M34</f>
        <v>135.2467436406005</v>
      </c>
      <c r="N66" s="282">
        <f>NFM_fec!N34</f>
        <v>154.64258631018299</v>
      </c>
      <c r="O66" s="282">
        <f>NFM_fec!O34</f>
        <v>154.1813854696822</v>
      </c>
      <c r="P66" s="282">
        <f>NFM_fec!P34</f>
        <v>134.6241049047336</v>
      </c>
      <c r="Q66" s="282">
        <f>NFM_fec!Q34</f>
        <v>144.22709323925139</v>
      </c>
      <c r="R66" s="282">
        <f>NFM_fec!R34</f>
        <v>148.88795994744581</v>
      </c>
      <c r="S66" s="282">
        <f>NFM_fec!S34</f>
        <v>146.64429719595799</v>
      </c>
      <c r="T66" s="282">
        <f>NFM_fec!T34</f>
        <v>148.29317149711409</v>
      </c>
      <c r="U66" s="282">
        <f>NFM_fec!U34</f>
        <v>147.29149484600069</v>
      </c>
      <c r="V66" s="282">
        <f>NFM_fec!V34</f>
        <v>135.13575009467741</v>
      </c>
      <c r="W66" s="282">
        <f>NFM_fec!W34</f>
        <v>142.68574966807739</v>
      </c>
      <c r="X66" s="282">
        <f>NFM_fec!X34</f>
        <v>136.73021736522091</v>
      </c>
      <c r="Y66" s="282">
        <f>NFM_fec!Y34</f>
        <v>137.4617964881588</v>
      </c>
      <c r="DA66" s="94"/>
    </row>
    <row r="67" spans="1:105" ht="12" customHeight="1" x14ac:dyDescent="0.25">
      <c r="A67" s="44" t="s">
        <v>80</v>
      </c>
      <c r="B67" s="282">
        <f>NFM_fec!B72</f>
        <v>5.3755947314099384</v>
      </c>
      <c r="C67" s="282">
        <f>NFM_fec!C72</f>
        <v>4.286014214679561</v>
      </c>
      <c r="D67" s="282">
        <f>NFM_fec!D72</f>
        <v>4.5975522055093574</v>
      </c>
      <c r="E67" s="282">
        <f>NFM_fec!E72</f>
        <v>4.8974806031335039</v>
      </c>
      <c r="F67" s="282">
        <f>NFM_fec!F72</f>
        <v>4.5422609220728241</v>
      </c>
      <c r="G67" s="282">
        <f>NFM_fec!G72</f>
        <v>5.0275102981377753</v>
      </c>
      <c r="H67" s="282">
        <f>NFM_fec!H72</f>
        <v>5.267558769379713</v>
      </c>
      <c r="I67" s="282">
        <f>NFM_fec!I72</f>
        <v>5.3845181016024339</v>
      </c>
      <c r="J67" s="282">
        <f>NFM_fec!J72</f>
        <v>5.2104345469060327</v>
      </c>
      <c r="K67" s="282">
        <f>NFM_fec!K72</f>
        <v>4.5803646023829412</v>
      </c>
      <c r="L67" s="282">
        <f>NFM_fec!L72</f>
        <v>4.5327420372603058</v>
      </c>
      <c r="M67" s="282">
        <f>NFM_fec!M72</f>
        <v>4.5680802423251592</v>
      </c>
      <c r="N67" s="282">
        <f>NFM_fec!N72</f>
        <v>4.6468837442458231</v>
      </c>
      <c r="O67" s="282">
        <f>NFM_fec!O72</f>
        <v>4.4816197092750798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158.70020397925839</v>
      </c>
      <c r="C68" s="242">
        <f>NFM_fec!C115</f>
        <v>177.81166710949</v>
      </c>
      <c r="D68" s="242">
        <f>NFM_fec!D115</f>
        <v>182.68910257607581</v>
      </c>
      <c r="E68" s="242">
        <f>NFM_fec!E115</f>
        <v>178.29750967167971</v>
      </c>
      <c r="F68" s="242">
        <f>NFM_fec!F115</f>
        <v>185.5305938783672</v>
      </c>
      <c r="G68" s="242">
        <f>NFM_fec!G115</f>
        <v>206.5599258814195</v>
      </c>
      <c r="H68" s="242">
        <f>NFM_fec!H115</f>
        <v>204.5744925643157</v>
      </c>
      <c r="I68" s="242">
        <f>NFM_fec!I115</f>
        <v>209.72777011616819</v>
      </c>
      <c r="J68" s="242">
        <f>NFM_fec!J115</f>
        <v>187.9430721670816</v>
      </c>
      <c r="K68" s="242">
        <f>NFM_fec!K115</f>
        <v>170.57006195701661</v>
      </c>
      <c r="L68" s="242">
        <f>NFM_fec!L115</f>
        <v>157.38789409228269</v>
      </c>
      <c r="M68" s="242">
        <f>NFM_fec!M115</f>
        <v>179.93152177485601</v>
      </c>
      <c r="N68" s="242">
        <f>NFM_fec!N115</f>
        <v>182.7671937460872</v>
      </c>
      <c r="O68" s="242">
        <f>NFM_fec!O115</f>
        <v>173.67276438252171</v>
      </c>
      <c r="P68" s="242">
        <f>NFM_fec!P115</f>
        <v>183.549497846771</v>
      </c>
      <c r="Q68" s="242">
        <f>NFM_fec!Q115</f>
        <v>172.54891707889129</v>
      </c>
      <c r="R68" s="242">
        <f>NFM_fec!R115</f>
        <v>174.66784400784229</v>
      </c>
      <c r="S68" s="242">
        <f>NFM_fec!S115</f>
        <v>180.53489454952779</v>
      </c>
      <c r="T68" s="242">
        <f>NFM_fec!T115</f>
        <v>183.088341830487</v>
      </c>
      <c r="U68" s="242">
        <f>NFM_fec!U115</f>
        <v>171.5047218349967</v>
      </c>
      <c r="V68" s="242">
        <f>NFM_fec!V115</f>
        <v>178.98927140145329</v>
      </c>
      <c r="W68" s="242">
        <f>NFM_fec!W115</f>
        <v>180.1942159381135</v>
      </c>
      <c r="X68" s="242">
        <f>NFM_fec!X115</f>
        <v>173.86531143959419</v>
      </c>
      <c r="Y68" s="242">
        <f>NFM_fec!Y115</f>
        <v>172.0466299950742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688.67397127811353</v>
      </c>
      <c r="C70" s="203">
        <f t="shared" si="20"/>
        <v>624.47100547710693</v>
      </c>
      <c r="D70" s="203">
        <f t="shared" si="20"/>
        <v>617.00462323799582</v>
      </c>
      <c r="E70" s="203">
        <f t="shared" si="20"/>
        <v>600.11671739843496</v>
      </c>
      <c r="F70" s="203">
        <f t="shared" si="20"/>
        <v>592.93341083736073</v>
      </c>
      <c r="G70" s="203">
        <f t="shared" si="20"/>
        <v>639.98202459883305</v>
      </c>
      <c r="H70" s="203">
        <f t="shared" si="20"/>
        <v>614.61874191900574</v>
      </c>
      <c r="I70" s="203">
        <f t="shared" si="20"/>
        <v>637.04153159618568</v>
      </c>
      <c r="J70" s="203">
        <f t="shared" si="20"/>
        <v>670.96687115803957</v>
      </c>
      <c r="K70" s="203">
        <f t="shared" si="20"/>
        <v>597.11073463715525</v>
      </c>
      <c r="L70" s="203">
        <f t="shared" si="20"/>
        <v>635.31868215733562</v>
      </c>
      <c r="M70" s="203">
        <f t="shared" si="20"/>
        <v>633.62167755617133</v>
      </c>
      <c r="N70" s="203">
        <f t="shared" si="20"/>
        <v>739.23507267709851</v>
      </c>
      <c r="O70" s="203">
        <f t="shared" si="20"/>
        <v>729.53842823838204</v>
      </c>
      <c r="P70" s="203">
        <f t="shared" si="20"/>
        <v>700.57897851857035</v>
      </c>
      <c r="Q70" s="203">
        <f t="shared" si="20"/>
        <v>719.93888204722157</v>
      </c>
      <c r="R70" s="203">
        <f t="shared" si="20"/>
        <v>723.19853752435779</v>
      </c>
      <c r="S70" s="203">
        <f t="shared" si="20"/>
        <v>775.81714226938539</v>
      </c>
      <c r="T70" s="203">
        <f t="shared" si="20"/>
        <v>772.10592034601996</v>
      </c>
      <c r="U70" s="203">
        <f t="shared" si="20"/>
        <v>765.5439096313886</v>
      </c>
      <c r="V70" s="203">
        <f t="shared" si="20"/>
        <v>746.95329299554646</v>
      </c>
      <c r="W70" s="203">
        <f t="shared" si="20"/>
        <v>728.48185808056894</v>
      </c>
      <c r="X70" s="203">
        <f t="shared" si="20"/>
        <v>673.74867678087071</v>
      </c>
      <c r="Y70" s="203">
        <f t="shared" si="20"/>
        <v>699.00536074968841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305.86444127811353</v>
      </c>
      <c r="C71" s="213">
        <f>NFM_emi!C5+(NFM_emi!C34-NFM_emi!C70)+NFM_emi!C72+(NFM_emi!C115-NFM_emi!C158)</f>
        <v>242.32933547710695</v>
      </c>
      <c r="D71" s="213">
        <f>NFM_emi!D5+(NFM_emi!D34-NFM_emi!D70)+NFM_emi!D72+(NFM_emi!D115-NFM_emi!D158)</f>
        <v>226.68246323799585</v>
      </c>
      <c r="E71" s="213">
        <f>NFM_emi!E5+(NFM_emi!E34-NFM_emi!E70)+NFM_emi!E72+(NFM_emi!E115-NFM_emi!E158)</f>
        <v>222.08209739843491</v>
      </c>
      <c r="F71" s="213">
        <f>NFM_emi!F5+(NFM_emi!F34-NFM_emi!F70)+NFM_emi!F72+(NFM_emi!F115-NFM_emi!F158)</f>
        <v>206.69892083736076</v>
      </c>
      <c r="G71" s="213">
        <f>NFM_emi!G5+(NFM_emi!G34-NFM_emi!G70)+NFM_emi!G72+(NFM_emi!G115-NFM_emi!G158)</f>
        <v>252.31364459883306</v>
      </c>
      <c r="H71" s="213">
        <f>NFM_emi!H5+(NFM_emi!H34-NFM_emi!H70)+NFM_emi!H72+(NFM_emi!H115-NFM_emi!H158)</f>
        <v>247.77870191900564</v>
      </c>
      <c r="I71" s="213">
        <f>NFM_emi!I5+(NFM_emi!I34-NFM_emi!I70)+NFM_emi!I72+(NFM_emi!I115-NFM_emi!I158)</f>
        <v>248.00834159618563</v>
      </c>
      <c r="J71" s="213">
        <f>NFM_emi!J5+(NFM_emi!J34-NFM_emi!J70)+NFM_emi!J72+(NFM_emi!J115-NFM_emi!J158)</f>
        <v>274.55104115803942</v>
      </c>
      <c r="K71" s="213">
        <f>NFM_emi!K5+(NFM_emi!K34-NFM_emi!K70)+NFM_emi!K72+(NFM_emi!K115-NFM_emi!K158)</f>
        <v>234.1345946371552</v>
      </c>
      <c r="L71" s="213">
        <f>NFM_emi!L5+(NFM_emi!L34-NFM_emi!L70)+NFM_emi!L72+(NFM_emi!L115-NFM_emi!L158)</f>
        <v>246.1618821573357</v>
      </c>
      <c r="M71" s="213">
        <f>NFM_emi!M5+(NFM_emi!M34-NFM_emi!M70)+NFM_emi!M72+(NFM_emi!M115-NFM_emi!M158)</f>
        <v>225.72675755617138</v>
      </c>
      <c r="N71" s="213">
        <f>NFM_emi!N5+(NFM_emi!N34-NFM_emi!N70)+NFM_emi!N72+(NFM_emi!N115-NFM_emi!N158)</f>
        <v>246.92600267709855</v>
      </c>
      <c r="O71" s="213">
        <f>NFM_emi!O5+(NFM_emi!O34-NFM_emi!O70)+NFM_emi!O72+(NFM_emi!O115-NFM_emi!O158)</f>
        <v>238.33435823838209</v>
      </c>
      <c r="P71" s="213">
        <f>NFM_emi!P5+(NFM_emi!P34-NFM_emi!P70)+NFM_emi!P72+(NFM_emi!P115-NFM_emi!P158)</f>
        <v>252.45507851857033</v>
      </c>
      <c r="Q71" s="213">
        <f>NFM_emi!Q5+(NFM_emi!Q34-NFM_emi!Q70)+NFM_emi!Q72+(NFM_emi!Q115-NFM_emi!Q158)</f>
        <v>252.36712079698839</v>
      </c>
      <c r="R71" s="213">
        <f>NFM_emi!R5+(NFM_emi!R34-NFM_emi!R70)+NFM_emi!R72+(NFM_emi!R115-NFM_emi!R158)</f>
        <v>257.69848427826923</v>
      </c>
      <c r="S71" s="213">
        <f>NFM_emi!S5+(NFM_emi!S34-NFM_emi!S70)+NFM_emi!S72+(NFM_emi!S115-NFM_emi!S158)</f>
        <v>258.96941027698495</v>
      </c>
      <c r="T71" s="213">
        <f>NFM_emi!T5+(NFM_emi!T34-NFM_emi!T70)+NFM_emi!T72+(NFM_emi!T115-NFM_emi!T158)</f>
        <v>261.79453295639968</v>
      </c>
      <c r="U71" s="213">
        <f>NFM_emi!U5+(NFM_emi!U34-NFM_emi!U70)+NFM_emi!U72+(NFM_emi!U115-NFM_emi!U158)</f>
        <v>268.09981703697031</v>
      </c>
      <c r="V71" s="213">
        <f>NFM_emi!V5+(NFM_emi!V34-NFM_emi!V70)+NFM_emi!V72+(NFM_emi!V115-NFM_emi!V158)</f>
        <v>272.71950191844564</v>
      </c>
      <c r="W71" s="213">
        <f>NFM_emi!W5+(NFM_emi!W34-NFM_emi!W70)+NFM_emi!W72+(NFM_emi!W115-NFM_emi!W158)</f>
        <v>276.688878080569</v>
      </c>
      <c r="X71" s="213">
        <f>NFM_emi!X5+(NFM_emi!X34-NFM_emi!X70)+NFM_emi!X72+(NFM_emi!X115-NFM_emi!X158)</f>
        <v>242.07028678087073</v>
      </c>
      <c r="Y71" s="213">
        <f>NFM_emi!Y5+(NFM_emi!Y34-NFM_emi!Y70)+NFM_emi!Y72+(NFM_emi!Y115-NFM_emi!Y158)</f>
        <v>268.08728074968849</v>
      </c>
      <c r="DA71" s="85"/>
    </row>
    <row r="72" spans="1:105" ht="12" customHeight="1" x14ac:dyDescent="0.25">
      <c r="A72" s="14" t="s">
        <v>146</v>
      </c>
      <c r="B72" s="204">
        <f>NFM_emi!B70+NFM_emi!B158</f>
        <v>382.80953</v>
      </c>
      <c r="C72" s="204">
        <f>NFM_emi!C70+NFM_emi!C158</f>
        <v>382.14166999999998</v>
      </c>
      <c r="D72" s="204">
        <f>NFM_emi!D70+NFM_emi!D158</f>
        <v>390.32216</v>
      </c>
      <c r="E72" s="204">
        <f>NFM_emi!E70+NFM_emi!E158</f>
        <v>378.03462000000002</v>
      </c>
      <c r="F72" s="204">
        <f>NFM_emi!F70+NFM_emi!F158</f>
        <v>386.23448999999999</v>
      </c>
      <c r="G72" s="204">
        <f>NFM_emi!G70+NFM_emi!G158</f>
        <v>387.66838000000001</v>
      </c>
      <c r="H72" s="204">
        <f>NFM_emi!H70+NFM_emi!H158</f>
        <v>366.84004000000004</v>
      </c>
      <c r="I72" s="204">
        <f>NFM_emi!I70+NFM_emi!I158</f>
        <v>389.03318999999999</v>
      </c>
      <c r="J72" s="204">
        <f>NFM_emi!J70+NFM_emi!J158</f>
        <v>396.41583000000014</v>
      </c>
      <c r="K72" s="204">
        <f>NFM_emi!K70+NFM_emi!K158</f>
        <v>362.97613999999999</v>
      </c>
      <c r="L72" s="204">
        <f>NFM_emi!L70+NFM_emi!L158</f>
        <v>389.15679999999998</v>
      </c>
      <c r="M72" s="204">
        <f>NFM_emi!M70+NFM_emi!M158</f>
        <v>407.89491999999996</v>
      </c>
      <c r="N72" s="204">
        <f>NFM_emi!N70+NFM_emi!N158</f>
        <v>492.30906999999996</v>
      </c>
      <c r="O72" s="204">
        <f>NFM_emi!O70+NFM_emi!O158</f>
        <v>491.20407</v>
      </c>
      <c r="P72" s="204">
        <f>NFM_emi!P70+NFM_emi!P158</f>
        <v>448.12390000000005</v>
      </c>
      <c r="Q72" s="204">
        <f>NFM_emi!Q70+NFM_emi!Q158</f>
        <v>467.57176125023318</v>
      </c>
      <c r="R72" s="204">
        <f>NFM_emi!R70+NFM_emi!R158</f>
        <v>465.50005324608856</v>
      </c>
      <c r="S72" s="204">
        <f>NFM_emi!S70+NFM_emi!S158</f>
        <v>516.84773199240044</v>
      </c>
      <c r="T72" s="204">
        <f>NFM_emi!T70+NFM_emi!T158</f>
        <v>510.31138738962022</v>
      </c>
      <c r="U72" s="204">
        <f>NFM_emi!U70+NFM_emi!U158</f>
        <v>497.44409259441829</v>
      </c>
      <c r="V72" s="204">
        <f>NFM_emi!V70+NFM_emi!V158</f>
        <v>474.23379107710082</v>
      </c>
      <c r="W72" s="204">
        <f>NFM_emi!W70+NFM_emi!W158</f>
        <v>451.79297999999994</v>
      </c>
      <c r="X72" s="204">
        <f>NFM_emi!X70+NFM_emi!X158</f>
        <v>431.67838999999998</v>
      </c>
      <c r="Y72" s="204">
        <f>NFM_emi!Y70+NFM_emi!Y158</f>
        <v>430.91807999999997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688.67397127811353</v>
      </c>
      <c r="C73" s="210">
        <f t="shared" si="21"/>
        <v>624.47100547710693</v>
      </c>
      <c r="D73" s="210">
        <f t="shared" si="21"/>
        <v>617.00462323799582</v>
      </c>
      <c r="E73" s="210">
        <f t="shared" si="21"/>
        <v>600.11671739843496</v>
      </c>
      <c r="F73" s="210">
        <f t="shared" si="21"/>
        <v>592.93341083736073</v>
      </c>
      <c r="G73" s="210">
        <f t="shared" si="21"/>
        <v>639.98202459883305</v>
      </c>
      <c r="H73" s="210">
        <f t="shared" si="21"/>
        <v>614.61874191900563</v>
      </c>
      <c r="I73" s="210">
        <f t="shared" si="21"/>
        <v>637.04153159618568</v>
      </c>
      <c r="J73" s="210">
        <f t="shared" si="21"/>
        <v>670.96687115803957</v>
      </c>
      <c r="K73" s="210">
        <f t="shared" si="21"/>
        <v>597.11073463715513</v>
      </c>
      <c r="L73" s="210">
        <f t="shared" si="21"/>
        <v>635.31868215733573</v>
      </c>
      <c r="M73" s="210">
        <f t="shared" si="21"/>
        <v>633.62167755617133</v>
      </c>
      <c r="N73" s="210">
        <f t="shared" si="21"/>
        <v>739.23507267709851</v>
      </c>
      <c r="O73" s="210">
        <f t="shared" si="21"/>
        <v>729.53842823838204</v>
      </c>
      <c r="P73" s="210">
        <f t="shared" si="21"/>
        <v>700.57897851857035</v>
      </c>
      <c r="Q73" s="210">
        <f t="shared" si="21"/>
        <v>719.93888204722157</v>
      </c>
      <c r="R73" s="210">
        <f t="shared" si="21"/>
        <v>723.19853752435779</v>
      </c>
      <c r="S73" s="210">
        <f t="shared" si="21"/>
        <v>775.8171422693855</v>
      </c>
      <c r="T73" s="210">
        <f t="shared" si="21"/>
        <v>772.10592034601984</v>
      </c>
      <c r="U73" s="210">
        <f t="shared" si="21"/>
        <v>765.54390963138871</v>
      </c>
      <c r="V73" s="210">
        <f t="shared" si="21"/>
        <v>746.95329299554646</v>
      </c>
      <c r="W73" s="210">
        <f t="shared" si="21"/>
        <v>728.48185808056905</v>
      </c>
      <c r="X73" s="210">
        <f t="shared" si="21"/>
        <v>673.74867678087071</v>
      </c>
      <c r="Y73" s="210">
        <f t="shared" si="21"/>
        <v>699.00536074968852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184.2210463767741</v>
      </c>
      <c r="C75" s="282">
        <f t="shared" si="22"/>
        <v>169.08292967411617</v>
      </c>
      <c r="D75" s="282">
        <f t="shared" si="22"/>
        <v>165.65945688357536</v>
      </c>
      <c r="E75" s="282">
        <f t="shared" si="22"/>
        <v>162.58370557369022</v>
      </c>
      <c r="F75" s="282">
        <f t="shared" si="22"/>
        <v>158.94083962592131</v>
      </c>
      <c r="G75" s="282">
        <f t="shared" si="22"/>
        <v>165.95932448502808</v>
      </c>
      <c r="H75" s="282">
        <f t="shared" si="22"/>
        <v>164.65591325207404</v>
      </c>
      <c r="I75" s="282">
        <f t="shared" si="22"/>
        <v>161.22943661098722</v>
      </c>
      <c r="J75" s="282">
        <f t="shared" si="22"/>
        <v>140.01156976034912</v>
      </c>
      <c r="K75" s="282">
        <f t="shared" si="22"/>
        <v>113.08398113344842</v>
      </c>
      <c r="L75" s="282">
        <f t="shared" si="22"/>
        <v>156.83953161548831</v>
      </c>
      <c r="M75" s="282">
        <f t="shared" si="22"/>
        <v>180.52082970378856</v>
      </c>
      <c r="N75" s="282">
        <f t="shared" si="22"/>
        <v>225.63894762606606</v>
      </c>
      <c r="O75" s="282">
        <f t="shared" si="22"/>
        <v>224.07719323472557</v>
      </c>
      <c r="P75" s="282">
        <f t="shared" si="22"/>
        <v>192.41149826411925</v>
      </c>
      <c r="Q75" s="282">
        <f t="shared" si="22"/>
        <v>202.11418842058663</v>
      </c>
      <c r="R75" s="282">
        <f t="shared" si="22"/>
        <v>213.4455943998351</v>
      </c>
      <c r="S75" s="282">
        <f t="shared" si="22"/>
        <v>228.26056731779883</v>
      </c>
      <c r="T75" s="282">
        <f t="shared" si="22"/>
        <v>210.25765475275776</v>
      </c>
      <c r="U75" s="282">
        <f t="shared" si="22"/>
        <v>201.52649921700203</v>
      </c>
      <c r="V75" s="282">
        <f t="shared" si="22"/>
        <v>193.67175734562875</v>
      </c>
      <c r="W75" s="282">
        <f t="shared" si="22"/>
        <v>196.70429539954597</v>
      </c>
      <c r="X75" s="282">
        <f t="shared" si="22"/>
        <v>194.72808192232623</v>
      </c>
      <c r="Y75" s="282">
        <f t="shared" si="22"/>
        <v>193.48658983768999</v>
      </c>
      <c r="DA75" s="94"/>
    </row>
    <row r="76" spans="1:105" ht="12" customHeight="1" x14ac:dyDescent="0.25">
      <c r="A76" s="44" t="s">
        <v>46</v>
      </c>
      <c r="B76" s="282">
        <f>NFM_emi!B$34</f>
        <v>176.89265151543273</v>
      </c>
      <c r="C76" s="282">
        <f>NFM_emi!C$34</f>
        <v>164.60131245223516</v>
      </c>
      <c r="D76" s="282">
        <f>NFM_emi!D$34</f>
        <v>161.32985228727216</v>
      </c>
      <c r="E76" s="282">
        <f>NFM_emi!E$34</f>
        <v>157.84554663757686</v>
      </c>
      <c r="F76" s="282">
        <f>NFM_emi!F$34</f>
        <v>154.87706022392345</v>
      </c>
      <c r="G76" s="282">
        <f>NFM_emi!G$34</f>
        <v>160.85380238317765</v>
      </c>
      <c r="H76" s="282">
        <f>NFM_emi!H$34</f>
        <v>159.32824936522314</v>
      </c>
      <c r="I76" s="282">
        <f>NFM_emi!I$34</f>
        <v>155.94286744850908</v>
      </c>
      <c r="J76" s="282">
        <f>NFM_emi!J$34</f>
        <v>134.22192308912864</v>
      </c>
      <c r="K76" s="282">
        <f>NFM_emi!K$34</f>
        <v>108.32024899609209</v>
      </c>
      <c r="L76" s="282">
        <f>NFM_emi!L$34</f>
        <v>151.48369111481006</v>
      </c>
      <c r="M76" s="282">
        <f>NFM_emi!M$34</f>
        <v>175.82254053982012</v>
      </c>
      <c r="N76" s="282">
        <f>NFM_emi!N$34</f>
        <v>220.6448782248473</v>
      </c>
      <c r="O76" s="282">
        <f>NFM_emi!O$34</f>
        <v>219.12088100164465</v>
      </c>
      <c r="P76" s="282">
        <f>NFM_emi!P$34</f>
        <v>192.41149826411925</v>
      </c>
      <c r="Q76" s="282">
        <f>NFM_emi!Q$34</f>
        <v>202.11418842058663</v>
      </c>
      <c r="R76" s="282">
        <f>NFM_emi!R$34</f>
        <v>213.4455943998351</v>
      </c>
      <c r="S76" s="282">
        <f>NFM_emi!S$34</f>
        <v>228.26056731779883</v>
      </c>
      <c r="T76" s="282">
        <f>NFM_emi!T$34</f>
        <v>210.25765475275776</v>
      </c>
      <c r="U76" s="282">
        <f>NFM_emi!U$34</f>
        <v>201.52649921700203</v>
      </c>
      <c r="V76" s="282">
        <f>NFM_emi!V$34</f>
        <v>193.67175734562875</v>
      </c>
      <c r="W76" s="282">
        <f>NFM_emi!W$34</f>
        <v>196.70429539954597</v>
      </c>
      <c r="X76" s="282">
        <f>NFM_emi!X$34</f>
        <v>194.72808192232623</v>
      </c>
      <c r="Y76" s="282">
        <f>NFM_emi!Y$34</f>
        <v>193.48658983768999</v>
      </c>
      <c r="DA76" s="94"/>
    </row>
    <row r="77" spans="1:105" ht="12" customHeight="1" x14ac:dyDescent="0.25">
      <c r="A77" s="44" t="s">
        <v>80</v>
      </c>
      <c r="B77" s="282">
        <f>NFM_emi!B$72</f>
        <v>7.3283948613413648</v>
      </c>
      <c r="C77" s="282">
        <f>NFM_emi!C$72</f>
        <v>4.4816172218810202</v>
      </c>
      <c r="D77" s="282">
        <f>NFM_emi!D$72</f>
        <v>4.3296045963031906</v>
      </c>
      <c r="E77" s="282">
        <f>NFM_emi!E$72</f>
        <v>4.7381589361133667</v>
      </c>
      <c r="F77" s="282">
        <f>NFM_emi!F$72</f>
        <v>4.063779401997853</v>
      </c>
      <c r="G77" s="282">
        <f>NFM_emi!G$72</f>
        <v>5.1055221018504291</v>
      </c>
      <c r="H77" s="282">
        <f>NFM_emi!H$72</f>
        <v>5.3276638868508934</v>
      </c>
      <c r="I77" s="282">
        <f>NFM_emi!I$72</f>
        <v>5.2865691624781519</v>
      </c>
      <c r="J77" s="282">
        <f>NFM_emi!J$72</f>
        <v>5.7896466712204848</v>
      </c>
      <c r="K77" s="282">
        <f>NFM_emi!K$72</f>
        <v>4.7637321373563353</v>
      </c>
      <c r="L77" s="282">
        <f>NFM_emi!L$72</f>
        <v>5.3558405006782541</v>
      </c>
      <c r="M77" s="282">
        <f>NFM_emi!M$72</f>
        <v>4.6982891639684468</v>
      </c>
      <c r="N77" s="282">
        <f>NFM_emi!N$72</f>
        <v>4.9940694012187512</v>
      </c>
      <c r="O77" s="282">
        <f>NFM_emi!O$72</f>
        <v>4.9563122330809266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504.45292490133943</v>
      </c>
      <c r="C78" s="242">
        <f>NFM_emi!C$115</f>
        <v>455.38807580299078</v>
      </c>
      <c r="D78" s="242">
        <f>NFM_emi!D$115</f>
        <v>451.34516635442048</v>
      </c>
      <c r="E78" s="242">
        <f>NFM_emi!E$115</f>
        <v>437.53301182474468</v>
      </c>
      <c r="F78" s="242">
        <f>NFM_emi!F$115</f>
        <v>433.99257121143944</v>
      </c>
      <c r="G78" s="242">
        <f>NFM_emi!G$115</f>
        <v>474.022700113805</v>
      </c>
      <c r="H78" s="242">
        <f>NFM_emi!H$115</f>
        <v>449.96282866693161</v>
      </c>
      <c r="I78" s="242">
        <f>NFM_emi!I$115</f>
        <v>475.81209498519843</v>
      </c>
      <c r="J78" s="242">
        <f>NFM_emi!J$115</f>
        <v>530.95530139769039</v>
      </c>
      <c r="K78" s="242">
        <f>NFM_emi!K$115</f>
        <v>484.02675350370674</v>
      </c>
      <c r="L78" s="242">
        <f>NFM_emi!L$115</f>
        <v>478.47915054184739</v>
      </c>
      <c r="M78" s="242">
        <f>NFM_emi!M$115</f>
        <v>453.1008478523828</v>
      </c>
      <c r="N78" s="242">
        <f>NFM_emi!N$115</f>
        <v>513.59612505103246</v>
      </c>
      <c r="O78" s="242">
        <f>NFM_emi!O$115</f>
        <v>505.4612350036565</v>
      </c>
      <c r="P78" s="242">
        <f>NFM_emi!P$115</f>
        <v>508.16748025445111</v>
      </c>
      <c r="Q78" s="242">
        <f>NFM_emi!Q$115</f>
        <v>517.82469362663494</v>
      </c>
      <c r="R78" s="242">
        <f>NFM_emi!R$115</f>
        <v>509.75294312452274</v>
      </c>
      <c r="S78" s="242">
        <f>NFM_emi!S$115</f>
        <v>547.55657495158664</v>
      </c>
      <c r="T78" s="242">
        <f>NFM_emi!T$115</f>
        <v>561.84826559326211</v>
      </c>
      <c r="U78" s="242">
        <f>NFM_emi!U$115</f>
        <v>564.01741041438663</v>
      </c>
      <c r="V78" s="242">
        <f>NFM_emi!V$115</f>
        <v>553.28153564991771</v>
      </c>
      <c r="W78" s="242">
        <f>NFM_emi!W$115</f>
        <v>531.77756268102303</v>
      </c>
      <c r="X78" s="242">
        <f>NFM_emi!X$115</f>
        <v>479.02059485854448</v>
      </c>
      <c r="Y78" s="242">
        <f>NFM_emi!Y$115</f>
        <v>505.5187709119985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2244.1956540326114</v>
      </c>
      <c r="C82" s="288">
        <f t="shared" si="24"/>
        <v>2337.4734776533273</v>
      </c>
      <c r="D82" s="288">
        <f t="shared" si="24"/>
        <v>2273.6283103188484</v>
      </c>
      <c r="E82" s="288">
        <f t="shared" si="24"/>
        <v>2139.611689254848</v>
      </c>
      <c r="F82" s="288">
        <f t="shared" si="24"/>
        <v>2423.3764920131393</v>
      </c>
      <c r="G82" s="288">
        <f t="shared" si="24"/>
        <v>2548.1376131731254</v>
      </c>
      <c r="H82" s="288">
        <f t="shared" si="24"/>
        <v>2692.9179167243333</v>
      </c>
      <c r="I82" s="288">
        <f t="shared" si="24"/>
        <v>3573.224359692741</v>
      </c>
      <c r="J82" s="288">
        <f t="shared" si="24"/>
        <v>2369.0286650486064</v>
      </c>
      <c r="K82" s="288">
        <f t="shared" si="24"/>
        <v>1604.1546707908903</v>
      </c>
      <c r="L82" s="288">
        <f t="shared" si="24"/>
        <v>3029.4781933922236</v>
      </c>
      <c r="M82" s="288">
        <f t="shared" si="24"/>
        <v>2855.9066639369184</v>
      </c>
      <c r="N82" s="288">
        <f t="shared" si="24"/>
        <v>2882.7697346508021</v>
      </c>
      <c r="O82" s="288">
        <f t="shared" si="24"/>
        <v>2954.2790673897298</v>
      </c>
      <c r="P82" s="288">
        <f t="shared" si="24"/>
        <v>3762.2279594911815</v>
      </c>
      <c r="Q82" s="288">
        <f t="shared" si="24"/>
        <v>3602.0896171400532</v>
      </c>
      <c r="R82" s="288">
        <f t="shared" si="24"/>
        <v>3851.6710868876576</v>
      </c>
      <c r="S82" s="288">
        <f t="shared" si="24"/>
        <v>3875.8277135255671</v>
      </c>
      <c r="T82" s="288">
        <f t="shared" si="24"/>
        <v>3962.7802519016041</v>
      </c>
      <c r="U82" s="288">
        <f t="shared" si="24"/>
        <v>5280.8805994724253</v>
      </c>
      <c r="V82" s="288">
        <f t="shared" si="24"/>
        <v>3848.9120013135171</v>
      </c>
      <c r="W82" s="288">
        <f t="shared" si="24"/>
        <v>3275.4739645049631</v>
      </c>
      <c r="X82" s="288">
        <f t="shared" si="24"/>
        <v>3328.4146990958034</v>
      </c>
      <c r="Y82" s="288">
        <f t="shared" si="24"/>
        <v>3029.8953486936589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593.22051889033287</v>
      </c>
      <c r="C83" s="289">
        <f t="shared" si="25"/>
        <v>420.55373979837918</v>
      </c>
      <c r="D83" s="289">
        <f t="shared" si="25"/>
        <v>386.94044885021151</v>
      </c>
      <c r="E83" s="289">
        <f t="shared" si="25"/>
        <v>381.21903549933836</v>
      </c>
      <c r="F83" s="289">
        <f t="shared" si="25"/>
        <v>395.90505530003378</v>
      </c>
      <c r="G83" s="289">
        <f t="shared" si="25"/>
        <v>407.71680537707186</v>
      </c>
      <c r="H83" s="289">
        <f t="shared" si="25"/>
        <v>433.63100108692197</v>
      </c>
      <c r="I83" s="289">
        <f t="shared" si="25"/>
        <v>559.92468683218146</v>
      </c>
      <c r="J83" s="289">
        <f t="shared" si="25"/>
        <v>444.03326449482239</v>
      </c>
      <c r="K83" s="289">
        <f t="shared" si="25"/>
        <v>367.86983914242472</v>
      </c>
      <c r="L83" s="289">
        <f t="shared" si="25"/>
        <v>758.92482400770007</v>
      </c>
      <c r="M83" s="289">
        <f t="shared" si="25"/>
        <v>674.05689190405724</v>
      </c>
      <c r="N83" s="289">
        <f t="shared" si="25"/>
        <v>703.81128108873429</v>
      </c>
      <c r="O83" s="289">
        <f t="shared" si="25"/>
        <v>600.52896807888703</v>
      </c>
      <c r="P83" s="289">
        <f t="shared" si="25"/>
        <v>657.01849790617121</v>
      </c>
      <c r="Q83" s="289">
        <f t="shared" si="25"/>
        <v>530.31055452327587</v>
      </c>
      <c r="R83" s="289">
        <f t="shared" si="25"/>
        <v>153.52911475680784</v>
      </c>
      <c r="S83" s="289">
        <f t="shared" si="25"/>
        <v>395.55887649318851</v>
      </c>
      <c r="T83" s="289">
        <f t="shared" si="25"/>
        <v>852.57145885540797</v>
      </c>
      <c r="U83" s="289">
        <f t="shared" si="25"/>
        <v>842.31805929919051</v>
      </c>
      <c r="V83" s="289">
        <f t="shared" si="25"/>
        <v>983.13648452776954</v>
      </c>
      <c r="W83" s="289">
        <f t="shared" si="25"/>
        <v>1605.8440373070739</v>
      </c>
      <c r="X83" s="289">
        <f t="shared" si="25"/>
        <v>1526.4436348883166</v>
      </c>
      <c r="Y83" s="289">
        <f t="shared" si="25"/>
        <v>2056.6148936585755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1.3649735317676375</v>
      </c>
      <c r="C86" s="291">
        <f t="shared" si="27"/>
        <v>1.1413667684172553</v>
      </c>
      <c r="D86" s="291">
        <f t="shared" si="27"/>
        <v>1.06935175762811</v>
      </c>
      <c r="E86" s="291">
        <f t="shared" si="27"/>
        <v>1.0558263443721854</v>
      </c>
      <c r="F86" s="291">
        <f t="shared" si="27"/>
        <v>1.0132242041120845</v>
      </c>
      <c r="G86" s="291">
        <f t="shared" si="27"/>
        <v>1.0836396488082023</v>
      </c>
      <c r="H86" s="291">
        <f t="shared" si="27"/>
        <v>1.0606266099356076</v>
      </c>
      <c r="I86" s="291">
        <f t="shared" si="27"/>
        <v>1.0770474459613502</v>
      </c>
      <c r="J86" s="291">
        <f t="shared" si="27"/>
        <v>1.0220413386696525</v>
      </c>
      <c r="K86" s="291">
        <f t="shared" si="27"/>
        <v>0.88964089797401502</v>
      </c>
      <c r="L86" s="291">
        <f t="shared" si="27"/>
        <v>0.93982676684685207</v>
      </c>
      <c r="M86" s="291">
        <f t="shared" si="27"/>
        <v>0.99159449562358615</v>
      </c>
      <c r="N86" s="291">
        <f t="shared" si="27"/>
        <v>1.0018205663800555</v>
      </c>
      <c r="O86" s="291">
        <f t="shared" si="27"/>
        <v>0.98548450421712608</v>
      </c>
      <c r="P86" s="291">
        <f t="shared" si="27"/>
        <v>1.1913637602188814</v>
      </c>
      <c r="Q86" s="291">
        <f t="shared" si="27"/>
        <v>1.2433370106832016</v>
      </c>
      <c r="R86" s="291">
        <f t="shared" si="27"/>
        <v>1.2007093544148855</v>
      </c>
      <c r="S86" s="291">
        <f t="shared" si="27"/>
        <v>1.1922300585037235</v>
      </c>
      <c r="T86" s="291">
        <f t="shared" si="27"/>
        <v>1.1863453719769128</v>
      </c>
      <c r="U86" s="291">
        <f t="shared" si="27"/>
        <v>1.2274291237166723</v>
      </c>
      <c r="V86" s="291">
        <f t="shared" si="27"/>
        <v>1.1550064110656189</v>
      </c>
      <c r="W86" s="291">
        <f t="shared" si="27"/>
        <v>1.1506915295812692</v>
      </c>
      <c r="X86" s="291">
        <f t="shared" si="27"/>
        <v>1.1394184780435075</v>
      </c>
      <c r="Y86" s="291">
        <f t="shared" si="27"/>
        <v>1.1551411469593176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1.6637207251659374</v>
      </c>
      <c r="C87" s="291">
        <f t="shared" si="28"/>
        <v>1.3795608253499843</v>
      </c>
      <c r="D87" s="291">
        <f t="shared" si="28"/>
        <v>1.321283139418147</v>
      </c>
      <c r="E87" s="291">
        <f t="shared" si="28"/>
        <v>1.3204242665859407</v>
      </c>
      <c r="F87" s="291">
        <f t="shared" si="28"/>
        <v>1.2582068569442109</v>
      </c>
      <c r="G87" s="291">
        <f t="shared" si="28"/>
        <v>1.3522777638239238</v>
      </c>
      <c r="H87" s="291">
        <f t="shared" si="28"/>
        <v>1.3439516370952884</v>
      </c>
      <c r="I87" s="291">
        <f t="shared" si="28"/>
        <v>1.3737923456466643</v>
      </c>
      <c r="J87" s="291">
        <f t="shared" si="28"/>
        <v>1.2675314126921777</v>
      </c>
      <c r="K87" s="291">
        <f t="shared" si="28"/>
        <v>1.2068048151260995</v>
      </c>
      <c r="L87" s="291">
        <f t="shared" si="28"/>
        <v>1.1942575299451881</v>
      </c>
      <c r="M87" s="291">
        <f t="shared" si="28"/>
        <v>1.2184391318973018</v>
      </c>
      <c r="N87" s="291">
        <f t="shared" si="28"/>
        <v>1.1987797388386279</v>
      </c>
      <c r="O87" s="291">
        <f t="shared" si="28"/>
        <v>1.1769571409899404</v>
      </c>
      <c r="P87" s="291">
        <f t="shared" si="28"/>
        <v>1.1913637602188814</v>
      </c>
      <c r="Q87" s="291">
        <f t="shared" si="28"/>
        <v>1.2433370106832016</v>
      </c>
      <c r="R87" s="291">
        <f t="shared" si="28"/>
        <v>1.2007093544148855</v>
      </c>
      <c r="S87" s="291">
        <f t="shared" si="28"/>
        <v>1.1922300585037235</v>
      </c>
      <c r="T87" s="291">
        <f t="shared" si="28"/>
        <v>1.1863453719769128</v>
      </c>
      <c r="U87" s="291">
        <f t="shared" si="28"/>
        <v>1.2274291237166723</v>
      </c>
      <c r="V87" s="291">
        <f t="shared" si="28"/>
        <v>1.1550064110656189</v>
      </c>
      <c r="W87" s="291">
        <f t="shared" si="28"/>
        <v>1.1506915295812692</v>
      </c>
      <c r="X87" s="291">
        <f t="shared" si="28"/>
        <v>1.1394184780435075</v>
      </c>
      <c r="Y87" s="291">
        <f t="shared" si="28"/>
        <v>1.1551411469593176</v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0.20675364351576686</v>
      </c>
      <c r="C88" s="291">
        <f t="shared" si="29"/>
        <v>0.17144056858718243</v>
      </c>
      <c r="D88" s="291">
        <f t="shared" si="29"/>
        <v>0.16419829305390563</v>
      </c>
      <c r="E88" s="291">
        <f t="shared" si="29"/>
        <v>0.16324935343778346</v>
      </c>
      <c r="F88" s="291">
        <f t="shared" si="29"/>
        <v>0.15662968696802843</v>
      </c>
      <c r="G88" s="291">
        <f t="shared" si="29"/>
        <v>0.1675836766045925</v>
      </c>
      <c r="H88" s="291">
        <f t="shared" si="29"/>
        <v>0.16461121154311603</v>
      </c>
      <c r="I88" s="291">
        <f t="shared" si="29"/>
        <v>0.16826619067507606</v>
      </c>
      <c r="J88" s="291">
        <f t="shared" si="29"/>
        <v>0.16282607959081352</v>
      </c>
      <c r="K88" s="291">
        <f t="shared" si="29"/>
        <v>0.15267882007943137</v>
      </c>
      <c r="L88" s="291">
        <f t="shared" si="29"/>
        <v>0.1510914012420102</v>
      </c>
      <c r="M88" s="291">
        <f t="shared" si="29"/>
        <v>0.15226934141083864</v>
      </c>
      <c r="N88" s="291">
        <f t="shared" si="29"/>
        <v>0.15489612480819409</v>
      </c>
      <c r="O88" s="291">
        <f t="shared" si="29"/>
        <v>0.14938732364250265</v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0.48457885199007877</v>
      </c>
      <c r="C89" s="253">
        <f t="shared" si="30"/>
        <v>0.36954436612645652</v>
      </c>
      <c r="D89" s="253">
        <f t="shared" si="30"/>
        <v>0.35411727578227531</v>
      </c>
      <c r="E89" s="253">
        <f t="shared" si="30"/>
        <v>0.3546515289646332</v>
      </c>
      <c r="F89" s="253">
        <f t="shared" si="30"/>
        <v>0.34045434237703864</v>
      </c>
      <c r="G89" s="253">
        <f t="shared" si="30"/>
        <v>0.3659087011430745</v>
      </c>
      <c r="H89" s="253">
        <f t="shared" si="30"/>
        <v>0.36223903065837221</v>
      </c>
      <c r="I89" s="253">
        <f t="shared" si="30"/>
        <v>0.37028208000735913</v>
      </c>
      <c r="J89" s="253">
        <f t="shared" si="30"/>
        <v>0.3583107170159569</v>
      </c>
      <c r="K89" s="253">
        <f t="shared" si="30"/>
        <v>0.34114428587432089</v>
      </c>
      <c r="L89" s="253">
        <f t="shared" si="30"/>
        <v>0.33759737042531679</v>
      </c>
      <c r="M89" s="253">
        <f t="shared" si="30"/>
        <v>0.34254401799964973</v>
      </c>
      <c r="N89" s="253">
        <f t="shared" si="30"/>
        <v>0.34845321108479765</v>
      </c>
      <c r="O89" s="253">
        <f t="shared" si="30"/>
        <v>0.33866222920814659</v>
      </c>
      <c r="P89" s="253">
        <f t="shared" si="30"/>
        <v>0.34280764590473267</v>
      </c>
      <c r="Q89" s="253">
        <f t="shared" si="30"/>
        <v>0.35776263130601554</v>
      </c>
      <c r="R89" s="253">
        <f t="shared" si="30"/>
        <v>0.35835917196578304</v>
      </c>
      <c r="S89" s="253">
        <f t="shared" si="30"/>
        <v>0.35008414851854364</v>
      </c>
      <c r="T89" s="253">
        <f t="shared" si="30"/>
        <v>0.34906549318504321</v>
      </c>
      <c r="U89" s="253">
        <f t="shared" si="30"/>
        <v>0.36115381114175527</v>
      </c>
      <c r="V89" s="253">
        <f t="shared" si="30"/>
        <v>0.33984444330799218</v>
      </c>
      <c r="W89" s="253">
        <f t="shared" si="30"/>
        <v>0.34624984323028901</v>
      </c>
      <c r="X89" s="253">
        <f t="shared" si="30"/>
        <v>0.34285771577707225</v>
      </c>
      <c r="Y89" s="253">
        <f t="shared" si="30"/>
        <v>0.34046296498200979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0.78119859367353406</v>
      </c>
      <c r="C92" s="291">
        <f>IF(SUM(NFM_ued!C$34,NFM_ued!C$72)=0,"",SUM(NFM_ued!C$34,NFM_ued!C$72)/C$12)</f>
        <v>0.65677922965138158</v>
      </c>
      <c r="D92" s="291">
        <f>IF(SUM(NFM_ued!D$34,NFM_ued!D$72)=0,"",SUM(NFM_ued!D$34,NFM_ued!D$72)/D$12)</f>
        <v>0.61644370742856824</v>
      </c>
      <c r="E92" s="291">
        <f>IF(SUM(NFM_ued!E$34,NFM_ued!E$72)=0,"",SUM(NFM_ued!E$34,NFM_ued!E$72)/E$12)</f>
        <v>0.60838176234923924</v>
      </c>
      <c r="F92" s="291">
        <f>IF(SUM(NFM_ued!F$34,NFM_ued!F$72)=0,"",SUM(NFM_ued!F$34,NFM_ued!F$72)/F$12)</f>
        <v>0.5876631762722474</v>
      </c>
      <c r="G92" s="291">
        <f>IF(SUM(NFM_ued!G$34,NFM_ued!G$72)=0,"",SUM(NFM_ued!G$34,NFM_ued!G$72)/G$12)</f>
        <v>0.62804327118559111</v>
      </c>
      <c r="H92" s="291">
        <f>IF(SUM(NFM_ued!H$34,NFM_ued!H$72)=0,"",SUM(NFM_ued!H$34,NFM_ued!H$72)/H$12)</f>
        <v>0.61488585024889419</v>
      </c>
      <c r="I92" s="291">
        <f>IF(SUM(NFM_ued!I$34,NFM_ued!I$72)=0,"",SUM(NFM_ued!I$34,NFM_ued!I$72)/I$12)</f>
        <v>0.62476060939341205</v>
      </c>
      <c r="J92" s="291">
        <f>IF(SUM(NFM_ued!J$34,NFM_ued!J$72)=0,"",SUM(NFM_ued!J$34,NFM_ued!J$72)/J$12)</f>
        <v>0.60764013552213703</v>
      </c>
      <c r="K92" s="291">
        <f>IF(SUM(NFM_ued!K$34,NFM_ued!K$72)=0,"",SUM(NFM_ued!K$34,NFM_ued!K$72)/K$12)</f>
        <v>0.53062928030400391</v>
      </c>
      <c r="L92" s="291">
        <f>IF(SUM(NFM_ued!L$34,NFM_ued!L$72)=0,"",SUM(NFM_ued!L$34,NFM_ued!L$72)/L$12)</f>
        <v>0.55945643859846717</v>
      </c>
      <c r="M92" s="291">
        <f>IF(SUM(NFM_ued!M$34,NFM_ued!M$72)=0,"",SUM(NFM_ued!M$34,NFM_ued!M$72)/M$12)</f>
        <v>0.59198864353760816</v>
      </c>
      <c r="N92" s="291">
        <f>IF(SUM(NFM_ued!N$34,NFM_ued!N$72)=0,"",SUM(NFM_ued!N$34,NFM_ued!N$72)/N$12)</f>
        <v>0.61233998111565913</v>
      </c>
      <c r="O92" s="291">
        <f>IF(SUM(NFM_ued!O$34,NFM_ued!O$72)=0,"",SUM(NFM_ued!O$34,NFM_ued!O$72)/O$12)</f>
        <v>0.60812529156704431</v>
      </c>
      <c r="P92" s="291">
        <f>IF(SUM(NFM_ued!P$34,NFM_ued!P$72)=0,"",SUM(NFM_ued!P$34,NFM_ued!P$72)/P$12)</f>
        <v>0.73557002456871912</v>
      </c>
      <c r="Q92" s="291">
        <f>IF(SUM(NFM_ued!Q$34,NFM_ued!Q$72)=0,"",SUM(NFM_ued!Q$34,NFM_ued!Q$72)/Q$12)</f>
        <v>0.76721421707773985</v>
      </c>
      <c r="R92" s="291">
        <f>IF(SUM(NFM_ued!R$34,NFM_ued!R$72)=0,"",SUM(NFM_ued!R$34,NFM_ued!R$72)/R$12)</f>
        <v>0.75576153671745716</v>
      </c>
      <c r="S92" s="291">
        <f>IF(SUM(NFM_ued!S$34,NFM_ued!S$72)=0,"",SUM(NFM_ued!S$34,NFM_ued!S$72)/S$12)</f>
        <v>0.75607021313785006</v>
      </c>
      <c r="T92" s="291">
        <f>IF(SUM(NFM_ued!T$34,NFM_ued!T$72)=0,"",SUM(NFM_ued!T$34,NFM_ued!T$72)/T$12)</f>
        <v>0.762895029342744</v>
      </c>
      <c r="U92" s="291">
        <f>IF(SUM(NFM_ued!U$34,NFM_ued!U$72)=0,"",SUM(NFM_ued!U$34,NFM_ued!U$72)/U$12)</f>
        <v>0.78857683623668673</v>
      </c>
      <c r="V92" s="291">
        <f>IF(SUM(NFM_ued!V$34,NFM_ued!V$72)=0,"",SUM(NFM_ued!V$34,NFM_ued!V$72)/V$12)</f>
        <v>0.74255644854893321</v>
      </c>
      <c r="W92" s="291">
        <f>IF(SUM(NFM_ued!W$34,NFM_ued!W$72)=0,"",SUM(NFM_ued!W$34,NFM_ued!W$72)/W$12)</f>
        <v>0.75203793234291183</v>
      </c>
      <c r="X92" s="291">
        <f>IF(SUM(NFM_ued!X$34,NFM_ued!X$72)=0,"",SUM(NFM_ued!X$34,NFM_ued!X$72)/X$12)</f>
        <v>0.7540056881298568</v>
      </c>
      <c r="Y92" s="291">
        <f>IF(SUM(NFM_ued!Y$34,NFM_ued!Y$72)=0,"",SUM(NFM_ued!Y$34,NFM_ued!Y$72)/Y$12)</f>
        <v>0.76724250819150708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0.95304607477826286</v>
      </c>
      <c r="C93" s="291">
        <f>IF(NFM_ued!C$34=0,"",NFM_ued!C$34/C$13)</f>
        <v>0.79404373661274164</v>
      </c>
      <c r="D93" s="291">
        <f>IF(NFM_ued!D$34=0,"",NFM_ued!D$34/D$13)</f>
        <v>0.76168348703240463</v>
      </c>
      <c r="E93" s="291">
        <f>IF(NFM_ued!E$34=0,"",NFM_ued!E$34/E$13)</f>
        <v>0.76081970937751597</v>
      </c>
      <c r="F93" s="291">
        <f>IF(NFM_ued!F$34=0,"",NFM_ued!F$34/F$13)</f>
        <v>0.72972468425392301</v>
      </c>
      <c r="G93" s="291">
        <f>IF(NFM_ued!G$34=0,"",NFM_ued!G$34/G$13)</f>
        <v>0.78364821642122484</v>
      </c>
      <c r="H93" s="291">
        <f>IF(NFM_ued!H$34=0,"",NFM_ued!H$34/H$13)</f>
        <v>0.77882389192596857</v>
      </c>
      <c r="I93" s="291">
        <f>IF(NFM_ued!I$34=0,"",NFM_ued!I$34/I$13)</f>
        <v>0.79647902724969477</v>
      </c>
      <c r="J93" s="291">
        <f>IF(NFM_ued!J$34=0,"",NFM_ued!J$34/J$13)</f>
        <v>0.75415029205633555</v>
      </c>
      <c r="K93" s="291">
        <f>IF(NFM_ued!K$34=0,"",NFM_ued!K$34/K$13)</f>
        <v>0.72011378201522247</v>
      </c>
      <c r="L93" s="291">
        <f>IF(NFM_ued!L$34=0,"",NFM_ued!L$34/L$13)</f>
        <v>0.71139142203071726</v>
      </c>
      <c r="M93" s="291">
        <f>IF(NFM_ued!M$34=0,"",NFM_ued!M$34/M$13)</f>
        <v>0.72726351612485107</v>
      </c>
      <c r="N93" s="291">
        <f>IF(NFM_ued!N$34=0,"",NFM_ued!N$34/N$13)</f>
        <v>0.73316315677518773</v>
      </c>
      <c r="O93" s="291">
        <f>IF(NFM_ued!O$34=0,"",NFM_ued!O$34/O$13)</f>
        <v>0.72663220330635592</v>
      </c>
      <c r="P93" s="291">
        <f>IF(NFM_ued!P$34=0,"",NFM_ued!P$34/P$13)</f>
        <v>0.73557002456871912</v>
      </c>
      <c r="Q93" s="291">
        <f>IF(NFM_ued!Q$34=0,"",NFM_ued!Q$34/Q$13)</f>
        <v>0.76721421707773985</v>
      </c>
      <c r="R93" s="291">
        <f>IF(NFM_ued!R$34=0,"",NFM_ued!R$34/R$13)</f>
        <v>0.75576153671745716</v>
      </c>
      <c r="S93" s="291">
        <f>IF(NFM_ued!S$34=0,"",NFM_ued!S$34/S$13)</f>
        <v>0.75607021313785006</v>
      </c>
      <c r="T93" s="291">
        <f>IF(NFM_ued!T$34=0,"",NFM_ued!T$34/T$13)</f>
        <v>0.762895029342744</v>
      </c>
      <c r="U93" s="291">
        <f>IF(NFM_ued!U$34=0,"",NFM_ued!U$34/U$13)</f>
        <v>0.78857683623668673</v>
      </c>
      <c r="V93" s="291">
        <f>IF(NFM_ued!V$34=0,"",NFM_ued!V$34/V$13)</f>
        <v>0.74255644854893321</v>
      </c>
      <c r="W93" s="291">
        <f>IF(NFM_ued!W$34=0,"",NFM_ued!W$34/W$13)</f>
        <v>0.75203793234291183</v>
      </c>
      <c r="X93" s="291">
        <f>IF(NFM_ued!X$34=0,"",NFM_ued!X$34/X$13)</f>
        <v>0.7540056881298568</v>
      </c>
      <c r="Y93" s="291">
        <f>IF(NFM_ued!Y$34=0,"",NFM_ued!Y$34/Y$13)</f>
        <v>0.76724250819150708</v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0.11495912846750846</v>
      </c>
      <c r="C94" s="291">
        <f>IF(NFM_ued!C$72=0,"",NFM_ued!C$72/C$14)</f>
        <v>9.7838157304723519E-2</v>
      </c>
      <c r="D94" s="291">
        <f>IF(NFM_ued!D$72=0,"",NFM_ued!D$72/D$14)</f>
        <v>9.4617927851927644E-2</v>
      </c>
      <c r="E94" s="291">
        <f>IF(NFM_ued!E$72=0,"",NFM_ued!E$72/E$14)</f>
        <v>9.4157754373852265E-2</v>
      </c>
      <c r="F94" s="291">
        <f>IF(NFM_ued!F$72=0,"",NFM_ued!F$72/F$14)</f>
        <v>9.0937765605285131E-2</v>
      </c>
      <c r="G94" s="291">
        <f>IF(NFM_ued!G$72=0,"",NFM_ued!G$72/G$14)</f>
        <v>9.7430407932080604E-2</v>
      </c>
      <c r="H94" s="291">
        <f>IF(NFM_ued!H$72=0,"",NFM_ued!H$72/H$14)</f>
        <v>9.6431793445146213E-2</v>
      </c>
      <c r="I94" s="291">
        <f>IF(NFM_ued!I$72=0,"",NFM_ued!I$72/I$14)</f>
        <v>9.8872954708545999E-2</v>
      </c>
      <c r="J94" s="291">
        <f>IF(NFM_ued!J$72=0,"",NFM_ued!J$72/J$14)</f>
        <v>9.4854587652441938E-2</v>
      </c>
      <c r="K94" s="291">
        <f>IF(NFM_ued!K$72=0,"",NFM_ued!K$72/K$14)</f>
        <v>9.0343092127816396E-2</v>
      </c>
      <c r="L94" s="291">
        <f>IF(NFM_ued!L$72=0,"",NFM_ued!L$72/L$14)</f>
        <v>8.8457989958491662E-2</v>
      </c>
      <c r="M94" s="291">
        <f>IF(NFM_ued!M$72=0,"",NFM_ued!M$72/M$14)</f>
        <v>9.1471614964809503E-2</v>
      </c>
      <c r="N94" s="291">
        <f>IF(NFM_ued!N$72=0,"",NFM_ued!N$72/N$14)</f>
        <v>9.2800325779685763E-2</v>
      </c>
      <c r="O94" s="291">
        <f>IF(NFM_ued!O$72=0,"",NFM_ued!O$72/O$14)</f>
        <v>9.0645110305383303E-2</v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0.19608798658987428</v>
      </c>
      <c r="C95" s="253">
        <f>IF(NFM_ued!C$115=0,"",NFM_ued!C$115/C$15)</f>
        <v>0.15654659047714237</v>
      </c>
      <c r="D95" s="253">
        <f>IF(NFM_ued!D$115=0,"",NFM_ued!D$115/D$15)</f>
        <v>0.15173772080952699</v>
      </c>
      <c r="E95" s="253">
        <f>IF(NFM_ued!E$115=0,"",NFM_ued!E$115/E$15)</f>
        <v>0.15228473977119911</v>
      </c>
      <c r="F95" s="253">
        <f>IF(NFM_ued!F$115=0,"",NFM_ued!F$115/F$15)</f>
        <v>0.14816512831278286</v>
      </c>
      <c r="G95" s="253">
        <f>IF(NFM_ued!G$115=0,"",NFM_ued!G$115/G$15)</f>
        <v>0.15912126735096913</v>
      </c>
      <c r="H95" s="253">
        <f>IF(NFM_ued!H$115=0,"",NFM_ued!H$115/H$15)</f>
        <v>0.15842265762173743</v>
      </c>
      <c r="I95" s="253">
        <f>IF(NFM_ued!I$115=0,"",NFM_ued!I$115/I$15)</f>
        <v>0.16233214209901631</v>
      </c>
      <c r="J95" s="253">
        <f>IF(NFM_ued!J$115=0,"",NFM_ued!J$115/J$15)</f>
        <v>0.15432789564576041</v>
      </c>
      <c r="K95" s="253">
        <f>IF(NFM_ued!K$115=0,"",NFM_ued!K$115/K$15)</f>
        <v>0.14732344046828971</v>
      </c>
      <c r="L95" s="253">
        <f>IF(NFM_ued!L$115=0,"",NFM_ued!L$115/L$15)</f>
        <v>0.14419156533161395</v>
      </c>
      <c r="M95" s="253">
        <f>IF(NFM_ued!M$115=0,"",NFM_ued!M$115/M$15)</f>
        <v>0.15137590158910863</v>
      </c>
      <c r="N95" s="253">
        <f>IF(NFM_ued!N$115=0,"",NFM_ued!N$115/N$15)</f>
        <v>0.1531836948069295</v>
      </c>
      <c r="O95" s="253">
        <f>IF(NFM_ued!O$115=0,"",NFM_ued!O$115/O$15)</f>
        <v>0.15066319138491482</v>
      </c>
      <c r="P95" s="253">
        <f>IF(NFM_ued!P$115=0,"",NFM_ued!P$115/P$15)</f>
        <v>0.15207855197064502</v>
      </c>
      <c r="Q95" s="253">
        <f>IF(NFM_ued!Q$115=0,"",NFM_ued!Q$115/Q$15)</f>
        <v>0.15790423837361262</v>
      </c>
      <c r="R95" s="253">
        <f>IF(NFM_ued!R$115=0,"",NFM_ued!R$115/R$15)</f>
        <v>0.15781594767071955</v>
      </c>
      <c r="S95" s="253">
        <f>IF(NFM_ued!S$115=0,"",NFM_ued!S$115/S$15)</f>
        <v>0.15690251109307662</v>
      </c>
      <c r="T95" s="253">
        <f>IF(NFM_ued!T$115=0,"",NFM_ued!T$115/T$15)</f>
        <v>0.15899427021972429</v>
      </c>
      <c r="U95" s="253">
        <f>IF(NFM_ued!U$115=0,"",NFM_ued!U$115/U$15)</f>
        <v>0.16308019521932846</v>
      </c>
      <c r="V95" s="253">
        <f>IF(NFM_ued!V$115=0,"",NFM_ued!V$115/V$15)</f>
        <v>0.15373673602545157</v>
      </c>
      <c r="W95" s="253">
        <f>IF(NFM_ued!W$115=0,"",NFM_ued!W$115/W$15)</f>
        <v>0.15936748908426082</v>
      </c>
      <c r="X95" s="253">
        <f>IF(NFM_ued!X$115=0,"",NFM_ued!X$115/X$15)</f>
        <v>0.15943994973135917</v>
      </c>
      <c r="Y95" s="253">
        <f>IF(NFM_ued!Y$115=0,"",NFM_ued!Y$115/Y$15)</f>
        <v>0.15941867260018766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2.0757018593237881</v>
      </c>
      <c r="C96" s="292">
        <f t="shared" si="31"/>
        <v>1.9361222343012934</v>
      </c>
      <c r="D96" s="292">
        <f t="shared" si="31"/>
        <v>1.9268885440497279</v>
      </c>
      <c r="E96" s="292">
        <f t="shared" si="31"/>
        <v>1.8941767221548156</v>
      </c>
      <c r="F96" s="292">
        <f t="shared" si="31"/>
        <v>1.8665953775729995</v>
      </c>
      <c r="G96" s="292">
        <f t="shared" si="31"/>
        <v>1.8289096206179838</v>
      </c>
      <c r="H96" s="292">
        <f t="shared" si="31"/>
        <v>1.7771253963326448</v>
      </c>
      <c r="I96" s="292">
        <f t="shared" si="31"/>
        <v>1.8214512453684668</v>
      </c>
      <c r="J96" s="292">
        <f t="shared" si="31"/>
        <v>2.0021867623322254</v>
      </c>
      <c r="K96" s="292">
        <f t="shared" si="31"/>
        <v>2.3030071171677675</v>
      </c>
      <c r="L96" s="292">
        <f t="shared" si="31"/>
        <v>2.3272890089654492</v>
      </c>
      <c r="M96" s="292">
        <f t="shared" si="31"/>
        <v>1.981638527416743</v>
      </c>
      <c r="N96" s="292">
        <f t="shared" si="31"/>
        <v>2.1611479936207671</v>
      </c>
      <c r="O96" s="292">
        <f t="shared" si="31"/>
        <v>2.1951847951877608</v>
      </c>
      <c r="P96" s="292">
        <f t="shared" si="31"/>
        <v>2.2018764990561661</v>
      </c>
      <c r="Q96" s="292">
        <f t="shared" si="31"/>
        <v>2.2727064506058294</v>
      </c>
      <c r="R96" s="292">
        <f t="shared" si="31"/>
        <v>2.2351585991772103</v>
      </c>
      <c r="S96" s="292">
        <f t="shared" si="31"/>
        <v>2.3712300838278773</v>
      </c>
      <c r="T96" s="292">
        <f t="shared" si="31"/>
        <v>2.3299607530692947</v>
      </c>
      <c r="U96" s="292">
        <f t="shared" si="31"/>
        <v>2.4013582018052246</v>
      </c>
      <c r="V96" s="292">
        <f t="shared" si="31"/>
        <v>2.3778853700921982</v>
      </c>
      <c r="W96" s="292">
        <f t="shared" si="31"/>
        <v>2.2562002467786471</v>
      </c>
      <c r="X96" s="292">
        <f t="shared" si="31"/>
        <v>2.1692156335072963</v>
      </c>
      <c r="Y96" s="292">
        <f t="shared" si="31"/>
        <v>2.2584372538482591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1.0643776857860168</v>
      </c>
      <c r="C98" s="293">
        <f t="shared" si="33"/>
        <v>1.1683024487728864</v>
      </c>
      <c r="D98" s="293">
        <f t="shared" si="33"/>
        <v>1.2046327804346602</v>
      </c>
      <c r="E98" s="293">
        <f t="shared" si="33"/>
        <v>1.1736826605771569</v>
      </c>
      <c r="F98" s="293">
        <f t="shared" si="33"/>
        <v>1.202963238123655</v>
      </c>
      <c r="G98" s="293">
        <f t="shared" si="33"/>
        <v>1.1575957599501188</v>
      </c>
      <c r="H98" s="293">
        <f t="shared" si="33"/>
        <v>1.165495465902463</v>
      </c>
      <c r="I98" s="293">
        <f t="shared" si="33"/>
        <v>1.151505850665782</v>
      </c>
      <c r="J98" s="293">
        <f t="shared" si="33"/>
        <v>0.95133389520800293</v>
      </c>
      <c r="K98" s="293">
        <f t="shared" si="33"/>
        <v>1.2748419462235037</v>
      </c>
      <c r="L98" s="293">
        <f t="shared" si="33"/>
        <v>1.3567587008544277</v>
      </c>
      <c r="M98" s="293">
        <f t="shared" si="33"/>
        <v>1.2911422744053822</v>
      </c>
      <c r="N98" s="293">
        <f t="shared" si="33"/>
        <v>1.4165339840038753</v>
      </c>
      <c r="O98" s="293">
        <f t="shared" si="33"/>
        <v>1.4122838085789884</v>
      </c>
      <c r="P98" s="293">
        <f t="shared" si="33"/>
        <v>1.4292499727316943</v>
      </c>
      <c r="Q98" s="293">
        <f t="shared" si="33"/>
        <v>1.4013607560218184</v>
      </c>
      <c r="R98" s="293">
        <f t="shared" si="33"/>
        <v>1.4335987575837343</v>
      </c>
      <c r="S98" s="293">
        <f t="shared" si="33"/>
        <v>1.5565594549699984</v>
      </c>
      <c r="T98" s="293">
        <f t="shared" si="33"/>
        <v>1.4178512242342161</v>
      </c>
      <c r="U98" s="293">
        <f t="shared" si="33"/>
        <v>1.368215452139353</v>
      </c>
      <c r="V98" s="293">
        <f t="shared" si="33"/>
        <v>1.4331644824551641</v>
      </c>
      <c r="W98" s="293">
        <f t="shared" si="33"/>
        <v>1.3785840271865213</v>
      </c>
      <c r="X98" s="293">
        <f t="shared" si="33"/>
        <v>1.4241773740634587</v>
      </c>
      <c r="Y98" s="293">
        <f t="shared" si="33"/>
        <v>1.4075662822750703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1.0547968714236431</v>
      </c>
      <c r="C99" s="293">
        <f t="shared" si="34"/>
        <v>1.1720460142170024</v>
      </c>
      <c r="D99" s="293">
        <f t="shared" si="34"/>
        <v>1.2137265785397087</v>
      </c>
      <c r="E99" s="293">
        <f t="shared" si="34"/>
        <v>1.1812404865679547</v>
      </c>
      <c r="F99" s="293">
        <f t="shared" si="34"/>
        <v>1.2139396421706372</v>
      </c>
      <c r="G99" s="293">
        <f t="shared" si="34"/>
        <v>1.1627592177396813</v>
      </c>
      <c r="H99" s="293">
        <f t="shared" si="34"/>
        <v>1.1714631482310265</v>
      </c>
      <c r="I99" s="293">
        <f t="shared" si="34"/>
        <v>1.1582927758456507</v>
      </c>
      <c r="J99" s="293">
        <f t="shared" si="34"/>
        <v>0.94546771431576482</v>
      </c>
      <c r="K99" s="293">
        <f t="shared" si="34"/>
        <v>1.2876267570423445</v>
      </c>
      <c r="L99" s="293">
        <f t="shared" si="34"/>
        <v>1.3639075767706428</v>
      </c>
      <c r="M99" s="293">
        <f t="shared" si="34"/>
        <v>1.3000131153400942</v>
      </c>
      <c r="N99" s="293">
        <f t="shared" si="34"/>
        <v>1.4268054065151015</v>
      </c>
      <c r="O99" s="293">
        <f t="shared" si="34"/>
        <v>1.4211889479014441</v>
      </c>
      <c r="P99" s="293">
        <f t="shared" si="34"/>
        <v>1.4292499727316943</v>
      </c>
      <c r="Q99" s="293">
        <f t="shared" si="34"/>
        <v>1.4013607560218184</v>
      </c>
      <c r="R99" s="293">
        <f t="shared" si="34"/>
        <v>1.4335987575837343</v>
      </c>
      <c r="S99" s="293">
        <f t="shared" si="34"/>
        <v>1.5565594549699984</v>
      </c>
      <c r="T99" s="293">
        <f t="shared" si="34"/>
        <v>1.4178512242342161</v>
      </c>
      <c r="U99" s="293">
        <f t="shared" si="34"/>
        <v>1.368215452139353</v>
      </c>
      <c r="V99" s="293">
        <f t="shared" si="34"/>
        <v>1.4331644824551641</v>
      </c>
      <c r="W99" s="293">
        <f t="shared" si="34"/>
        <v>1.3785840271865213</v>
      </c>
      <c r="X99" s="293">
        <f t="shared" si="34"/>
        <v>1.4241773740634587</v>
      </c>
      <c r="Y99" s="293">
        <f t="shared" si="34"/>
        <v>1.4075662822750703</v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1.3632714569275641</v>
      </c>
      <c r="C100" s="293">
        <f t="shared" si="35"/>
        <v>1.0456375078112248</v>
      </c>
      <c r="D100" s="293">
        <f t="shared" si="35"/>
        <v>0.94171950698350337</v>
      </c>
      <c r="E100" s="293">
        <f t="shared" si="35"/>
        <v>0.9674686476719887</v>
      </c>
      <c r="F100" s="293">
        <f t="shared" si="35"/>
        <v>0.89466005403832682</v>
      </c>
      <c r="G100" s="293">
        <f t="shared" si="35"/>
        <v>1.0155169853638191</v>
      </c>
      <c r="H100" s="293">
        <f t="shared" si="35"/>
        <v>1.0114104313027452</v>
      </c>
      <c r="I100" s="293">
        <f t="shared" si="35"/>
        <v>0.98180915408286351</v>
      </c>
      <c r="J100" s="293">
        <f t="shared" si="35"/>
        <v>1.1111638806898341</v>
      </c>
      <c r="K100" s="293">
        <f t="shared" si="35"/>
        <v>1.0400333927299144</v>
      </c>
      <c r="L100" s="293">
        <f t="shared" si="35"/>
        <v>1.1815895227771329</v>
      </c>
      <c r="M100" s="293">
        <f t="shared" si="35"/>
        <v>1.0285040793366211</v>
      </c>
      <c r="N100" s="293">
        <f t="shared" si="35"/>
        <v>1.0747136524348913</v>
      </c>
      <c r="O100" s="293">
        <f t="shared" si="35"/>
        <v>1.1059198581315215</v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3.178653286212977</v>
      </c>
      <c r="C101" s="256">
        <f t="shared" si="36"/>
        <v>2.5610697160978715</v>
      </c>
      <c r="D101" s="256">
        <f t="shared" si="36"/>
        <v>2.4705642536421695</v>
      </c>
      <c r="E101" s="256">
        <f t="shared" si="36"/>
        <v>2.4539490912151605</v>
      </c>
      <c r="F101" s="256">
        <f t="shared" si="36"/>
        <v>2.3391967984318667</v>
      </c>
      <c r="G101" s="256">
        <f t="shared" si="36"/>
        <v>2.2948434847228243</v>
      </c>
      <c r="H101" s="256">
        <f t="shared" si="36"/>
        <v>2.199506023584386</v>
      </c>
      <c r="I101" s="256">
        <f t="shared" si="36"/>
        <v>2.2687128877670619</v>
      </c>
      <c r="J101" s="256">
        <f t="shared" si="36"/>
        <v>2.8250857840914216</v>
      </c>
      <c r="K101" s="256">
        <f t="shared" si="36"/>
        <v>2.8377005199522101</v>
      </c>
      <c r="L101" s="256">
        <f t="shared" si="36"/>
        <v>3.0401267727827674</v>
      </c>
      <c r="M101" s="256">
        <f t="shared" si="36"/>
        <v>2.518184937152574</v>
      </c>
      <c r="N101" s="256">
        <f t="shared" si="36"/>
        <v>2.8101111283929634</v>
      </c>
      <c r="O101" s="256">
        <f t="shared" si="36"/>
        <v>2.910423155874668</v>
      </c>
      <c r="P101" s="256">
        <f t="shared" si="36"/>
        <v>2.7685582701984535</v>
      </c>
      <c r="Q101" s="256">
        <f t="shared" si="36"/>
        <v>3.0010312576455043</v>
      </c>
      <c r="R101" s="256">
        <f t="shared" si="36"/>
        <v>2.9184132089111703</v>
      </c>
      <c r="S101" s="256">
        <f t="shared" si="36"/>
        <v>3.0329680936079115</v>
      </c>
      <c r="T101" s="256">
        <f t="shared" si="36"/>
        <v>3.0687276971105639</v>
      </c>
      <c r="U101" s="256">
        <f t="shared" si="36"/>
        <v>3.2886407113445144</v>
      </c>
      <c r="V101" s="256">
        <f t="shared" si="36"/>
        <v>3.0911435714432733</v>
      </c>
      <c r="W101" s="256">
        <f t="shared" si="36"/>
        <v>2.9511355839726758</v>
      </c>
      <c r="X101" s="256">
        <f t="shared" si="36"/>
        <v>2.7551245897889758</v>
      </c>
      <c r="Y101" s="256">
        <f t="shared" si="36"/>
        <v>2.9382660440746315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SE: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167.70304909672649</v>
      </c>
      <c r="C34" s="223">
        <v>140.43929202062839</v>
      </c>
      <c r="D34" s="223">
        <v>132.92108382546559</v>
      </c>
      <c r="E34" s="223">
        <v>133.6269357784972</v>
      </c>
      <c r="F34" s="223">
        <v>127.582175294143</v>
      </c>
      <c r="G34" s="223">
        <v>138.3380152391874</v>
      </c>
      <c r="H34" s="223">
        <v>136.0079056740432</v>
      </c>
      <c r="I34" s="223">
        <v>134.63164987337311</v>
      </c>
      <c r="J34" s="223">
        <v>141.96351822152391</v>
      </c>
      <c r="K34" s="223">
        <v>84.123950052810144</v>
      </c>
      <c r="L34" s="223">
        <v>111.0659502849025</v>
      </c>
      <c r="M34" s="223">
        <v>135.2467436406005</v>
      </c>
      <c r="N34" s="223">
        <v>154.64258631018299</v>
      </c>
      <c r="O34" s="223">
        <v>154.1813854696822</v>
      </c>
      <c r="P34" s="223">
        <v>134.6241049047336</v>
      </c>
      <c r="Q34" s="223">
        <v>144.22709323925139</v>
      </c>
      <c r="R34" s="223">
        <v>148.88795994744581</v>
      </c>
      <c r="S34" s="223">
        <v>146.64429719595799</v>
      </c>
      <c r="T34" s="223">
        <v>148.29317149711409</v>
      </c>
      <c r="U34" s="223">
        <v>147.29149484600069</v>
      </c>
      <c r="V34" s="223">
        <v>135.13575009467741</v>
      </c>
      <c r="W34" s="223">
        <v>142.68574966807739</v>
      </c>
      <c r="X34" s="223">
        <v>136.73021736522091</v>
      </c>
      <c r="Y34" s="223">
        <v>137.4617964881588</v>
      </c>
      <c r="DA34" s="89" t="s">
        <v>504</v>
      </c>
    </row>
    <row r="35" spans="1:105" ht="12" customHeight="1" x14ac:dyDescent="0.25">
      <c r="A35" s="55" t="s">
        <v>91</v>
      </c>
      <c r="B35" s="259">
        <v>0.19441956992798709</v>
      </c>
      <c r="C35" s="259">
        <v>0.16281246466755819</v>
      </c>
      <c r="D35" s="259">
        <v>0.15409654201828851</v>
      </c>
      <c r="E35" s="259">
        <v>0.1549148421855378</v>
      </c>
      <c r="F35" s="259">
        <v>0.14790709998902449</v>
      </c>
      <c r="G35" s="259">
        <v>0.16037643663808501</v>
      </c>
      <c r="H35" s="259">
        <v>0.15767512081833199</v>
      </c>
      <c r="I35" s="259">
        <v>0.15607961577412141</v>
      </c>
      <c r="J35" s="259">
        <v>0.1645795130545572</v>
      </c>
      <c r="K35" s="259">
        <v>9.7525610166690244E-2</v>
      </c>
      <c r="L35" s="259">
        <v>0.12875969998393749</v>
      </c>
      <c r="M35" s="259">
        <v>0.15679269920541219</v>
      </c>
      <c r="N35" s="259">
        <v>0.17927846443435019</v>
      </c>
      <c r="O35" s="259">
        <v>0.17874379038044269</v>
      </c>
      <c r="P35" s="259">
        <v>0.15607086882725979</v>
      </c>
      <c r="Q35" s="259">
        <v>0.1672036948082686</v>
      </c>
      <c r="R35" s="259">
        <v>0.1726070771899981</v>
      </c>
      <c r="S35" s="259">
        <v>0.1700059798962941</v>
      </c>
      <c r="T35" s="259">
        <v>0.1719175338855973</v>
      </c>
      <c r="U35" s="259">
        <v>0.17075628163174589</v>
      </c>
      <c r="V35" s="259">
        <v>0.1566640234438787</v>
      </c>
      <c r="W35" s="259">
        <v>0.16541680210808329</v>
      </c>
      <c r="X35" s="259">
        <v>0.15851250290049149</v>
      </c>
      <c r="Y35" s="259">
        <v>0.159360628794533</v>
      </c>
      <c r="DA35" s="67" t="s">
        <v>505</v>
      </c>
    </row>
    <row r="36" spans="1:105" ht="12" customHeight="1" x14ac:dyDescent="0.25">
      <c r="A36" s="173" t="s">
        <v>92</v>
      </c>
      <c r="B36" s="224">
        <v>9.0351870763152806E-2</v>
      </c>
      <c r="C36" s="224">
        <v>7.566322038322755E-2</v>
      </c>
      <c r="D36" s="224">
        <v>7.1612702644297532E-2</v>
      </c>
      <c r="E36" s="224">
        <v>7.1992988183372408E-2</v>
      </c>
      <c r="F36" s="224">
        <v>6.8736306679985787E-2</v>
      </c>
      <c r="G36" s="224">
        <v>7.453113429860185E-2</v>
      </c>
      <c r="H36" s="224">
        <v>7.3275762023438495E-2</v>
      </c>
      <c r="I36" s="224">
        <v>7.2534289003979235E-2</v>
      </c>
      <c r="J36" s="224">
        <v>7.6484414091008618E-2</v>
      </c>
      <c r="K36" s="224">
        <v>4.5322707632478768E-2</v>
      </c>
      <c r="L36" s="224">
        <v>5.9838007957533079E-2</v>
      </c>
      <c r="M36" s="224">
        <v>7.2865677567646933E-2</v>
      </c>
      <c r="N36" s="224">
        <v>8.3315402123297966E-2</v>
      </c>
      <c r="O36" s="224">
        <v>8.3066925074218215E-2</v>
      </c>
      <c r="P36" s="224">
        <v>7.2530224068475535E-2</v>
      </c>
      <c r="Q36" s="224">
        <v>7.7703940143649203E-2</v>
      </c>
      <c r="R36" s="224">
        <v>8.0215033583567574E-2</v>
      </c>
      <c r="S36" s="224">
        <v>7.9006235484640711E-2</v>
      </c>
      <c r="T36" s="224">
        <v>7.9894584733959009E-2</v>
      </c>
      <c r="U36" s="224">
        <v>7.9354920369912388E-2</v>
      </c>
      <c r="V36" s="224">
        <v>7.2805878568087748E-2</v>
      </c>
      <c r="W36" s="224">
        <v>7.6873524263321086E-2</v>
      </c>
      <c r="X36" s="224">
        <v>7.3664915428595587E-2</v>
      </c>
      <c r="Y36" s="224">
        <v>7.4059061764778236E-2</v>
      </c>
      <c r="DA36" s="177" t="s">
        <v>506</v>
      </c>
    </row>
    <row r="37" spans="1:105" ht="12" customHeight="1" x14ac:dyDescent="0.25">
      <c r="A37" s="173" t="s">
        <v>93</v>
      </c>
      <c r="B37" s="224">
        <v>2.6495685080364511</v>
      </c>
      <c r="C37" s="224">
        <v>2.2188238522425681</v>
      </c>
      <c r="D37" s="224">
        <v>2.1000424241253239</v>
      </c>
      <c r="E37" s="224">
        <v>2.111194297128991</v>
      </c>
      <c r="F37" s="224">
        <v>2.0156921157220631</v>
      </c>
      <c r="G37" s="224">
        <v>2.1856254290901189</v>
      </c>
      <c r="H37" s="224">
        <v>2.1488116385394598</v>
      </c>
      <c r="I37" s="224">
        <v>2.1270679430816442</v>
      </c>
      <c r="J37" s="224">
        <v>2.2429053567953412</v>
      </c>
      <c r="K37" s="224">
        <v>1.3290883501100921</v>
      </c>
      <c r="L37" s="224">
        <v>1.7547495157407611</v>
      </c>
      <c r="M37" s="224">
        <v>2.1367859123367481</v>
      </c>
      <c r="N37" s="224">
        <v>2.443224073123559</v>
      </c>
      <c r="O37" s="224">
        <v>2.4359374839400618</v>
      </c>
      <c r="P37" s="224">
        <v>2.1269487388525921</v>
      </c>
      <c r="Q37" s="224">
        <v>2.2786679569110242</v>
      </c>
      <c r="R37" s="224">
        <v>2.3523057691992229</v>
      </c>
      <c r="S37" s="224">
        <v>2.3168577663140719</v>
      </c>
      <c r="T37" s="224">
        <v>2.3429086070465428</v>
      </c>
      <c r="U37" s="224">
        <v>2.3270829501806691</v>
      </c>
      <c r="V37" s="224">
        <v>2.135032306742243</v>
      </c>
      <c r="W37" s="224">
        <v>2.2543160121587289</v>
      </c>
      <c r="X37" s="224">
        <v>2.1602235617059691</v>
      </c>
      <c r="Y37" s="224">
        <v>2.1717819025691592</v>
      </c>
      <c r="DA37" s="177" t="s">
        <v>507</v>
      </c>
    </row>
    <row r="38" spans="1:105" ht="12" customHeight="1" x14ac:dyDescent="0.25">
      <c r="A38" s="173" t="s">
        <v>94</v>
      </c>
      <c r="B38" s="224">
        <v>6.4806523309328998E-2</v>
      </c>
      <c r="C38" s="224">
        <v>5.4270821555852743E-2</v>
      </c>
      <c r="D38" s="224">
        <v>5.1365514006096159E-2</v>
      </c>
      <c r="E38" s="224">
        <v>5.1638280728512592E-2</v>
      </c>
      <c r="F38" s="224">
        <v>4.9302366663008163E-2</v>
      </c>
      <c r="G38" s="224">
        <v>5.3458812212694967E-2</v>
      </c>
      <c r="H38" s="224">
        <v>5.2558373606110681E-2</v>
      </c>
      <c r="I38" s="224">
        <v>5.2026538591373787E-2</v>
      </c>
      <c r="J38" s="224">
        <v>5.4859837684852378E-2</v>
      </c>
      <c r="K38" s="224">
        <v>3.2508536722230079E-2</v>
      </c>
      <c r="L38" s="224">
        <v>4.2919899994645808E-2</v>
      </c>
      <c r="M38" s="224">
        <v>5.2264233068470722E-2</v>
      </c>
      <c r="N38" s="224">
        <v>5.9759488144783379E-2</v>
      </c>
      <c r="O38" s="224">
        <v>5.9581263460147547E-2</v>
      </c>
      <c r="P38" s="224">
        <v>5.2023622942419918E-2</v>
      </c>
      <c r="Q38" s="224">
        <v>5.5734564936089519E-2</v>
      </c>
      <c r="R38" s="224">
        <v>5.7535692396665998E-2</v>
      </c>
      <c r="S38" s="224">
        <v>5.6668659965431363E-2</v>
      </c>
      <c r="T38" s="224">
        <v>5.7305844628532422E-2</v>
      </c>
      <c r="U38" s="224">
        <v>5.6918760543915287E-2</v>
      </c>
      <c r="V38" s="224">
        <v>5.2221341147959538E-2</v>
      </c>
      <c r="W38" s="224">
        <v>5.5138934036027737E-2</v>
      </c>
      <c r="X38" s="224">
        <v>5.2837500966830493E-2</v>
      </c>
      <c r="Y38" s="224">
        <v>5.3120209598177641E-2</v>
      </c>
      <c r="DA38" s="177" t="s">
        <v>508</v>
      </c>
    </row>
    <row r="39" spans="1:105" ht="12" customHeight="1" x14ac:dyDescent="0.25">
      <c r="A39" s="56" t="s">
        <v>95</v>
      </c>
      <c r="B39" s="260">
        <v>0.32932226317216601</v>
      </c>
      <c r="C39" s="260">
        <v>0.27265326990447869</v>
      </c>
      <c r="D39" s="260">
        <v>0.25657259453785919</v>
      </c>
      <c r="E39" s="260">
        <v>0.25778199459775042</v>
      </c>
      <c r="F39" s="260">
        <v>0.24623673588259229</v>
      </c>
      <c r="G39" s="260">
        <v>0.26755163893555067</v>
      </c>
      <c r="H39" s="260">
        <v>0.26298519272298598</v>
      </c>
      <c r="I39" s="260">
        <v>0.26020164817115132</v>
      </c>
      <c r="J39" s="260">
        <v>0.27542740817714878</v>
      </c>
      <c r="K39" s="260">
        <v>0.1625887110801357</v>
      </c>
      <c r="L39" s="260">
        <v>0.21532007361457961</v>
      </c>
      <c r="M39" s="260">
        <v>0.26138670541789188</v>
      </c>
      <c r="N39" s="260">
        <v>0.29883763032967853</v>
      </c>
      <c r="O39" s="260">
        <v>0.29788859237757931</v>
      </c>
      <c r="P39" s="260">
        <v>0.25998578325780553</v>
      </c>
      <c r="Q39" s="260">
        <v>0.27966113400781051</v>
      </c>
      <c r="R39" s="260">
        <v>0.29032310705179182</v>
      </c>
      <c r="S39" s="260">
        <v>0.28539254064721531</v>
      </c>
      <c r="T39" s="260">
        <v>0.28883087642225808</v>
      </c>
      <c r="U39" s="260">
        <v>0.28761599438398672</v>
      </c>
      <c r="V39" s="260">
        <v>0.26349834012679918</v>
      </c>
      <c r="W39" s="260">
        <v>0.27772534124063603</v>
      </c>
      <c r="X39" s="260">
        <v>0.26568557621228461</v>
      </c>
      <c r="Y39" s="260">
        <v>0.26785579228292622</v>
      </c>
      <c r="DA39" s="68" t="s">
        <v>509</v>
      </c>
    </row>
    <row r="40" spans="1:105" ht="12" customHeight="1" x14ac:dyDescent="0.25">
      <c r="A40" s="37" t="s">
        <v>159</v>
      </c>
      <c r="B40" s="226">
        <v>2.2990897225255751E-2</v>
      </c>
      <c r="C40" s="226">
        <v>1.09295759628809E-2</v>
      </c>
      <c r="D40" s="226">
        <v>4.174816366755308E-3</v>
      </c>
      <c r="E40" s="226">
        <v>4.2858397608905516E-3</v>
      </c>
      <c r="F40" s="226">
        <v>3.715165536655999E-3</v>
      </c>
      <c r="G40" s="226">
        <v>9.1554284985574039E-3</v>
      </c>
      <c r="H40" s="226">
        <v>7.3705079973421022E-3</v>
      </c>
      <c r="I40" s="226">
        <v>4.6571231251655706E-3</v>
      </c>
      <c r="J40" s="226">
        <v>9.109507778097806E-3</v>
      </c>
      <c r="K40" s="226">
        <v>3.5265753038554032E-3</v>
      </c>
      <c r="L40" s="226">
        <v>6.7355579345921863E-3</v>
      </c>
      <c r="M40" s="226">
        <v>6.7627398559832828E-3</v>
      </c>
      <c r="N40" s="226">
        <v>7.6447396852916752E-3</v>
      </c>
      <c r="O40" s="226">
        <v>8.0156191988154189E-3</v>
      </c>
      <c r="P40" s="226">
        <v>8.425398476847399E-3</v>
      </c>
      <c r="Q40" s="226">
        <v>1.261904096724995E-2</v>
      </c>
      <c r="R40" s="226">
        <v>2.0485883107794329E-2</v>
      </c>
      <c r="S40" s="226">
        <v>2.0520901864623121E-2</v>
      </c>
      <c r="T40" s="226">
        <v>1.925654777307249E-2</v>
      </c>
      <c r="U40" s="226">
        <v>2.1108489826774501E-2</v>
      </c>
      <c r="V40" s="226">
        <v>1.9646565680988989E-2</v>
      </c>
      <c r="W40" s="226">
        <v>1.6686969544332721E-2</v>
      </c>
      <c r="X40" s="226">
        <v>1.4436358116162029E-2</v>
      </c>
      <c r="Y40" s="226">
        <v>1.7804148007774571E-2</v>
      </c>
      <c r="DA40" s="69" t="s">
        <v>510</v>
      </c>
    </row>
    <row r="41" spans="1:105" ht="12" customHeight="1" x14ac:dyDescent="0.25">
      <c r="A41" s="37" t="s">
        <v>35</v>
      </c>
      <c r="B41" s="226">
        <v>2.1868085965417668E-2</v>
      </c>
      <c r="C41" s="226">
        <v>1.235297901582621E-2</v>
      </c>
      <c r="D41" s="226">
        <v>8.5633076481599398E-3</v>
      </c>
      <c r="E41" s="226">
        <v>7.5351744184440237E-3</v>
      </c>
      <c r="F41" s="226">
        <v>7.6204801982590383E-3</v>
      </c>
      <c r="G41" s="226">
        <v>7.4847506800877466E-3</v>
      </c>
      <c r="H41" s="226">
        <v>8.5128516084140415E-3</v>
      </c>
      <c r="I41" s="226">
        <v>1.017135219532376E-2</v>
      </c>
      <c r="J41" s="226">
        <v>1.3545201535405929E-2</v>
      </c>
      <c r="K41" s="226">
        <v>6.9881523711979761E-3</v>
      </c>
      <c r="L41" s="226">
        <v>1.113106287782371E-2</v>
      </c>
      <c r="M41" s="226">
        <v>8.4086644124773194E-3</v>
      </c>
      <c r="N41" s="226">
        <v>9.7565118762050432E-3</v>
      </c>
      <c r="O41" s="226">
        <v>9.949109526168582E-3</v>
      </c>
      <c r="P41" s="226">
        <v>7.7743736883138003E-3</v>
      </c>
      <c r="Q41" s="226">
        <v>1.0851843419640879E-2</v>
      </c>
      <c r="R41" s="226">
        <v>1.132188460147829E-2</v>
      </c>
      <c r="S41" s="226">
        <v>7.881881554819713E-3</v>
      </c>
      <c r="T41" s="226">
        <v>1.1057836152475589E-2</v>
      </c>
      <c r="U41" s="226">
        <v>1.253034583768205E-2</v>
      </c>
      <c r="V41" s="226">
        <v>1.020738097297242E-2</v>
      </c>
      <c r="W41" s="226">
        <v>1.2389830551648171E-2</v>
      </c>
      <c r="X41" s="226">
        <v>1.040386255625201E-2</v>
      </c>
      <c r="Y41" s="226">
        <v>1.186248646912251E-2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0.28446327998149251</v>
      </c>
      <c r="C44" s="226">
        <v>0.24937071492577159</v>
      </c>
      <c r="D44" s="226">
        <v>0.24383447052294391</v>
      </c>
      <c r="E44" s="226">
        <v>0.2459609804184158</v>
      </c>
      <c r="F44" s="226">
        <v>0.23490109014767729</v>
      </c>
      <c r="G44" s="226">
        <v>0.25091145975690549</v>
      </c>
      <c r="H44" s="226">
        <v>0.24710183311722991</v>
      </c>
      <c r="I44" s="226">
        <v>0.24537317285066201</v>
      </c>
      <c r="J44" s="226">
        <v>0.25277269886364512</v>
      </c>
      <c r="K44" s="226">
        <v>0.1520739834050823</v>
      </c>
      <c r="L44" s="226">
        <v>0.1974534528021637</v>
      </c>
      <c r="M44" s="226">
        <v>0.2462153011494313</v>
      </c>
      <c r="N44" s="226">
        <v>0.28143637876818178</v>
      </c>
      <c r="O44" s="226">
        <v>0.27992386365259531</v>
      </c>
      <c r="P44" s="226">
        <v>0.24378601109264431</v>
      </c>
      <c r="Q44" s="226">
        <v>0.25619024962091969</v>
      </c>
      <c r="R44" s="226">
        <v>0.25851533934251908</v>
      </c>
      <c r="S44" s="226">
        <v>0.25698975722777251</v>
      </c>
      <c r="T44" s="226">
        <v>0.25851649249670999</v>
      </c>
      <c r="U44" s="226">
        <v>0.25397715871953008</v>
      </c>
      <c r="V44" s="226">
        <v>0.2336443934728378</v>
      </c>
      <c r="W44" s="226">
        <v>0.24864854114465509</v>
      </c>
      <c r="X44" s="226">
        <v>0.2408453555398706</v>
      </c>
      <c r="Y44" s="226">
        <v>0.23818915780602909</v>
      </c>
      <c r="DA44" s="69" t="s">
        <v>514</v>
      </c>
    </row>
    <row r="45" spans="1:105" ht="12" customHeight="1" x14ac:dyDescent="0.25">
      <c r="A45" s="57" t="s">
        <v>515</v>
      </c>
      <c r="B45" s="261">
        <v>139.4698813457544</v>
      </c>
      <c r="C45" s="261">
        <v>118.03300434894111</v>
      </c>
      <c r="D45" s="261">
        <v>111.93419370718139</v>
      </c>
      <c r="E45" s="261">
        <v>112.5115549490622</v>
      </c>
      <c r="F45" s="261">
        <v>107.60984833298509</v>
      </c>
      <c r="G45" s="261">
        <v>116.6874803887313</v>
      </c>
      <c r="H45" s="261">
        <v>114.72902047387819</v>
      </c>
      <c r="I45" s="261">
        <v>113.6196131465727</v>
      </c>
      <c r="J45" s="261">
        <v>119.3768134788625</v>
      </c>
      <c r="K45" s="261">
        <v>70.960975455130026</v>
      </c>
      <c r="L45" s="261">
        <v>93.257350755246335</v>
      </c>
      <c r="M45" s="261">
        <v>113.9309957828156</v>
      </c>
      <c r="N45" s="261">
        <v>130.05296773946131</v>
      </c>
      <c r="O45" s="261">
        <v>129.5074999570881</v>
      </c>
      <c r="P45" s="261">
        <v>113.06076799087</v>
      </c>
      <c r="Q45" s="261">
        <v>120.9199598169366</v>
      </c>
      <c r="R45" s="261">
        <v>124.83417004259729</v>
      </c>
      <c r="S45" s="261">
        <v>123.09936920070101</v>
      </c>
      <c r="T45" s="261">
        <v>124.43192917874219</v>
      </c>
      <c r="U45" s="261">
        <v>123.3023777999028</v>
      </c>
      <c r="V45" s="261">
        <v>113.31427256077821</v>
      </c>
      <c r="W45" s="261">
        <v>119.5152361733789</v>
      </c>
      <c r="X45" s="261">
        <v>114.7860694086051</v>
      </c>
      <c r="Y45" s="261">
        <v>115.0582745153438</v>
      </c>
      <c r="DA45" s="70" t="s">
        <v>516</v>
      </c>
    </row>
    <row r="46" spans="1:105" ht="12" customHeight="1" x14ac:dyDescent="0.25">
      <c r="A46" s="57" t="s">
        <v>517</v>
      </c>
      <c r="B46" s="294">
        <v>18.510886149391549</v>
      </c>
      <c r="C46" s="294">
        <v>14.837733206657269</v>
      </c>
      <c r="D46" s="294">
        <v>13.89616793934885</v>
      </c>
      <c r="E46" s="294">
        <v>14.010247899206661</v>
      </c>
      <c r="F46" s="294">
        <v>13.3052633022552</v>
      </c>
      <c r="G46" s="294">
        <v>14.50266604591881</v>
      </c>
      <c r="H46" s="294">
        <v>14.26508728487163</v>
      </c>
      <c r="I46" s="294">
        <v>14.084881757993671</v>
      </c>
      <c r="J46" s="294">
        <v>15.00121323919107</v>
      </c>
      <c r="K46" s="294">
        <v>8.7969222861958762</v>
      </c>
      <c r="L46" s="294">
        <v>11.800198165515839</v>
      </c>
      <c r="M46" s="294">
        <v>14.18565195694995</v>
      </c>
      <c r="N46" s="294">
        <v>16.283087279808779</v>
      </c>
      <c r="O46" s="294">
        <v>16.271552123024051</v>
      </c>
      <c r="P46" s="294">
        <v>14.18044676770846</v>
      </c>
      <c r="Q46" s="294">
        <v>15.27482692538242</v>
      </c>
      <c r="R46" s="294">
        <v>15.85730045339437</v>
      </c>
      <c r="S46" s="294">
        <v>15.584943148065321</v>
      </c>
      <c r="T46" s="294">
        <v>15.77541211305404</v>
      </c>
      <c r="U46" s="294">
        <v>15.787420031648461</v>
      </c>
      <c r="V46" s="294">
        <v>14.38496252170316</v>
      </c>
      <c r="W46" s="294">
        <v>15.235587235988479</v>
      </c>
      <c r="X46" s="294">
        <v>14.50325582568281</v>
      </c>
      <c r="Y46" s="294">
        <v>14.722087381837641</v>
      </c>
      <c r="DA46" s="70" t="s">
        <v>518</v>
      </c>
    </row>
    <row r="47" spans="1:105" ht="12" customHeight="1" x14ac:dyDescent="0.25">
      <c r="A47" s="60" t="s">
        <v>519</v>
      </c>
      <c r="B47" s="262">
        <v>5.423637757853184</v>
      </c>
      <c r="C47" s="262">
        <v>2.4429340597640969</v>
      </c>
      <c r="D47" s="262">
        <v>1.613079854505139</v>
      </c>
      <c r="E47" s="262">
        <v>1.8414912819180189</v>
      </c>
      <c r="F47" s="262">
        <v>1.438773585204675</v>
      </c>
      <c r="G47" s="262">
        <v>2.133719581088191</v>
      </c>
      <c r="H47" s="262">
        <v>2.1621208795827149</v>
      </c>
      <c r="I47" s="262">
        <v>1.9525855212434029</v>
      </c>
      <c r="J47" s="262">
        <v>2.5756929335283361</v>
      </c>
      <c r="K47" s="262">
        <v>1.2806794670374699</v>
      </c>
      <c r="L47" s="262">
        <v>2.3667497151230399</v>
      </c>
      <c r="M47" s="262">
        <v>1.9983091143827609</v>
      </c>
      <c r="N47" s="262">
        <v>2.4558455699716339</v>
      </c>
      <c r="O47" s="262">
        <v>2.604321686015211</v>
      </c>
      <c r="P47" s="262">
        <v>2.2774253975365819</v>
      </c>
      <c r="Q47" s="262">
        <v>2.6827194168498738</v>
      </c>
      <c r="R47" s="262">
        <v>3.1459503097147938</v>
      </c>
      <c r="S47" s="262">
        <v>3.012898243079023</v>
      </c>
      <c r="T47" s="262">
        <v>3.1318260227166048</v>
      </c>
      <c r="U47" s="262">
        <v>3.4988447173595221</v>
      </c>
      <c r="V47" s="262">
        <v>2.9251759234771191</v>
      </c>
      <c r="W47" s="262">
        <v>3.2434668202201551</v>
      </c>
      <c r="X47" s="262">
        <v>2.7314093110586319</v>
      </c>
      <c r="Y47" s="262">
        <v>3.3041885582529269</v>
      </c>
      <c r="DA47" s="72" t="s">
        <v>520</v>
      </c>
    </row>
    <row r="48" spans="1:105" ht="12" customHeight="1" x14ac:dyDescent="0.25">
      <c r="A48" s="59" t="s">
        <v>31</v>
      </c>
      <c r="B48" s="297">
        <v>2.0795185833224452</v>
      </c>
      <c r="C48" s="297">
        <v>0.59998338057362233</v>
      </c>
      <c r="D48" s="297">
        <v>0.69666798866595392</v>
      </c>
      <c r="E48" s="297">
        <v>0.70243860214805565</v>
      </c>
      <c r="F48" s="297">
        <v>0.62155666612941896</v>
      </c>
      <c r="G48" s="297">
        <v>0.88142296206586745</v>
      </c>
      <c r="H48" s="297">
        <v>0.96391124348338153</v>
      </c>
      <c r="I48" s="297">
        <v>0.90850395999702971</v>
      </c>
      <c r="J48" s="297">
        <v>1.12792356104665</v>
      </c>
      <c r="K48" s="297">
        <v>0.52619153191146506</v>
      </c>
      <c r="L48" s="297">
        <v>1.0868333788145621</v>
      </c>
      <c r="M48" s="297">
        <v>0.97740348379057129</v>
      </c>
      <c r="N48" s="297">
        <v>1.28877212865107</v>
      </c>
      <c r="O48" s="297">
        <v>1.389872699194759</v>
      </c>
      <c r="P48" s="297">
        <v>1.332001609472899</v>
      </c>
      <c r="Q48" s="297">
        <v>1.240190371077055</v>
      </c>
      <c r="R48" s="297">
        <v>1.2650434227657039</v>
      </c>
      <c r="S48" s="297">
        <v>1.403913925177583</v>
      </c>
      <c r="T48" s="297">
        <v>1.400817805858745</v>
      </c>
      <c r="U48" s="297">
        <v>1.495650878208054</v>
      </c>
      <c r="V48" s="297">
        <v>1.2116716306712569</v>
      </c>
      <c r="W48" s="297">
        <v>1.472970922533962</v>
      </c>
      <c r="X48" s="297">
        <v>1.3483371931012169</v>
      </c>
      <c r="Y48" s="297">
        <v>1.52851490600982</v>
      </c>
      <c r="DA48" s="71" t="s">
        <v>521</v>
      </c>
    </row>
    <row r="49" spans="1:105" ht="12" customHeight="1" x14ac:dyDescent="0.25">
      <c r="A49" s="59" t="s">
        <v>159</v>
      </c>
      <c r="B49" s="297">
        <v>1.0577378660290639</v>
      </c>
      <c r="C49" s="297">
        <v>0.54324702425842086</v>
      </c>
      <c r="D49" s="297">
        <v>0.21030511830802631</v>
      </c>
      <c r="E49" s="297">
        <v>0.2120390838508415</v>
      </c>
      <c r="F49" s="297">
        <v>0.18767888054565021</v>
      </c>
      <c r="G49" s="297">
        <v>0.45132655587335913</v>
      </c>
      <c r="H49" s="297">
        <v>0.36100505429850133</v>
      </c>
      <c r="I49" s="297">
        <v>0.23026803097140811</v>
      </c>
      <c r="J49" s="297">
        <v>0.44779509171758269</v>
      </c>
      <c r="K49" s="297">
        <v>0.17430066412621301</v>
      </c>
      <c r="L49" s="297">
        <v>0.3217950238848058</v>
      </c>
      <c r="M49" s="297">
        <v>0.33474698280404608</v>
      </c>
      <c r="N49" s="297">
        <v>0.37559346058947762</v>
      </c>
      <c r="O49" s="297">
        <v>0.39136111246836491</v>
      </c>
      <c r="P49" s="297">
        <v>0.41137593446252563</v>
      </c>
      <c r="Q49" s="297">
        <v>0.62024343529587933</v>
      </c>
      <c r="R49" s="297">
        <v>1.007302831034889</v>
      </c>
      <c r="S49" s="297">
        <v>1.0038909819436901</v>
      </c>
      <c r="T49" s="297">
        <v>0.94180381769892751</v>
      </c>
      <c r="U49" s="297">
        <v>1.021325178669596</v>
      </c>
      <c r="V49" s="297">
        <v>0.96362444972744143</v>
      </c>
      <c r="W49" s="297">
        <v>0.80479920464716626</v>
      </c>
      <c r="X49" s="297">
        <v>0.70560875709091841</v>
      </c>
      <c r="Y49" s="297">
        <v>0.8534643745558077</v>
      </c>
      <c r="DA49" s="71" t="s">
        <v>522</v>
      </c>
    </row>
    <row r="50" spans="1:105" ht="12" customHeight="1" x14ac:dyDescent="0.25">
      <c r="A50" s="59" t="s">
        <v>32</v>
      </c>
      <c r="B50" s="297">
        <v>1.280300408022867</v>
      </c>
      <c r="C50" s="297">
        <v>0.68570736506085583</v>
      </c>
      <c r="D50" s="297">
        <v>0.27473270138263861</v>
      </c>
      <c r="E50" s="297">
        <v>0.55421583177425526</v>
      </c>
      <c r="F50" s="297">
        <v>0.24457452109859859</v>
      </c>
      <c r="G50" s="297">
        <v>0.43200134185459221</v>
      </c>
      <c r="H50" s="297">
        <v>0.42024791365274539</v>
      </c>
      <c r="I50" s="297">
        <v>0.31089849466472669</v>
      </c>
      <c r="J50" s="297">
        <v>0.3341342692473892</v>
      </c>
      <c r="K50" s="297">
        <v>0.234798474684181</v>
      </c>
      <c r="L50" s="297">
        <v>0.42632859689573022</v>
      </c>
      <c r="M50" s="297">
        <v>0.26994050226858951</v>
      </c>
      <c r="N50" s="297">
        <v>0.31213310827752488</v>
      </c>
      <c r="O50" s="297">
        <v>0.33732445724684729</v>
      </c>
      <c r="P50" s="297">
        <v>0.15445865676026771</v>
      </c>
      <c r="Q50" s="297">
        <v>0.28890239543235963</v>
      </c>
      <c r="R50" s="297">
        <v>0.31690038091469541</v>
      </c>
      <c r="S50" s="297">
        <v>0.21950843984396801</v>
      </c>
      <c r="T50" s="297">
        <v>0.24838511905652319</v>
      </c>
      <c r="U50" s="297">
        <v>0.37559327998403402</v>
      </c>
      <c r="V50" s="297">
        <v>0.24922837895220959</v>
      </c>
      <c r="W50" s="297">
        <v>0.3681450676711896</v>
      </c>
      <c r="X50" s="297">
        <v>0.16895169412950009</v>
      </c>
      <c r="Y50" s="297">
        <v>0.35356597104744109</v>
      </c>
      <c r="DA50" s="71" t="s">
        <v>523</v>
      </c>
    </row>
    <row r="51" spans="1:105" ht="12" customHeight="1" x14ac:dyDescent="0.25">
      <c r="A51" s="59" t="s">
        <v>35</v>
      </c>
      <c r="B51" s="297">
        <v>1.0060809004788069</v>
      </c>
      <c r="C51" s="297">
        <v>0.61399628987119825</v>
      </c>
      <c r="D51" s="297">
        <v>0.43137404614852032</v>
      </c>
      <c r="E51" s="297">
        <v>0.37279776414486693</v>
      </c>
      <c r="F51" s="297">
        <v>0.38496351743100732</v>
      </c>
      <c r="G51" s="297">
        <v>0.3689687212943728</v>
      </c>
      <c r="H51" s="297">
        <v>0.41695666814808718</v>
      </c>
      <c r="I51" s="297">
        <v>0.50291503561023876</v>
      </c>
      <c r="J51" s="297">
        <v>0.66584001151671435</v>
      </c>
      <c r="K51" s="297">
        <v>0.34538879631561092</v>
      </c>
      <c r="L51" s="297">
        <v>0.53179271552794205</v>
      </c>
      <c r="M51" s="297">
        <v>0.41621814551955388</v>
      </c>
      <c r="N51" s="297">
        <v>0.47934687245356161</v>
      </c>
      <c r="O51" s="297">
        <v>0.48576341710523968</v>
      </c>
      <c r="P51" s="297">
        <v>0.37958919684088999</v>
      </c>
      <c r="Q51" s="297">
        <v>0.53338321504457953</v>
      </c>
      <c r="R51" s="297">
        <v>0.55670367499950568</v>
      </c>
      <c r="S51" s="297">
        <v>0.38558489611378199</v>
      </c>
      <c r="T51" s="297">
        <v>0.54081928010240976</v>
      </c>
      <c r="U51" s="297">
        <v>0.60627538049783769</v>
      </c>
      <c r="V51" s="297">
        <v>0.50065146412621087</v>
      </c>
      <c r="W51" s="297">
        <v>0.5975516253678369</v>
      </c>
      <c r="X51" s="297">
        <v>0.50851166673699721</v>
      </c>
      <c r="Y51" s="297">
        <v>0.56864330663985863</v>
      </c>
      <c r="DA51" s="71" t="s">
        <v>524</v>
      </c>
    </row>
    <row r="52" spans="1:105" ht="12" customHeight="1" x14ac:dyDescent="0.25">
      <c r="A52" s="60" t="s">
        <v>525</v>
      </c>
      <c r="B52" s="262">
        <v>13.08724839153836</v>
      </c>
      <c r="C52" s="262">
        <v>12.39479914689317</v>
      </c>
      <c r="D52" s="262">
        <v>12.283088084843721</v>
      </c>
      <c r="E52" s="262">
        <v>12.168756617288651</v>
      </c>
      <c r="F52" s="262">
        <v>11.86648971705052</v>
      </c>
      <c r="G52" s="262">
        <v>12.36894646483062</v>
      </c>
      <c r="H52" s="262">
        <v>12.10296640528891</v>
      </c>
      <c r="I52" s="262">
        <v>12.13229623675026</v>
      </c>
      <c r="J52" s="262">
        <v>12.425520305662729</v>
      </c>
      <c r="K52" s="262">
        <v>7.516242819158407</v>
      </c>
      <c r="L52" s="262">
        <v>9.4334484503928024</v>
      </c>
      <c r="M52" s="262">
        <v>12.18734284256719</v>
      </c>
      <c r="N52" s="262">
        <v>13.82724170983715</v>
      </c>
      <c r="O52" s="262">
        <v>13.66723043700884</v>
      </c>
      <c r="P52" s="262">
        <v>11.90302137017188</v>
      </c>
      <c r="Q52" s="262">
        <v>12.59210750853255</v>
      </c>
      <c r="R52" s="262">
        <v>12.71135014367958</v>
      </c>
      <c r="S52" s="262">
        <v>12.572044904986299</v>
      </c>
      <c r="T52" s="262">
        <v>12.64358609033744</v>
      </c>
      <c r="U52" s="262">
        <v>12.28857531428894</v>
      </c>
      <c r="V52" s="262">
        <v>11.459786598226041</v>
      </c>
      <c r="W52" s="262">
        <v>11.99212041576833</v>
      </c>
      <c r="X52" s="262">
        <v>11.77184651462418</v>
      </c>
      <c r="Y52" s="262">
        <v>11.417898823584711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6.3938128663714116</v>
      </c>
      <c r="C53" s="294">
        <f t="shared" si="0"/>
        <v>4.7843308362762773</v>
      </c>
      <c r="D53" s="294">
        <f t="shared" si="0"/>
        <v>4.4570324016034801</v>
      </c>
      <c r="E53" s="294">
        <f t="shared" si="0"/>
        <v>4.4576105274041433</v>
      </c>
      <c r="F53" s="294">
        <f t="shared" si="0"/>
        <v>4.1391890339660824</v>
      </c>
      <c r="G53" s="294">
        <f t="shared" si="0"/>
        <v>4.4063253533622415</v>
      </c>
      <c r="H53" s="294">
        <f t="shared" si="0"/>
        <v>4.3184918275830704</v>
      </c>
      <c r="I53" s="294">
        <f t="shared" si="0"/>
        <v>4.2592449341844407</v>
      </c>
      <c r="J53" s="294">
        <f t="shared" si="0"/>
        <v>4.7712349736673936</v>
      </c>
      <c r="K53" s="294">
        <f t="shared" si="0"/>
        <v>2.6990183957726193</v>
      </c>
      <c r="L53" s="294">
        <f t="shared" si="0"/>
        <v>3.8068141668488602</v>
      </c>
      <c r="M53" s="294">
        <f t="shared" si="0"/>
        <v>4.4500006732387325</v>
      </c>
      <c r="N53" s="294">
        <f t="shared" si="0"/>
        <v>5.2421162327572866</v>
      </c>
      <c r="O53" s="294">
        <f t="shared" si="0"/>
        <v>5.3471153343376541</v>
      </c>
      <c r="P53" s="294">
        <f t="shared" si="0"/>
        <v>4.7153309082066395</v>
      </c>
      <c r="Q53" s="294">
        <f t="shared" si="0"/>
        <v>5.1733352061255493</v>
      </c>
      <c r="R53" s="294">
        <f t="shared" si="0"/>
        <v>5.2435027720327936</v>
      </c>
      <c r="S53" s="294">
        <f t="shared" si="0"/>
        <v>5.052053664884089</v>
      </c>
      <c r="T53" s="294">
        <f t="shared" si="0"/>
        <v>5.1449727586010221</v>
      </c>
      <c r="U53" s="294">
        <f t="shared" si="0"/>
        <v>5.2799681073392444</v>
      </c>
      <c r="V53" s="294">
        <f t="shared" si="0"/>
        <v>4.7562931221671754</v>
      </c>
      <c r="W53" s="294">
        <f t="shared" si="0"/>
        <v>5.1054556449031914</v>
      </c>
      <c r="X53" s="294">
        <f t="shared" si="0"/>
        <v>4.7299680737187852</v>
      </c>
      <c r="Y53" s="294">
        <f t="shared" si="0"/>
        <v>4.9552569959678481</v>
      </c>
      <c r="DA53" s="70"/>
    </row>
    <row r="54" spans="1:105" ht="12" customHeight="1" x14ac:dyDescent="0.25">
      <c r="A54" s="60" t="s">
        <v>528</v>
      </c>
      <c r="B54" s="262">
        <v>0.46933071308014129</v>
      </c>
      <c r="C54" s="262">
        <v>0.20294837282644501</v>
      </c>
      <c r="D54" s="262">
        <v>0.15199438563620621</v>
      </c>
      <c r="E54" s="262">
        <v>0.14877715374737471</v>
      </c>
      <c r="F54" s="262">
        <v>0.1357651835714215</v>
      </c>
      <c r="G54" s="262">
        <v>0.19471631545000409</v>
      </c>
      <c r="H54" s="262">
        <v>0.1991500746826769</v>
      </c>
      <c r="I54" s="262">
        <v>0.18675220839755999</v>
      </c>
      <c r="J54" s="262">
        <v>0.25250558925227518</v>
      </c>
      <c r="K54" s="262">
        <v>0.11959366809532231</v>
      </c>
      <c r="L54" s="262">
        <v>0.22052429821288899</v>
      </c>
      <c r="M54" s="262">
        <v>0.1954994482432767</v>
      </c>
      <c r="N54" s="262">
        <v>0.24157530495241061</v>
      </c>
      <c r="O54" s="262">
        <v>0.25529345335996628</v>
      </c>
      <c r="P54" s="262">
        <v>0.23714846376108961</v>
      </c>
      <c r="Q54" s="262">
        <v>0.26812791023838117</v>
      </c>
      <c r="R54" s="262">
        <v>0.31544653358610969</v>
      </c>
      <c r="S54" s="262">
        <v>0.31026989121395337</v>
      </c>
      <c r="T54" s="262">
        <v>0.32050267841879337</v>
      </c>
      <c r="U54" s="262">
        <v>0.34739076010657632</v>
      </c>
      <c r="V54" s="262">
        <v>0.29772633193531822</v>
      </c>
      <c r="W54" s="262">
        <v>0.32115786072480768</v>
      </c>
      <c r="X54" s="262">
        <v>0.28446729519004021</v>
      </c>
      <c r="Y54" s="262">
        <v>0.32852722213948421</v>
      </c>
      <c r="DA54" s="72" t="s">
        <v>529</v>
      </c>
    </row>
    <row r="55" spans="1:105" ht="12" customHeight="1" x14ac:dyDescent="0.25">
      <c r="A55" s="59" t="s">
        <v>31</v>
      </c>
      <c r="B55" s="230">
        <v>0.23555454387852301</v>
      </c>
      <c r="C55" s="230">
        <v>6.9294218655658435E-2</v>
      </c>
      <c r="D55" s="230">
        <v>7.9119698265612021E-2</v>
      </c>
      <c r="E55" s="230">
        <v>8.1184501652851973E-2</v>
      </c>
      <c r="F55" s="230">
        <v>7.0663055610639472E-2</v>
      </c>
      <c r="G55" s="230">
        <v>0.1008553752140484</v>
      </c>
      <c r="H55" s="230">
        <v>0.1102049345054851</v>
      </c>
      <c r="I55" s="230">
        <v>0.10334803048359401</v>
      </c>
      <c r="J55" s="230">
        <v>0.1270575729076312</v>
      </c>
      <c r="K55" s="230">
        <v>6.0168581207690669E-2</v>
      </c>
      <c r="L55" s="230">
        <v>0.1235160583885935</v>
      </c>
      <c r="M55" s="230">
        <v>0.11055618602005179</v>
      </c>
      <c r="N55" s="230">
        <v>0.14523194017681401</v>
      </c>
      <c r="O55" s="230">
        <v>0.15651779217257389</v>
      </c>
      <c r="P55" s="230">
        <v>0.14879278574957169</v>
      </c>
      <c r="Q55" s="230">
        <v>0.13891189239591251</v>
      </c>
      <c r="R55" s="230">
        <v>0.141055680384051</v>
      </c>
      <c r="S55" s="230">
        <v>0.15593678345003581</v>
      </c>
      <c r="T55" s="230">
        <v>0.15570489347798749</v>
      </c>
      <c r="U55" s="230">
        <v>0.16635717804115399</v>
      </c>
      <c r="V55" s="230">
        <v>0.13481077043081061</v>
      </c>
      <c r="W55" s="230">
        <v>0.16452287121310541</v>
      </c>
      <c r="X55" s="230">
        <v>0.14968358180506899</v>
      </c>
      <c r="Y55" s="230">
        <v>0.17018738968774449</v>
      </c>
      <c r="DA55" s="71" t="s">
        <v>530</v>
      </c>
    </row>
    <row r="56" spans="1:105" ht="12" customHeight="1" x14ac:dyDescent="0.25">
      <c r="A56" s="59" t="s">
        <v>159</v>
      </c>
      <c r="B56" s="230">
        <v>0.1198137696742502</v>
      </c>
      <c r="C56" s="230">
        <v>6.2741534685525499E-2</v>
      </c>
      <c r="D56" s="230">
        <v>2.388408506627001E-2</v>
      </c>
      <c r="E56" s="230">
        <v>2.4506465477148631E-2</v>
      </c>
      <c r="F56" s="230">
        <v>2.1336692043744349E-2</v>
      </c>
      <c r="G56" s="230">
        <v>5.1642300116604242E-2</v>
      </c>
      <c r="H56" s="230">
        <v>4.1274068161444057E-2</v>
      </c>
      <c r="I56" s="230">
        <v>2.6194434512215051E-2</v>
      </c>
      <c r="J56" s="230">
        <v>5.0442919607770302E-2</v>
      </c>
      <c r="K56" s="230">
        <v>1.993081041410039E-2</v>
      </c>
      <c r="L56" s="230">
        <v>3.6571247933760979E-2</v>
      </c>
      <c r="M56" s="230">
        <v>3.7863942900028577E-2</v>
      </c>
      <c r="N56" s="230">
        <v>4.2325687983513383E-2</v>
      </c>
      <c r="O56" s="230">
        <v>4.4072365261393881E-2</v>
      </c>
      <c r="P56" s="230">
        <v>4.5953226215120282E-2</v>
      </c>
      <c r="Q56" s="230">
        <v>6.9472551434395097E-2</v>
      </c>
      <c r="R56" s="230">
        <v>0.11231692416831961</v>
      </c>
      <c r="S56" s="230">
        <v>0.1115050772354122</v>
      </c>
      <c r="T56" s="230">
        <v>0.10468417984027301</v>
      </c>
      <c r="U56" s="230">
        <v>0.1135992209555047</v>
      </c>
      <c r="V56" s="230">
        <v>0.1072130032472204</v>
      </c>
      <c r="W56" s="230">
        <v>8.9891710605388656E-2</v>
      </c>
      <c r="X56" s="230">
        <v>7.8332072017880686E-2</v>
      </c>
      <c r="Y56" s="230">
        <v>9.5026141731458638E-2</v>
      </c>
      <c r="DA56" s="71" t="s">
        <v>531</v>
      </c>
    </row>
    <row r="57" spans="1:105" ht="12" customHeight="1" x14ac:dyDescent="0.25">
      <c r="A57" s="59" t="s">
        <v>35</v>
      </c>
      <c r="B57" s="230">
        <v>0.1139623995273681</v>
      </c>
      <c r="C57" s="230">
        <v>7.091261948526105E-2</v>
      </c>
      <c r="D57" s="230">
        <v>4.8990602304324102E-2</v>
      </c>
      <c r="E57" s="230">
        <v>4.3086186617374053E-2</v>
      </c>
      <c r="F57" s="230">
        <v>4.3765435917037653E-2</v>
      </c>
      <c r="G57" s="230">
        <v>4.2218640119351447E-2</v>
      </c>
      <c r="H57" s="230">
        <v>4.7671072015747731E-2</v>
      </c>
      <c r="I57" s="230">
        <v>5.7209743401750987E-2</v>
      </c>
      <c r="J57" s="230">
        <v>7.5005096736873611E-2</v>
      </c>
      <c r="K57" s="230">
        <v>3.9494276473531299E-2</v>
      </c>
      <c r="L57" s="230">
        <v>6.0436991890534572E-2</v>
      </c>
      <c r="M57" s="230">
        <v>4.7079319323196291E-2</v>
      </c>
      <c r="N57" s="230">
        <v>5.4017676792083177E-2</v>
      </c>
      <c r="O57" s="230">
        <v>5.4703295925998513E-2</v>
      </c>
      <c r="P57" s="230">
        <v>4.2402451796397553E-2</v>
      </c>
      <c r="Q57" s="230">
        <v>5.9743466408073667E-2</v>
      </c>
      <c r="R57" s="230">
        <v>6.2073929033739227E-2</v>
      </c>
      <c r="S57" s="230">
        <v>4.2828030528505423E-2</v>
      </c>
      <c r="T57" s="230">
        <v>6.011360510053293E-2</v>
      </c>
      <c r="U57" s="230">
        <v>6.7434361109917518E-2</v>
      </c>
      <c r="V57" s="230">
        <v>5.5702558257287177E-2</v>
      </c>
      <c r="W57" s="230">
        <v>6.6743278906313694E-2</v>
      </c>
      <c r="X57" s="230">
        <v>5.6451641367090487E-2</v>
      </c>
      <c r="Y57" s="230">
        <v>6.3313690720281007E-2</v>
      </c>
      <c r="DA57" s="71" t="s">
        <v>532</v>
      </c>
    </row>
    <row r="58" spans="1:105" ht="12" customHeight="1" x14ac:dyDescent="0.25">
      <c r="A58" s="60" t="s">
        <v>533</v>
      </c>
      <c r="B58" s="262">
        <v>4.4420424914304819</v>
      </c>
      <c r="C58" s="262">
        <v>3.1498629412646801</v>
      </c>
      <c r="D58" s="262">
        <v>2.9100633094306212</v>
      </c>
      <c r="E58" s="262">
        <v>2.9024265522087682</v>
      </c>
      <c r="F58" s="262">
        <v>2.65435550558758</v>
      </c>
      <c r="G58" s="262">
        <v>2.7963126474152671</v>
      </c>
      <c r="H58" s="262">
        <v>2.7355975243375621</v>
      </c>
      <c r="I58" s="262">
        <v>2.692367842989718</v>
      </c>
      <c r="J58" s="262">
        <v>3.1190277497697729</v>
      </c>
      <c r="K58" s="262">
        <v>1.7199626515803621</v>
      </c>
      <c r="L58" s="262">
        <v>2.5142006300119242</v>
      </c>
      <c r="M58" s="262">
        <v>2.8759649656733952</v>
      </c>
      <c r="N58" s="262">
        <v>3.4423468171708178</v>
      </c>
      <c r="O58" s="262">
        <v>3.5527134904367559</v>
      </c>
      <c r="P58" s="262">
        <v>3.1485416272655971</v>
      </c>
      <c r="Q58" s="262">
        <v>3.4947839253654869</v>
      </c>
      <c r="R58" s="262">
        <v>3.5107071491983008</v>
      </c>
      <c r="S58" s="262">
        <v>3.3453703549308091</v>
      </c>
      <c r="T58" s="262">
        <v>3.419099433734099</v>
      </c>
      <c r="U58" s="262">
        <v>3.5657525479315288</v>
      </c>
      <c r="V58" s="262">
        <v>3.1835491854838889</v>
      </c>
      <c r="W58" s="262">
        <v>3.444842909304564</v>
      </c>
      <c r="X58" s="262">
        <v>3.138667324861498</v>
      </c>
      <c r="Y58" s="262">
        <v>3.355441944796119</v>
      </c>
      <c r="DA58" s="72" t="s">
        <v>534</v>
      </c>
    </row>
    <row r="59" spans="1:105" ht="12" customHeight="1" x14ac:dyDescent="0.25">
      <c r="A59" s="64" t="s">
        <v>28</v>
      </c>
      <c r="B59" s="229">
        <v>2.7870815963681359</v>
      </c>
      <c r="C59" s="229">
        <v>2.0743014107888391</v>
      </c>
      <c r="D59" s="229">
        <v>2.1386368636004551</v>
      </c>
      <c r="E59" s="229">
        <v>1.998245161736439</v>
      </c>
      <c r="F59" s="229">
        <v>1.8625558387214689</v>
      </c>
      <c r="G59" s="229">
        <v>1.614155326975748</v>
      </c>
      <c r="H59" s="229">
        <v>1.535194007439094</v>
      </c>
      <c r="I59" s="229">
        <v>1.5914861789407271</v>
      </c>
      <c r="J59" s="229">
        <v>1.9700817636739141</v>
      </c>
      <c r="K59" s="229">
        <v>1.166276396188477</v>
      </c>
      <c r="L59" s="229">
        <v>1.4613035907534391</v>
      </c>
      <c r="M59" s="229">
        <v>1.650115203823888</v>
      </c>
      <c r="N59" s="229">
        <v>2.0030507501308179</v>
      </c>
      <c r="O59" s="229">
        <v>1.85551967763498</v>
      </c>
      <c r="P59" s="229">
        <v>1.5991214925100949</v>
      </c>
      <c r="Q59" s="229">
        <v>1.762907475994564</v>
      </c>
      <c r="R59" s="229">
        <v>1.736961281829517</v>
      </c>
      <c r="S59" s="229">
        <v>1.7218804116650559</v>
      </c>
      <c r="T59" s="229">
        <v>1.660244462867017</v>
      </c>
      <c r="U59" s="229">
        <v>1.715624236736069</v>
      </c>
      <c r="V59" s="229">
        <v>1.6353395021431409</v>
      </c>
      <c r="W59" s="229">
        <v>1.6584712656273151</v>
      </c>
      <c r="X59" s="229">
        <v>1.553936248353843</v>
      </c>
      <c r="Y59" s="229">
        <v>1.5513418121170419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0.63454125987137078</v>
      </c>
      <c r="C61" s="229">
        <v>0.26415737276680712</v>
      </c>
      <c r="D61" s="229">
        <v>0.33316894319847512</v>
      </c>
      <c r="E61" s="229">
        <v>0.34490085196066828</v>
      </c>
      <c r="F61" s="229">
        <v>0.34206102074752298</v>
      </c>
      <c r="G61" s="229">
        <v>0.48833999380473508</v>
      </c>
      <c r="H61" s="229">
        <v>0.53516084950751697</v>
      </c>
      <c r="I61" s="229">
        <v>0.51222102202198549</v>
      </c>
      <c r="J61" s="229">
        <v>0.50313577026911549</v>
      </c>
      <c r="K61" s="229">
        <v>0.2274925353468282</v>
      </c>
      <c r="L61" s="229">
        <v>0.42253573135432537</v>
      </c>
      <c r="M61" s="229">
        <v>0.52616946367693207</v>
      </c>
      <c r="N61" s="229">
        <v>0.65017734705405794</v>
      </c>
      <c r="O61" s="229">
        <v>0.67818476723014054</v>
      </c>
      <c r="P61" s="229">
        <v>0.57469659312792654</v>
      </c>
      <c r="Q61" s="229">
        <v>0.51771039820946696</v>
      </c>
      <c r="R61" s="229">
        <v>0.54061661056034782</v>
      </c>
      <c r="S61" s="229">
        <v>0.62295717467456668</v>
      </c>
      <c r="T61" s="229">
        <v>0.61123374001619823</v>
      </c>
      <c r="U61" s="229">
        <v>0.58555453533115942</v>
      </c>
      <c r="V61" s="229">
        <v>0.47221074277787062</v>
      </c>
      <c r="W61" s="229">
        <v>0.5626150957576751</v>
      </c>
      <c r="X61" s="229">
        <v>0.59374215617278969</v>
      </c>
      <c r="Y61" s="229">
        <v>0.56811509952238304</v>
      </c>
      <c r="DA61" s="73" t="s">
        <v>537</v>
      </c>
    </row>
    <row r="62" spans="1:105" ht="12" customHeight="1" x14ac:dyDescent="0.25">
      <c r="A62" s="64" t="s">
        <v>159</v>
      </c>
      <c r="B62" s="229">
        <v>0.32275658583026279</v>
      </c>
      <c r="C62" s="229">
        <v>0.2391778028156257</v>
      </c>
      <c r="D62" s="229">
        <v>0.10057464266455909</v>
      </c>
      <c r="E62" s="229">
        <v>0.1041122461742222</v>
      </c>
      <c r="F62" s="229">
        <v>0.1032852400280274</v>
      </c>
      <c r="G62" s="229">
        <v>0.25005112980326272</v>
      </c>
      <c r="H62" s="229">
        <v>0.20042900509877079</v>
      </c>
      <c r="I62" s="229">
        <v>0.1298267606489579</v>
      </c>
      <c r="J62" s="229">
        <v>0.19974911082182531</v>
      </c>
      <c r="K62" s="229">
        <v>7.5356780924744765E-2</v>
      </c>
      <c r="L62" s="229">
        <v>0.1251064776016127</v>
      </c>
      <c r="M62" s="229">
        <v>0.1802056605388736</v>
      </c>
      <c r="N62" s="229">
        <v>0.18948451347448109</v>
      </c>
      <c r="O62" s="229">
        <v>0.19096363653740259</v>
      </c>
      <c r="P62" s="229">
        <v>0.17748953631068479</v>
      </c>
      <c r="Q62" s="229">
        <v>0.25891708512054418</v>
      </c>
      <c r="R62" s="229">
        <v>0.43047110677937722</v>
      </c>
      <c r="S62" s="229">
        <v>0.44545543610432692</v>
      </c>
      <c r="T62" s="229">
        <v>0.41094728197058478</v>
      </c>
      <c r="U62" s="229">
        <v>0.3998537353412347</v>
      </c>
      <c r="V62" s="229">
        <v>0.37554218952260748</v>
      </c>
      <c r="W62" s="229">
        <v>0.30740062458892559</v>
      </c>
      <c r="X62" s="229">
        <v>0.31071579645887148</v>
      </c>
      <c r="Y62" s="229">
        <v>0.31721378455858262</v>
      </c>
      <c r="DA62" s="73" t="s">
        <v>538</v>
      </c>
    </row>
    <row r="63" spans="1:105" ht="12" customHeight="1" x14ac:dyDescent="0.25">
      <c r="A63" s="64" t="s">
        <v>32</v>
      </c>
      <c r="B63" s="229">
        <v>0.39066899446634618</v>
      </c>
      <c r="C63" s="229">
        <v>0.30189945572850602</v>
      </c>
      <c r="D63" s="229">
        <v>0.13138597620509429</v>
      </c>
      <c r="E63" s="229">
        <v>0.27212273352360811</v>
      </c>
      <c r="F63" s="229">
        <v>0.13459659415575129</v>
      </c>
      <c r="G63" s="229">
        <v>0.2393442668097224</v>
      </c>
      <c r="H63" s="229">
        <v>0.2333204763349587</v>
      </c>
      <c r="I63" s="229">
        <v>0.17528679201660699</v>
      </c>
      <c r="J63" s="229">
        <v>0.14904813476463949</v>
      </c>
      <c r="K63" s="229">
        <v>0.1015122765420325</v>
      </c>
      <c r="L63" s="229">
        <v>0.16574671794041071</v>
      </c>
      <c r="M63" s="229">
        <v>0.14531813284776379</v>
      </c>
      <c r="N63" s="229">
        <v>0.15746916910752329</v>
      </c>
      <c r="O63" s="229">
        <v>0.16459659122128689</v>
      </c>
      <c r="P63" s="229">
        <v>6.6641709130042664E-2</v>
      </c>
      <c r="Q63" s="229">
        <v>0.12060065750475241</v>
      </c>
      <c r="R63" s="229">
        <v>0.13542745389785399</v>
      </c>
      <c r="S63" s="229">
        <v>9.7402237452074172E-2</v>
      </c>
      <c r="T63" s="229">
        <v>0.1083805221851932</v>
      </c>
      <c r="U63" s="229">
        <v>0.14704658135062679</v>
      </c>
      <c r="V63" s="229">
        <v>9.7128887866384281E-2</v>
      </c>
      <c r="W63" s="229">
        <v>0.14061647065254029</v>
      </c>
      <c r="X63" s="229">
        <v>7.4398113227723342E-2</v>
      </c>
      <c r="Y63" s="229">
        <v>0.131412631986498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0.13275937942425939</v>
      </c>
      <c r="M64" s="229">
        <v>0.1500921526196258</v>
      </c>
      <c r="N64" s="229">
        <v>0.20033758713410221</v>
      </c>
      <c r="O64" s="229">
        <v>0.42642182235552151</v>
      </c>
      <c r="P64" s="229">
        <v>0.56681725517998938</v>
      </c>
      <c r="Q64" s="229">
        <v>0.61199052703833945</v>
      </c>
      <c r="R64" s="229">
        <v>0.42932324690962759</v>
      </c>
      <c r="S64" s="229">
        <v>0.28657993515890912</v>
      </c>
      <c r="T64" s="229">
        <v>0.39231199508614939</v>
      </c>
      <c r="U64" s="229">
        <v>0.48031372242995229</v>
      </c>
      <c r="V64" s="229">
        <v>0.40821477001935252</v>
      </c>
      <c r="W64" s="229">
        <v>0.54749898996202984</v>
      </c>
      <c r="X64" s="229">
        <v>0.38195119174581432</v>
      </c>
      <c r="Y64" s="229">
        <v>0.57600650779392915</v>
      </c>
      <c r="DA64" s="73" t="s">
        <v>540</v>
      </c>
    </row>
    <row r="65" spans="1:105" ht="12" customHeight="1" x14ac:dyDescent="0.25">
      <c r="A65" s="64" t="s">
        <v>35</v>
      </c>
      <c r="B65" s="229">
        <v>0.30699405489436621</v>
      </c>
      <c r="C65" s="229">
        <v>0.2703268991649021</v>
      </c>
      <c r="D65" s="229">
        <v>0.20629688376203739</v>
      </c>
      <c r="E65" s="229">
        <v>0.18304555881383069</v>
      </c>
      <c r="F65" s="229">
        <v>0.21185681193480921</v>
      </c>
      <c r="G65" s="229">
        <v>0.2044219300217984</v>
      </c>
      <c r="H65" s="229">
        <v>0.23149318595722071</v>
      </c>
      <c r="I65" s="229">
        <v>0.28354708936144002</v>
      </c>
      <c r="J65" s="229">
        <v>0.29701297024027939</v>
      </c>
      <c r="K65" s="229">
        <v>0.1493246625782795</v>
      </c>
      <c r="L65" s="229">
        <v>0.2067487329378763</v>
      </c>
      <c r="M65" s="229">
        <v>0.2240643521663121</v>
      </c>
      <c r="N65" s="229">
        <v>0.2418274502698354</v>
      </c>
      <c r="O65" s="229">
        <v>0.23702699545742439</v>
      </c>
      <c r="P65" s="229">
        <v>0.16377504100685841</v>
      </c>
      <c r="Q65" s="229">
        <v>0.22265778149781981</v>
      </c>
      <c r="R65" s="229">
        <v>0.2379074492215775</v>
      </c>
      <c r="S65" s="229">
        <v>0.17109515987587659</v>
      </c>
      <c r="T65" s="229">
        <v>0.23598143160895649</v>
      </c>
      <c r="U65" s="229">
        <v>0.23735973674248689</v>
      </c>
      <c r="V65" s="229">
        <v>0.19511309315453351</v>
      </c>
      <c r="W65" s="229">
        <v>0.22824046271607809</v>
      </c>
      <c r="X65" s="229">
        <v>0.22392381890245669</v>
      </c>
      <c r="Y65" s="229">
        <v>0.21135210881768449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1.4824396618607889</v>
      </c>
      <c r="C69" s="263">
        <v>1.431519522185152</v>
      </c>
      <c r="D69" s="263">
        <v>1.3949747065366529</v>
      </c>
      <c r="E69" s="263">
        <v>1.4064068214480001</v>
      </c>
      <c r="F69" s="263">
        <v>1.349068344807081</v>
      </c>
      <c r="G69" s="263">
        <v>1.41529639049697</v>
      </c>
      <c r="H69" s="263">
        <v>1.383744228562831</v>
      </c>
      <c r="I69" s="263">
        <v>1.3801248827971631</v>
      </c>
      <c r="J69" s="263">
        <v>1.399701634645345</v>
      </c>
      <c r="K69" s="263">
        <v>0.85946207609693503</v>
      </c>
      <c r="L69" s="263">
        <v>1.072089238624047</v>
      </c>
      <c r="M69" s="263">
        <v>1.3785362593220609</v>
      </c>
      <c r="N69" s="263">
        <v>1.558194110634058</v>
      </c>
      <c r="O69" s="263">
        <v>1.539108390540932</v>
      </c>
      <c r="P69" s="263">
        <v>1.329640817179953</v>
      </c>
      <c r="Q69" s="263">
        <v>1.4104233705216811</v>
      </c>
      <c r="R69" s="263">
        <v>1.4173490892483831</v>
      </c>
      <c r="S69" s="263">
        <v>1.3964134187393269</v>
      </c>
      <c r="T69" s="263">
        <v>1.4053706464481299</v>
      </c>
      <c r="U69" s="263">
        <v>1.3668247993011391</v>
      </c>
      <c r="V69" s="263">
        <v>1.275017604747968</v>
      </c>
      <c r="W69" s="263">
        <v>1.33945487487382</v>
      </c>
      <c r="X69" s="263">
        <v>1.306833453667247</v>
      </c>
      <c r="Y69" s="263">
        <v>1.2712878290322449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5.3755947314099384</v>
      </c>
      <c r="C72" s="223">
        <v>4.286014214679561</v>
      </c>
      <c r="D72" s="223">
        <v>4.5975522055093574</v>
      </c>
      <c r="E72" s="223">
        <v>4.8974806031335039</v>
      </c>
      <c r="F72" s="223">
        <v>4.5422609220728241</v>
      </c>
      <c r="G72" s="223">
        <v>5.0275102981377753</v>
      </c>
      <c r="H72" s="223">
        <v>5.267558769379713</v>
      </c>
      <c r="I72" s="223">
        <v>5.3845181016024339</v>
      </c>
      <c r="J72" s="223">
        <v>5.2104345469060327</v>
      </c>
      <c r="K72" s="223">
        <v>4.5803646023829412</v>
      </c>
      <c r="L72" s="223">
        <v>4.5327420372603058</v>
      </c>
      <c r="M72" s="223">
        <v>4.5680802423251592</v>
      </c>
      <c r="N72" s="223">
        <v>4.6468837442458231</v>
      </c>
      <c r="O72" s="223">
        <v>4.4816197092750798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9.2280888472511206E-3</v>
      </c>
      <c r="C73" s="259">
        <v>7.357645423396013E-3</v>
      </c>
      <c r="D73" s="259">
        <v>7.8924514127547453E-3</v>
      </c>
      <c r="E73" s="259">
        <v>8.4073276337849976E-3</v>
      </c>
      <c r="F73" s="259">
        <v>7.7975348683401646E-3</v>
      </c>
      <c r="G73" s="259">
        <v>8.6305449033623766E-3</v>
      </c>
      <c r="H73" s="259">
        <v>9.0426274227779387E-3</v>
      </c>
      <c r="I73" s="259">
        <v>9.2434072737583722E-3</v>
      </c>
      <c r="J73" s="259">
        <v>8.9445643382833652E-3</v>
      </c>
      <c r="K73" s="259">
        <v>7.8629460767565464E-3</v>
      </c>
      <c r="L73" s="259">
        <v>7.7811941434218533E-3</v>
      </c>
      <c r="M73" s="259">
        <v>7.8418579605894507E-3</v>
      </c>
      <c r="N73" s="259">
        <v>7.9771370791981988E-3</v>
      </c>
      <c r="O73" s="259">
        <v>7.6934342939057234E-3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4.800164047617567E-3</v>
      </c>
      <c r="C74" s="224">
        <v>3.82721770684122E-3</v>
      </c>
      <c r="D74" s="224">
        <v>4.1054071049997599E-3</v>
      </c>
      <c r="E74" s="224">
        <v>4.3732296591680389E-3</v>
      </c>
      <c r="F74" s="224">
        <v>4.0560344784933847E-3</v>
      </c>
      <c r="G74" s="224">
        <v>4.4893403219464847E-3</v>
      </c>
      <c r="H74" s="224">
        <v>4.703692798075869E-3</v>
      </c>
      <c r="I74" s="224">
        <v>4.8081322153935074E-3</v>
      </c>
      <c r="J74" s="224">
        <v>4.652683439542271E-3</v>
      </c>
      <c r="K74" s="224">
        <v>4.0900593493142911E-3</v>
      </c>
      <c r="L74" s="224">
        <v>4.0475345429635866E-3</v>
      </c>
      <c r="M74" s="224">
        <v>4.0790899689005502E-3</v>
      </c>
      <c r="N74" s="224">
        <v>4.1494579478274698E-3</v>
      </c>
      <c r="O74" s="224">
        <v>4.0018846059674627E-3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0.11235691361322669</v>
      </c>
      <c r="C75" s="224">
        <v>8.9583265280276533E-2</v>
      </c>
      <c r="D75" s="224">
        <v>9.6094814024642455E-2</v>
      </c>
      <c r="E75" s="224">
        <v>0.1023637071882614</v>
      </c>
      <c r="F75" s="224">
        <v>9.4939154368804624E-2</v>
      </c>
      <c r="G75" s="224">
        <v>0.10508149674252611</v>
      </c>
      <c r="H75" s="224">
        <v>0.1100988216514955</v>
      </c>
      <c r="I75" s="224">
        <v>0.1125434236427957</v>
      </c>
      <c r="J75" s="224">
        <v>0.1089048511885338</v>
      </c>
      <c r="K75" s="224">
        <v>9.5735570789910698E-2</v>
      </c>
      <c r="L75" s="224">
        <v>9.4740197309719651E-2</v>
      </c>
      <c r="M75" s="224">
        <v>9.5478811705156333E-2</v>
      </c>
      <c r="N75" s="224">
        <v>9.7125907273349063E-2</v>
      </c>
      <c r="O75" s="224">
        <v>9.3671674239124023E-2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3.076029615750374E-3</v>
      </c>
      <c r="C76" s="224">
        <v>2.4525484744653391E-3</v>
      </c>
      <c r="D76" s="224">
        <v>2.630817137584915E-3</v>
      </c>
      <c r="E76" s="224">
        <v>2.8024425445949989E-3</v>
      </c>
      <c r="F76" s="224">
        <v>2.5991782894467211E-3</v>
      </c>
      <c r="G76" s="224">
        <v>2.8768483011207919E-3</v>
      </c>
      <c r="H76" s="224">
        <v>3.01420914092598E-3</v>
      </c>
      <c r="I76" s="224">
        <v>3.081135757919459E-3</v>
      </c>
      <c r="J76" s="224">
        <v>2.9815214460944561E-3</v>
      </c>
      <c r="K76" s="224">
        <v>2.6209820255855172E-3</v>
      </c>
      <c r="L76" s="224">
        <v>2.5937313811406179E-3</v>
      </c>
      <c r="M76" s="224">
        <v>2.6139526535298181E-3</v>
      </c>
      <c r="N76" s="224">
        <v>2.659045693066066E-3</v>
      </c>
      <c r="O76" s="224">
        <v>2.564478097968574E-3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1.3351463450311541E-2</v>
      </c>
      <c r="C77" s="260">
        <v>1.131509003611786E-2</v>
      </c>
      <c r="D77" s="260">
        <v>1.223246816274857E-2</v>
      </c>
      <c r="E77" s="260">
        <v>1.301640310307656E-2</v>
      </c>
      <c r="F77" s="260">
        <v>1.224192189140259E-2</v>
      </c>
      <c r="G77" s="260">
        <v>1.360435646522714E-2</v>
      </c>
      <c r="H77" s="260">
        <v>1.426005583661066E-2</v>
      </c>
      <c r="I77" s="260">
        <v>1.4616523546317799E-2</v>
      </c>
      <c r="J77" s="260">
        <v>1.3807725421963761E-2</v>
      </c>
      <c r="K77" s="260">
        <v>1.238111662581725E-2</v>
      </c>
      <c r="L77" s="260">
        <v>1.1873289762755221E-2</v>
      </c>
      <c r="M77" s="260">
        <v>1.221575434112712E-2</v>
      </c>
      <c r="N77" s="260">
        <v>1.226385058037802E-2</v>
      </c>
      <c r="O77" s="260">
        <v>1.171288610675761E-2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9.3210255825429801E-4</v>
      </c>
      <c r="C78" s="226">
        <v>4.535765740858827E-4</v>
      </c>
      <c r="D78" s="226">
        <v>1.990403861474008E-4</v>
      </c>
      <c r="E78" s="226">
        <v>2.1640851235554649E-4</v>
      </c>
      <c r="F78" s="226">
        <v>1.8470341620780391E-4</v>
      </c>
      <c r="G78" s="226">
        <v>4.6553148910546342E-4</v>
      </c>
      <c r="H78" s="226">
        <v>3.996569331452603E-4</v>
      </c>
      <c r="I78" s="226">
        <v>2.6160844981392692E-4</v>
      </c>
      <c r="J78" s="226">
        <v>4.5667779747002421E-4</v>
      </c>
      <c r="K78" s="226">
        <v>2.6854841173591909E-4</v>
      </c>
      <c r="L78" s="226">
        <v>3.7141558484876468E-4</v>
      </c>
      <c r="M78" s="226">
        <v>3.1605267996153552E-4</v>
      </c>
      <c r="N78" s="226">
        <v>3.1372871322421329E-4</v>
      </c>
      <c r="O78" s="226">
        <v>3.1517163514560641E-4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8.8658127052559954E-4</v>
      </c>
      <c r="C79" s="226">
        <v>5.1264769290064623E-4</v>
      </c>
      <c r="D79" s="226">
        <v>4.0826803175380107E-4</v>
      </c>
      <c r="E79" s="226">
        <v>3.80479900605571E-4</v>
      </c>
      <c r="F79" s="226">
        <v>3.7886029892204382E-4</v>
      </c>
      <c r="G79" s="226">
        <v>3.8058154571721069E-4</v>
      </c>
      <c r="H79" s="226">
        <v>4.615991417913575E-4</v>
      </c>
      <c r="I79" s="226">
        <v>5.7136382457904835E-4</v>
      </c>
      <c r="J79" s="226">
        <v>6.7904797428785461E-4</v>
      </c>
      <c r="K79" s="226">
        <v>5.3214721324741643E-4</v>
      </c>
      <c r="L79" s="226">
        <v>6.1379476932753611E-4</v>
      </c>
      <c r="M79" s="226">
        <v>3.9297399856500062E-4</v>
      </c>
      <c r="N79" s="226">
        <v>4.0039269386342468E-4</v>
      </c>
      <c r="O79" s="226">
        <v>3.9119586894405912E-4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1.153277962153164E-2</v>
      </c>
      <c r="C82" s="226">
        <v>1.034886576913133E-2</v>
      </c>
      <c r="D82" s="226">
        <v>1.1625159744847371E-2</v>
      </c>
      <c r="E82" s="226">
        <v>1.241951469011544E-2</v>
      </c>
      <c r="F82" s="226">
        <v>1.1678358176272739E-2</v>
      </c>
      <c r="G82" s="226">
        <v>1.2758243430404459E-2</v>
      </c>
      <c r="H82" s="226">
        <v>1.339879976167405E-2</v>
      </c>
      <c r="I82" s="226">
        <v>1.3783551271924819E-2</v>
      </c>
      <c r="J82" s="226">
        <v>1.267199965020588E-2</v>
      </c>
      <c r="K82" s="226">
        <v>1.158042100083392E-2</v>
      </c>
      <c r="L82" s="226">
        <v>1.0888079408578921E-2</v>
      </c>
      <c r="M82" s="226">
        <v>1.150672766260058E-2</v>
      </c>
      <c r="N82" s="226">
        <v>1.154972917329038E-2</v>
      </c>
      <c r="O82" s="226">
        <v>1.100651860266794E-2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1.2077404265930489</v>
      </c>
      <c r="C83" s="261">
        <v>0.99095395535921138</v>
      </c>
      <c r="D83" s="261">
        <v>1.0661970983647551</v>
      </c>
      <c r="E83" s="261">
        <v>1.138473284443831</v>
      </c>
      <c r="F83" s="261">
        <v>1.0645323067834811</v>
      </c>
      <c r="G83" s="261">
        <v>1.186743462160702</v>
      </c>
      <c r="H83" s="261">
        <v>1.244809737828225</v>
      </c>
      <c r="I83" s="261">
        <v>1.2732857153659951</v>
      </c>
      <c r="J83" s="261">
        <v>1.210263638338287</v>
      </c>
      <c r="K83" s="261">
        <v>1.0780497313667241</v>
      </c>
      <c r="L83" s="261">
        <v>1.0471634174658639</v>
      </c>
      <c r="M83" s="261">
        <v>1.066902443946693</v>
      </c>
      <c r="N83" s="261">
        <v>1.075392321957477</v>
      </c>
      <c r="O83" s="261">
        <v>1.0296215975421199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0.35386455983205778</v>
      </c>
      <c r="C84" s="262">
        <v>0.16315397611535479</v>
      </c>
      <c r="D84" s="262">
        <v>0.12376513207169899</v>
      </c>
      <c r="E84" s="262">
        <v>0.1496396525659337</v>
      </c>
      <c r="F84" s="262">
        <v>0.11511391610998541</v>
      </c>
      <c r="G84" s="262">
        <v>0.17460084614257959</v>
      </c>
      <c r="H84" s="262">
        <v>0.1886724610595687</v>
      </c>
      <c r="I84" s="262">
        <v>0.17651545074694611</v>
      </c>
      <c r="J84" s="262">
        <v>0.20780102590837621</v>
      </c>
      <c r="K84" s="262">
        <v>0.15694536230848791</v>
      </c>
      <c r="L84" s="262">
        <v>0.21002814403721159</v>
      </c>
      <c r="M84" s="262">
        <v>0.1502927665479197</v>
      </c>
      <c r="N84" s="262">
        <v>0.16219267418259489</v>
      </c>
      <c r="O84" s="262">
        <v>0.16479471869646201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0.1356779270673964</v>
      </c>
      <c r="C85" s="230">
        <v>4.0070534754086409E-2</v>
      </c>
      <c r="D85" s="230">
        <v>5.3452533913033257E-2</v>
      </c>
      <c r="E85" s="230">
        <v>5.7080187892529291E-2</v>
      </c>
      <c r="F85" s="230">
        <v>4.9729729999349208E-2</v>
      </c>
      <c r="G85" s="230">
        <v>7.2126251429774177E-2</v>
      </c>
      <c r="H85" s="230">
        <v>8.4113477774701448E-2</v>
      </c>
      <c r="I85" s="230">
        <v>8.2129558095945035E-2</v>
      </c>
      <c r="J85" s="230">
        <v>9.0998298003889089E-2</v>
      </c>
      <c r="K85" s="230">
        <v>6.4483988964497807E-2</v>
      </c>
      <c r="L85" s="230">
        <v>9.6446868028141883E-2</v>
      </c>
      <c r="M85" s="230">
        <v>7.3510485717738092E-2</v>
      </c>
      <c r="N85" s="230">
        <v>8.5115041643407011E-2</v>
      </c>
      <c r="O85" s="230">
        <v>8.794753801637506E-2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6.9011973345401087E-2</v>
      </c>
      <c r="C86" s="230">
        <v>3.6281336234329158E-2</v>
      </c>
      <c r="D86" s="230">
        <v>1.6135866225130049E-2</v>
      </c>
      <c r="E86" s="230">
        <v>1.7230304128722649E-2</v>
      </c>
      <c r="F86" s="230">
        <v>1.501587958863908E-2</v>
      </c>
      <c r="G86" s="230">
        <v>3.693175018898965E-2</v>
      </c>
      <c r="H86" s="230">
        <v>3.1502268301755107E-2</v>
      </c>
      <c r="I86" s="230">
        <v>2.081643279503918E-2</v>
      </c>
      <c r="J86" s="230">
        <v>3.6127085742391117E-2</v>
      </c>
      <c r="K86" s="230">
        <v>2.136028693048311E-2</v>
      </c>
      <c r="L86" s="230">
        <v>2.855646762945627E-2</v>
      </c>
      <c r="M86" s="230">
        <v>2.5176310200000659E-2</v>
      </c>
      <c r="N86" s="230">
        <v>2.480551241632268E-2</v>
      </c>
      <c r="O86" s="230">
        <v>2.4764315708110229E-2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8.3533038260495115E-2</v>
      </c>
      <c r="C87" s="230">
        <v>4.5795703168535422E-2</v>
      </c>
      <c r="D87" s="230">
        <v>2.107913565225706E-2</v>
      </c>
      <c r="E87" s="230">
        <v>4.5035599857339743E-2</v>
      </c>
      <c r="F87" s="230">
        <v>1.9568006525765382E-2</v>
      </c>
      <c r="G87" s="230">
        <v>3.5350380851861339E-2</v>
      </c>
      <c r="H87" s="230">
        <v>3.667195894214538E-2</v>
      </c>
      <c r="I87" s="230">
        <v>2.8105497723523418E-2</v>
      </c>
      <c r="J87" s="230">
        <v>2.695719005822602E-2</v>
      </c>
      <c r="K87" s="230">
        <v>2.8774203559328981E-2</v>
      </c>
      <c r="L87" s="230">
        <v>3.7832899433281983E-2</v>
      </c>
      <c r="M87" s="230">
        <v>2.030221680783988E-2</v>
      </c>
      <c r="N87" s="230">
        <v>2.0614367675017099E-2</v>
      </c>
      <c r="O87" s="230">
        <v>2.134501637794459E-2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6.5641621158765193E-2</v>
      </c>
      <c r="C88" s="230">
        <v>4.1006401958403847E-2</v>
      </c>
      <c r="D88" s="230">
        <v>3.3097596281278653E-2</v>
      </c>
      <c r="E88" s="230">
        <v>3.0293560687342031E-2</v>
      </c>
      <c r="F88" s="230">
        <v>3.080029999623175E-2</v>
      </c>
      <c r="G88" s="230">
        <v>3.019246367195446E-2</v>
      </c>
      <c r="H88" s="230">
        <v>3.638475604096672E-2</v>
      </c>
      <c r="I88" s="230">
        <v>4.5463962132438487E-2</v>
      </c>
      <c r="J88" s="230">
        <v>5.3718452103869968E-2</v>
      </c>
      <c r="K88" s="230">
        <v>4.2326882854177968E-2</v>
      </c>
      <c r="L88" s="230">
        <v>4.719190894633149E-2</v>
      </c>
      <c r="M88" s="230">
        <v>3.1303753822341088E-2</v>
      </c>
      <c r="N88" s="230">
        <v>3.1657752447848082E-2</v>
      </c>
      <c r="O88" s="230">
        <v>3.0737848594032152E-2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0.85387586676099148</v>
      </c>
      <c r="C89" s="262">
        <v>0.82779997924385651</v>
      </c>
      <c r="D89" s="262">
        <v>0.94243196629305603</v>
      </c>
      <c r="E89" s="262">
        <v>0.98883363187789697</v>
      </c>
      <c r="F89" s="262">
        <v>0.94941839067349576</v>
      </c>
      <c r="G89" s="262">
        <v>1.0121426160181231</v>
      </c>
      <c r="H89" s="262">
        <v>1.0561372767686561</v>
      </c>
      <c r="I89" s="262">
        <v>1.0967702646190489</v>
      </c>
      <c r="J89" s="262">
        <v>1.0024626124299101</v>
      </c>
      <c r="K89" s="262">
        <v>0.92110436905823578</v>
      </c>
      <c r="L89" s="262">
        <v>0.83713527342865213</v>
      </c>
      <c r="M89" s="262">
        <v>0.91660967739877308</v>
      </c>
      <c r="N89" s="262">
        <v>0.91319964777488272</v>
      </c>
      <c r="O89" s="262">
        <v>0.8648268788456579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2.316361856314805</v>
      </c>
      <c r="C90" s="294">
        <v>1.900580532882836</v>
      </c>
      <c r="D90" s="294">
        <v>2.0448916303418669</v>
      </c>
      <c r="E90" s="294">
        <v>2.1835123114643462</v>
      </c>
      <c r="F90" s="294">
        <v>2.041698676266086</v>
      </c>
      <c r="G90" s="294">
        <v>2.276091143801946</v>
      </c>
      <c r="H90" s="294">
        <v>2.387458208390429</v>
      </c>
      <c r="I90" s="294">
        <v>2.4420731461182639</v>
      </c>
      <c r="J90" s="294">
        <v>2.321201200360413</v>
      </c>
      <c r="K90" s="294">
        <v>2.067624153306348</v>
      </c>
      <c r="L90" s="294">
        <v>2.008386358638881</v>
      </c>
      <c r="M90" s="294">
        <v>2.0462444339456431</v>
      </c>
      <c r="N90" s="294">
        <v>2.0625274275061249</v>
      </c>
      <c r="O90" s="294">
        <v>1.9747423721770501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0.67868753140015492</v>
      </c>
      <c r="C91" s="262">
        <v>0.31291794052617822</v>
      </c>
      <c r="D91" s="262">
        <v>0.2373728863919588</v>
      </c>
      <c r="E91" s="262">
        <v>0.28699841105237989</v>
      </c>
      <c r="F91" s="262">
        <v>0.22078045790052811</v>
      </c>
      <c r="G91" s="262">
        <v>0.33487223842117692</v>
      </c>
      <c r="H91" s="262">
        <v>0.36186061384751911</v>
      </c>
      <c r="I91" s="262">
        <v>0.33854431644210559</v>
      </c>
      <c r="J91" s="262">
        <v>0.39854786634498962</v>
      </c>
      <c r="K91" s="262">
        <v>0.30101025251130797</v>
      </c>
      <c r="L91" s="262">
        <v>0.40281932349716443</v>
      </c>
      <c r="M91" s="262">
        <v>0.28825103809241859</v>
      </c>
      <c r="N91" s="262">
        <v>0.31107423050338101</v>
      </c>
      <c r="O91" s="262">
        <v>0.31606477029789432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0.26022079586202013</v>
      </c>
      <c r="C92" s="297">
        <v>7.6852489345194105E-2</v>
      </c>
      <c r="D92" s="297">
        <v>0.10251822987229001</v>
      </c>
      <c r="E92" s="297">
        <v>0.1094758170499564</v>
      </c>
      <c r="F92" s="297">
        <v>9.5378151760867419E-2</v>
      </c>
      <c r="G92" s="297">
        <v>0.13833311692827421</v>
      </c>
      <c r="H92" s="297">
        <v>0.1613237805319839</v>
      </c>
      <c r="I92" s="297">
        <v>0.1575187610355121</v>
      </c>
      <c r="J92" s="297">
        <v>0.17452838527595371</v>
      </c>
      <c r="K92" s="297">
        <v>0.1236757908334201</v>
      </c>
      <c r="L92" s="297">
        <v>0.18497836235525211</v>
      </c>
      <c r="M92" s="297">
        <v>0.14098798169411439</v>
      </c>
      <c r="N92" s="297">
        <v>0.16324471013825459</v>
      </c>
      <c r="O92" s="297">
        <v>0.16867724051649291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0.13236014889163361</v>
      </c>
      <c r="C93" s="297">
        <v>6.9585071012655597E-2</v>
      </c>
      <c r="D93" s="297">
        <v>3.0947465382049101E-2</v>
      </c>
      <c r="E93" s="297">
        <v>3.3046520906039809E-2</v>
      </c>
      <c r="F93" s="297">
        <v>2.8799409171271821E-2</v>
      </c>
      <c r="G93" s="297">
        <v>7.0832519588704693E-2</v>
      </c>
      <c r="H93" s="297">
        <v>6.0419152224146039E-2</v>
      </c>
      <c r="I93" s="297">
        <v>3.9924465430862532E-2</v>
      </c>
      <c r="J93" s="297">
        <v>6.9289229333453897E-2</v>
      </c>
      <c r="K93" s="297">
        <v>4.0967539709906978E-2</v>
      </c>
      <c r="L93" s="297">
        <v>5.4769312106706013E-2</v>
      </c>
      <c r="M93" s="297">
        <v>4.828640604052669E-2</v>
      </c>
      <c r="N93" s="297">
        <v>4.7575241767471237E-2</v>
      </c>
      <c r="O93" s="297">
        <v>4.7496229356022657E-2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0.16021053804957541</v>
      </c>
      <c r="C94" s="297">
        <v>8.7832962834533165E-2</v>
      </c>
      <c r="D94" s="297">
        <v>4.0428311178347352E-2</v>
      </c>
      <c r="E94" s="297">
        <v>8.6375137727296325E-2</v>
      </c>
      <c r="F94" s="297">
        <v>3.7530070967538312E-2</v>
      </c>
      <c r="G94" s="297">
        <v>6.7799563555591705E-2</v>
      </c>
      <c r="H94" s="297">
        <v>7.0334258106730427E-2</v>
      </c>
      <c r="I94" s="297">
        <v>5.3904383297959012E-2</v>
      </c>
      <c r="J94" s="297">
        <v>5.1702009330307531E-2</v>
      </c>
      <c r="K94" s="297">
        <v>5.5186914425549578E-2</v>
      </c>
      <c r="L94" s="297">
        <v>7.2560860952762568E-2</v>
      </c>
      <c r="M94" s="297">
        <v>3.8938235051859831E-2</v>
      </c>
      <c r="N94" s="297">
        <v>3.9536918631728563E-2</v>
      </c>
      <c r="O94" s="297">
        <v>4.0938251855790121E-2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0.12589604859692591</v>
      </c>
      <c r="C95" s="297">
        <v>7.8647417333795239E-2</v>
      </c>
      <c r="D95" s="297">
        <v>6.34788799592724E-2</v>
      </c>
      <c r="E95" s="297">
        <v>5.8100935369087392E-2</v>
      </c>
      <c r="F95" s="297">
        <v>5.9072826000850592E-2</v>
      </c>
      <c r="G95" s="297">
        <v>5.7907038348606249E-2</v>
      </c>
      <c r="H95" s="297">
        <v>6.9783422984658797E-2</v>
      </c>
      <c r="I95" s="297">
        <v>8.7196706677771935E-2</v>
      </c>
      <c r="J95" s="297">
        <v>0.1030282424052744</v>
      </c>
      <c r="K95" s="297">
        <v>8.1180007542431348E-2</v>
      </c>
      <c r="L95" s="297">
        <v>9.0510788082443727E-2</v>
      </c>
      <c r="M95" s="297">
        <v>6.0038415305917713E-2</v>
      </c>
      <c r="N95" s="297">
        <v>6.0717359965926629E-2</v>
      </c>
      <c r="O95" s="297">
        <v>5.8953048569588669E-2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1.6376743249146499</v>
      </c>
      <c r="C96" s="262">
        <v>1.5876625923566581</v>
      </c>
      <c r="D96" s="262">
        <v>1.807518743949909</v>
      </c>
      <c r="E96" s="262">
        <v>1.896513900411966</v>
      </c>
      <c r="F96" s="262">
        <v>1.820918218365557</v>
      </c>
      <c r="G96" s="262">
        <v>1.9412189053807689</v>
      </c>
      <c r="H96" s="262">
        <v>2.0255975945429099</v>
      </c>
      <c r="I96" s="262">
        <v>2.1035288296761578</v>
      </c>
      <c r="J96" s="262">
        <v>1.9226533340154239</v>
      </c>
      <c r="K96" s="262">
        <v>1.7666139007950401</v>
      </c>
      <c r="L96" s="262">
        <v>1.6055670351417171</v>
      </c>
      <c r="M96" s="262">
        <v>1.7579933958532239</v>
      </c>
      <c r="N96" s="262">
        <v>1.751453197002744</v>
      </c>
      <c r="O96" s="262">
        <v>1.658677601879156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1.7086797889279264</v>
      </c>
      <c r="C97" s="294">
        <f t="shared" si="1"/>
        <v>1.2799439595164173</v>
      </c>
      <c r="D97" s="294">
        <f t="shared" si="1"/>
        <v>1.3635075189600043</v>
      </c>
      <c r="E97" s="294">
        <f t="shared" si="1"/>
        <v>1.4445318970964411</v>
      </c>
      <c r="F97" s="294">
        <f t="shared" si="1"/>
        <v>1.3143961151267698</v>
      </c>
      <c r="G97" s="294">
        <f t="shared" si="1"/>
        <v>1.429993105440944</v>
      </c>
      <c r="H97" s="294">
        <f t="shared" si="1"/>
        <v>1.4941714163111728</v>
      </c>
      <c r="I97" s="294">
        <f t="shared" si="1"/>
        <v>1.5248666176819905</v>
      </c>
      <c r="J97" s="294">
        <f t="shared" si="1"/>
        <v>1.5396783623729147</v>
      </c>
      <c r="K97" s="294">
        <f t="shared" si="1"/>
        <v>1.3120000428424841</v>
      </c>
      <c r="L97" s="294">
        <f t="shared" si="1"/>
        <v>1.3561563140155592</v>
      </c>
      <c r="M97" s="294">
        <f t="shared" si="1"/>
        <v>1.3327038978035204</v>
      </c>
      <c r="N97" s="294">
        <f t="shared" si="1"/>
        <v>1.3847885962084017</v>
      </c>
      <c r="O97" s="294">
        <f t="shared" si="1"/>
        <v>1.3576113822121856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0.1335770178291214</v>
      </c>
      <c r="C98" s="262">
        <v>5.4994309869822643E-2</v>
      </c>
      <c r="D98" s="262">
        <v>4.6679645477287431E-2</v>
      </c>
      <c r="E98" s="262">
        <v>4.8415248812938759E-2</v>
      </c>
      <c r="F98" s="262">
        <v>4.2917823909630101E-2</v>
      </c>
      <c r="G98" s="262">
        <v>6.2832013680926835E-2</v>
      </c>
      <c r="H98" s="262">
        <v>6.8484599017236442E-2</v>
      </c>
      <c r="I98" s="262">
        <v>6.6318184196716895E-2</v>
      </c>
      <c r="J98" s="262">
        <v>8.228778908889299E-2</v>
      </c>
      <c r="K98" s="262">
        <v>5.7817031044178402E-2</v>
      </c>
      <c r="L98" s="262">
        <v>7.9910476928553548E-2</v>
      </c>
      <c r="M98" s="262">
        <v>5.8629967024935441E-2</v>
      </c>
      <c r="N98" s="262">
        <v>6.4454381695938798E-2</v>
      </c>
      <c r="O98" s="262">
        <v>6.5888548869999772E-2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6.7041582045407791E-2</v>
      </c>
      <c r="C99" s="230">
        <v>1.877712878336496E-2</v>
      </c>
      <c r="D99" s="230">
        <v>2.4298788733871219E-2</v>
      </c>
      <c r="E99" s="230">
        <v>2.641916281011409E-2</v>
      </c>
      <c r="F99" s="230">
        <v>2.2337866733104079E-2</v>
      </c>
      <c r="G99" s="230">
        <v>3.2544506096466218E-2</v>
      </c>
      <c r="H99" s="230">
        <v>3.7897755054095678E-2</v>
      </c>
      <c r="I99" s="230">
        <v>3.6700255278311583E-2</v>
      </c>
      <c r="J99" s="230">
        <v>4.1406159731078487E-2</v>
      </c>
      <c r="K99" s="230">
        <v>2.9088235045993081E-2</v>
      </c>
      <c r="L99" s="230">
        <v>4.4758002697004758E-2</v>
      </c>
      <c r="M99" s="230">
        <v>3.3155620637313907E-2</v>
      </c>
      <c r="N99" s="230">
        <v>3.8749138321245907E-2</v>
      </c>
      <c r="O99" s="230">
        <v>4.0395592064188392E-2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3.4100402129912839E-2</v>
      </c>
      <c r="C100" s="230">
        <v>1.7001503151516821E-2</v>
      </c>
      <c r="D100" s="230">
        <v>7.3351434579388957E-3</v>
      </c>
      <c r="E100" s="230">
        <v>7.9749248706324424E-3</v>
      </c>
      <c r="F100" s="230">
        <v>6.7449132970508153E-3</v>
      </c>
      <c r="G100" s="230">
        <v>1.6664190157573869E-2</v>
      </c>
      <c r="H100" s="230">
        <v>1.4193507144551721E-2</v>
      </c>
      <c r="I100" s="230">
        <v>9.3019908456012258E-3</v>
      </c>
      <c r="J100" s="230">
        <v>1.643859188227767E-2</v>
      </c>
      <c r="K100" s="230">
        <v>9.6354623350895213E-3</v>
      </c>
      <c r="L100" s="230">
        <v>1.325217170145113E-2</v>
      </c>
      <c r="M100" s="230">
        <v>1.1355334982328061E-2</v>
      </c>
      <c r="N100" s="230">
        <v>1.1292859795292411E-2</v>
      </c>
      <c r="O100" s="230">
        <v>1.1374612839160249E-2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3.24350336538008E-2</v>
      </c>
      <c r="C101" s="230">
        <v>1.9215677934940851E-2</v>
      </c>
      <c r="D101" s="230">
        <v>1.5045713285477319E-2</v>
      </c>
      <c r="E101" s="230">
        <v>1.402116113219223E-2</v>
      </c>
      <c r="F101" s="230">
        <v>1.383504387947521E-2</v>
      </c>
      <c r="G101" s="230">
        <v>1.3623317426886741E-2</v>
      </c>
      <c r="H101" s="230">
        <v>1.6393336818589049E-2</v>
      </c>
      <c r="I101" s="230">
        <v>2.0315938072804081E-2</v>
      </c>
      <c r="J101" s="230">
        <v>2.4443037475536829E-2</v>
      </c>
      <c r="K101" s="230">
        <v>1.9093333663095801E-2</v>
      </c>
      <c r="L101" s="230">
        <v>2.190030253009765E-2</v>
      </c>
      <c r="M101" s="230">
        <v>1.411901140529347E-2</v>
      </c>
      <c r="N101" s="230">
        <v>1.4412383579400469E-2</v>
      </c>
      <c r="O101" s="230">
        <v>1.4118343966651129E-2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1.153183080730785</v>
      </c>
      <c r="C102" s="262">
        <v>0.83704100523940717</v>
      </c>
      <c r="D102" s="262">
        <v>0.88841122849709642</v>
      </c>
      <c r="E102" s="262">
        <v>0.93844196855250339</v>
      </c>
      <c r="F102" s="262">
        <v>0.84501344845406345</v>
      </c>
      <c r="G102" s="262">
        <v>0.91046632550605722</v>
      </c>
      <c r="H102" s="262">
        <v>0.94983879772106783</v>
      </c>
      <c r="I102" s="262">
        <v>0.96844779704744288</v>
      </c>
      <c r="J102" s="262">
        <v>1.0012487776107319</v>
      </c>
      <c r="K102" s="262">
        <v>0.8386798641284493</v>
      </c>
      <c r="L102" s="262">
        <v>0.88775729835141259</v>
      </c>
      <c r="M102" s="262">
        <v>0.86065314543624127</v>
      </c>
      <c r="N102" s="262">
        <v>0.90459454284794294</v>
      </c>
      <c r="O102" s="262">
        <v>0.89449518385994753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0.72354448381534153</v>
      </c>
      <c r="C103" s="229">
        <v>0.55122250410015938</v>
      </c>
      <c r="D103" s="229">
        <v>0.65290297882632886</v>
      </c>
      <c r="E103" s="229">
        <v>0.64609287763143908</v>
      </c>
      <c r="F103" s="229">
        <v>0.59294421146796494</v>
      </c>
      <c r="G103" s="229">
        <v>0.52556142844258624</v>
      </c>
      <c r="H103" s="229">
        <v>0.53304143512399349</v>
      </c>
      <c r="I103" s="229">
        <v>0.57245940150403363</v>
      </c>
      <c r="J103" s="229">
        <v>0.63242206095066056</v>
      </c>
      <c r="K103" s="229">
        <v>0.56869405192771305</v>
      </c>
      <c r="L103" s="229">
        <v>0.51598226184214224</v>
      </c>
      <c r="M103" s="229">
        <v>0.49380881111347791</v>
      </c>
      <c r="N103" s="229">
        <v>0.52637019854525102</v>
      </c>
      <c r="O103" s="229">
        <v>0.46717907865905861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0.16473103224944979</v>
      </c>
      <c r="C105" s="229">
        <v>7.0196880615177634E-2</v>
      </c>
      <c r="D105" s="229">
        <v>0.1017129177790808</v>
      </c>
      <c r="E105" s="229">
        <v>0.11151683897843689</v>
      </c>
      <c r="F105" s="229">
        <v>0.10889504518709781</v>
      </c>
      <c r="G105" s="229">
        <v>0.15900121904037581</v>
      </c>
      <c r="H105" s="229">
        <v>0.1858155424404753</v>
      </c>
      <c r="I105" s="229">
        <v>0.18424648833561191</v>
      </c>
      <c r="J105" s="229">
        <v>0.16151317505635229</v>
      </c>
      <c r="K105" s="229">
        <v>0.1109288090992015</v>
      </c>
      <c r="L105" s="229">
        <v>0.14919619971707471</v>
      </c>
      <c r="M105" s="229">
        <v>0.15745998624848301</v>
      </c>
      <c r="N105" s="229">
        <v>0.1708563695833058</v>
      </c>
      <c r="O105" s="229">
        <v>0.17075202086728461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8.3789705904869172E-2</v>
      </c>
      <c r="C106" s="229">
        <v>6.3558838029746934E-2</v>
      </c>
      <c r="D106" s="229">
        <v>3.0704363563402962E-2</v>
      </c>
      <c r="E106" s="229">
        <v>3.3662626596289567E-2</v>
      </c>
      <c r="F106" s="229">
        <v>3.2880831775082442E-2</v>
      </c>
      <c r="G106" s="229">
        <v>8.1415478898989369E-2</v>
      </c>
      <c r="H106" s="229">
        <v>6.9591832693863306E-2</v>
      </c>
      <c r="I106" s="229">
        <v>4.6698834513144633E-2</v>
      </c>
      <c r="J106" s="229">
        <v>6.4122081970558228E-2</v>
      </c>
      <c r="K106" s="229">
        <v>3.6745108813294097E-2</v>
      </c>
      <c r="L106" s="229">
        <v>4.4174751702827503E-2</v>
      </c>
      <c r="M106" s="229">
        <v>5.3927836541597912E-2</v>
      </c>
      <c r="N106" s="229">
        <v>4.9793546654920758E-2</v>
      </c>
      <c r="O106" s="229">
        <v>4.8080447138474071E-2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0.1014202082609118</v>
      </c>
      <c r="C107" s="229">
        <v>8.022641893197989E-2</v>
      </c>
      <c r="D107" s="229">
        <v>4.0110734412337E-2</v>
      </c>
      <c r="E107" s="229">
        <v>8.7985480129184848E-2</v>
      </c>
      <c r="F107" s="229">
        <v>4.2848793968367237E-2</v>
      </c>
      <c r="G107" s="229">
        <v>7.7929374361846104E-2</v>
      </c>
      <c r="H107" s="229">
        <v>8.1012224478953496E-2</v>
      </c>
      <c r="I107" s="229">
        <v>6.305085986745855E-2</v>
      </c>
      <c r="J107" s="229">
        <v>4.7846404299952287E-2</v>
      </c>
      <c r="K107" s="229">
        <v>4.9498925002479079E-2</v>
      </c>
      <c r="L107" s="229">
        <v>5.8524708319993853E-2</v>
      </c>
      <c r="M107" s="229">
        <v>4.3487493629834652E-2</v>
      </c>
      <c r="N107" s="229">
        <v>4.1380418245753108E-2</v>
      </c>
      <c r="O107" s="229">
        <v>4.1441804559676373E-2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4.6876970199443348E-2</v>
      </c>
      <c r="M108" s="229">
        <v>4.4916153290876747E-2</v>
      </c>
      <c r="N108" s="229">
        <v>5.26455635280169E-2</v>
      </c>
      <c r="O108" s="229">
        <v>0.1073636439911467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7.9697650500212755E-2</v>
      </c>
      <c r="C109" s="229">
        <v>7.1836363562343283E-2</v>
      </c>
      <c r="D109" s="229">
        <v>6.2980233915946662E-2</v>
      </c>
      <c r="E109" s="229">
        <v>5.9184145217152963E-2</v>
      </c>
      <c r="F109" s="229">
        <v>6.744456605555102E-2</v>
      </c>
      <c r="G109" s="229">
        <v>6.6558824762259675E-2</v>
      </c>
      <c r="H109" s="229">
        <v>8.0377762983782269E-2</v>
      </c>
      <c r="I109" s="229">
        <v>0.1019922128271941</v>
      </c>
      <c r="J109" s="229">
        <v>9.5345055333208723E-2</v>
      </c>
      <c r="K109" s="229">
        <v>7.2812969285761628E-2</v>
      </c>
      <c r="L109" s="229">
        <v>7.3002406569930858E-2</v>
      </c>
      <c r="M109" s="229">
        <v>6.7052864611971075E-2</v>
      </c>
      <c r="N109" s="229">
        <v>6.3548446290695226E-2</v>
      </c>
      <c r="O109" s="229">
        <v>5.9678188644307198E-2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0.42191969036802007</v>
      </c>
      <c r="C113" s="263">
        <v>0.38790864440718731</v>
      </c>
      <c r="D113" s="263">
        <v>0.42841664498562049</v>
      </c>
      <c r="E113" s="263">
        <v>0.4576746797309989</v>
      </c>
      <c r="F113" s="263">
        <v>0.42646484276307622</v>
      </c>
      <c r="G113" s="263">
        <v>0.45669476625395999</v>
      </c>
      <c r="H113" s="263">
        <v>0.4758480195728686</v>
      </c>
      <c r="I113" s="263">
        <v>0.49010063643783058</v>
      </c>
      <c r="J113" s="263">
        <v>0.45614179567328977</v>
      </c>
      <c r="K113" s="263">
        <v>0.4155031476698563</v>
      </c>
      <c r="L113" s="263">
        <v>0.38848853873559319</v>
      </c>
      <c r="M113" s="263">
        <v>0.41342078534234361</v>
      </c>
      <c r="N113" s="263">
        <v>0.41573967166452003</v>
      </c>
      <c r="O113" s="263">
        <v>0.39722764948223838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158.70020397925839</v>
      </c>
      <c r="C115" s="223">
        <v>177.81166710949</v>
      </c>
      <c r="D115" s="223">
        <v>182.68910257607581</v>
      </c>
      <c r="E115" s="223">
        <v>178.29750967167971</v>
      </c>
      <c r="F115" s="223">
        <v>185.5305938783672</v>
      </c>
      <c r="G115" s="223">
        <v>206.5599258814195</v>
      </c>
      <c r="H115" s="223">
        <v>204.5744925643157</v>
      </c>
      <c r="I115" s="223">
        <v>209.72777011616819</v>
      </c>
      <c r="J115" s="223">
        <v>187.9430721670816</v>
      </c>
      <c r="K115" s="223">
        <v>170.57006195701661</v>
      </c>
      <c r="L115" s="223">
        <v>157.38789409228269</v>
      </c>
      <c r="M115" s="223">
        <v>179.93152177485601</v>
      </c>
      <c r="N115" s="223">
        <v>182.7671937460872</v>
      </c>
      <c r="O115" s="223">
        <v>173.67276438252171</v>
      </c>
      <c r="P115" s="223">
        <v>183.549497846771</v>
      </c>
      <c r="Q115" s="223">
        <v>172.54891707889129</v>
      </c>
      <c r="R115" s="223">
        <v>174.66784400784229</v>
      </c>
      <c r="S115" s="223">
        <v>180.53489454952779</v>
      </c>
      <c r="T115" s="223">
        <v>183.088341830487</v>
      </c>
      <c r="U115" s="223">
        <v>171.5047218349967</v>
      </c>
      <c r="V115" s="223">
        <v>178.98927140145329</v>
      </c>
      <c r="W115" s="223">
        <v>180.1942159381135</v>
      </c>
      <c r="X115" s="223">
        <v>173.86531143959419</v>
      </c>
      <c r="Y115" s="223">
        <v>172.0466299950742</v>
      </c>
      <c r="DA115" s="89" t="s">
        <v>591</v>
      </c>
    </row>
    <row r="116" spans="1:105" ht="12" customHeight="1" x14ac:dyDescent="0.25">
      <c r="A116" s="55" t="s">
        <v>91</v>
      </c>
      <c r="B116" s="259">
        <v>0.25550070924104701</v>
      </c>
      <c r="C116" s="259">
        <v>0.28626936776774298</v>
      </c>
      <c r="D116" s="259">
        <v>0.29412183543827741</v>
      </c>
      <c r="E116" s="259">
        <v>0.28705155402958149</v>
      </c>
      <c r="F116" s="259">
        <v>0.29869651792008212</v>
      </c>
      <c r="G116" s="259">
        <v>0.3325528653413467</v>
      </c>
      <c r="H116" s="259">
        <v>0.32935640051052961</v>
      </c>
      <c r="I116" s="259">
        <v>0.33765296243199378</v>
      </c>
      <c r="J116" s="259">
        <v>0.30258050734407232</v>
      </c>
      <c r="K116" s="259">
        <v>0.27461068550975481</v>
      </c>
      <c r="L116" s="259">
        <v>0.25338794505741719</v>
      </c>
      <c r="M116" s="259">
        <v>0.2896822453625944</v>
      </c>
      <c r="N116" s="259">
        <v>0.29424755896464938</v>
      </c>
      <c r="O116" s="259">
        <v>0.27960590700576698</v>
      </c>
      <c r="P116" s="259">
        <v>0.29550703593846678</v>
      </c>
      <c r="Q116" s="259">
        <v>0.27779655972056472</v>
      </c>
      <c r="R116" s="259">
        <v>0.28120794369907381</v>
      </c>
      <c r="S116" s="259">
        <v>0.29065365036418522</v>
      </c>
      <c r="T116" s="259">
        <v>0.29476459398558441</v>
      </c>
      <c r="U116" s="259">
        <v>0.27611544892975348</v>
      </c>
      <c r="V116" s="259">
        <v>0.28816526156213768</v>
      </c>
      <c r="W116" s="259">
        <v>0.2901051720092272</v>
      </c>
      <c r="X116" s="259">
        <v>0.27991589973623188</v>
      </c>
      <c r="Y116" s="259">
        <v>0.27698789846523669</v>
      </c>
      <c r="DA116" s="67" t="s">
        <v>592</v>
      </c>
    </row>
    <row r="117" spans="1:105" ht="12" customHeight="1" x14ac:dyDescent="0.25">
      <c r="A117" s="173" t="s">
        <v>92</v>
      </c>
      <c r="B117" s="224">
        <v>0.1275308495573298</v>
      </c>
      <c r="C117" s="224">
        <v>0.14288874493579989</v>
      </c>
      <c r="D117" s="224">
        <v>0.14680823258074391</v>
      </c>
      <c r="E117" s="224">
        <v>0.14327916607701971</v>
      </c>
      <c r="F117" s="224">
        <v>0.14909164363307559</v>
      </c>
      <c r="G117" s="224">
        <v>0.1659907307720804</v>
      </c>
      <c r="H117" s="224">
        <v>0.16439524449470319</v>
      </c>
      <c r="I117" s="224">
        <v>0.16853639773608661</v>
      </c>
      <c r="J117" s="224">
        <v>0.151030301542811</v>
      </c>
      <c r="K117" s="224">
        <v>0.13706941998168609</v>
      </c>
      <c r="L117" s="224">
        <v>0.12647628257764121</v>
      </c>
      <c r="M117" s="224">
        <v>0.14459225167125861</v>
      </c>
      <c r="N117" s="224">
        <v>0.14687098633268139</v>
      </c>
      <c r="O117" s="224">
        <v>0.13956273924880591</v>
      </c>
      <c r="P117" s="224">
        <v>0.14749964278121319</v>
      </c>
      <c r="Q117" s="224">
        <v>0.1386596200476439</v>
      </c>
      <c r="R117" s="224">
        <v>0.14036238125812289</v>
      </c>
      <c r="S117" s="224">
        <v>0.14507711962127359</v>
      </c>
      <c r="T117" s="224">
        <v>0.14712905964945069</v>
      </c>
      <c r="U117" s="224">
        <v>0.13782050892349479</v>
      </c>
      <c r="V117" s="224">
        <v>0.1438350630379604</v>
      </c>
      <c r="W117" s="224">
        <v>0.14480335165100311</v>
      </c>
      <c r="X117" s="224">
        <v>0.13971746929394049</v>
      </c>
      <c r="Y117" s="224">
        <v>0.1382559841548027</v>
      </c>
      <c r="DA117" s="177" t="s">
        <v>593</v>
      </c>
    </row>
    <row r="118" spans="1:105" ht="12" customHeight="1" x14ac:dyDescent="0.25">
      <c r="A118" s="173" t="s">
        <v>93</v>
      </c>
      <c r="B118" s="224">
        <v>3.2419126831826128</v>
      </c>
      <c r="C118" s="224">
        <v>3.6323198355483002</v>
      </c>
      <c r="D118" s="224">
        <v>3.731955623687619</v>
      </c>
      <c r="E118" s="224">
        <v>3.6422445812384319</v>
      </c>
      <c r="F118" s="224">
        <v>3.79000133793769</v>
      </c>
      <c r="G118" s="224">
        <v>4.2195865333654039</v>
      </c>
      <c r="H118" s="224">
        <v>4.1790282902702884</v>
      </c>
      <c r="I118" s="224">
        <v>4.2842989542927086</v>
      </c>
      <c r="J118" s="224">
        <v>3.8392832151284941</v>
      </c>
      <c r="K118" s="224">
        <v>3.4843890137762572</v>
      </c>
      <c r="L118" s="224">
        <v>3.2151049415374748</v>
      </c>
      <c r="M118" s="224">
        <v>3.67562402516783</v>
      </c>
      <c r="N118" s="224">
        <v>3.733550862682967</v>
      </c>
      <c r="O118" s="224">
        <v>3.5477707240319041</v>
      </c>
      <c r="P118" s="224">
        <v>3.7495316965042238</v>
      </c>
      <c r="Q118" s="224">
        <v>3.524812878123754</v>
      </c>
      <c r="R118" s="224">
        <v>3.568098116039474</v>
      </c>
      <c r="S118" s="224">
        <v>3.6879496668637701</v>
      </c>
      <c r="T118" s="224">
        <v>3.7401112452235772</v>
      </c>
      <c r="U118" s="224">
        <v>3.5034821569263248</v>
      </c>
      <c r="V118" s="224">
        <v>3.6563758241061128</v>
      </c>
      <c r="W118" s="224">
        <v>3.680990316572057</v>
      </c>
      <c r="X118" s="224">
        <v>3.5517040570061011</v>
      </c>
      <c r="Y118" s="224">
        <v>3.5145522053145331</v>
      </c>
      <c r="DA118" s="177" t="s">
        <v>594</v>
      </c>
    </row>
    <row r="119" spans="1:105" ht="12" customHeight="1" x14ac:dyDescent="0.25">
      <c r="A119" s="173" t="s">
        <v>94</v>
      </c>
      <c r="B119" s="224">
        <v>8.5166903080349021E-2</v>
      </c>
      <c r="C119" s="224">
        <v>9.5423122589247678E-2</v>
      </c>
      <c r="D119" s="224">
        <v>9.8040611812759151E-2</v>
      </c>
      <c r="E119" s="224">
        <v>9.568385134319389E-2</v>
      </c>
      <c r="F119" s="224">
        <v>9.9565505973360738E-2</v>
      </c>
      <c r="G119" s="224">
        <v>0.1108509551137823</v>
      </c>
      <c r="H119" s="224">
        <v>0.1097854668368433</v>
      </c>
      <c r="I119" s="224">
        <v>0.1125509874773313</v>
      </c>
      <c r="J119" s="224">
        <v>0.1008601691146908</v>
      </c>
      <c r="K119" s="224">
        <v>9.1536895169918309E-2</v>
      </c>
      <c r="L119" s="224">
        <v>8.4462648352472428E-2</v>
      </c>
      <c r="M119" s="224">
        <v>9.6560748454198195E-2</v>
      </c>
      <c r="N119" s="224">
        <v>9.8082519654883182E-2</v>
      </c>
      <c r="O119" s="224">
        <v>9.3201969001922375E-2</v>
      </c>
      <c r="P119" s="224">
        <v>9.8502345312822301E-2</v>
      </c>
      <c r="Q119" s="224">
        <v>9.2598853240188267E-2</v>
      </c>
      <c r="R119" s="224">
        <v>9.3735981233024623E-2</v>
      </c>
      <c r="S119" s="224">
        <v>9.6884550121395033E-2</v>
      </c>
      <c r="T119" s="224">
        <v>9.8254864661861535E-2</v>
      </c>
      <c r="U119" s="224">
        <v>9.2038482976584526E-2</v>
      </c>
      <c r="V119" s="224">
        <v>9.6055087187379262E-2</v>
      </c>
      <c r="W119" s="224">
        <v>9.6701724003075723E-2</v>
      </c>
      <c r="X119" s="224">
        <v>9.3305299912077311E-2</v>
      </c>
      <c r="Y119" s="224">
        <v>9.2329299488412314E-2</v>
      </c>
      <c r="DA119" s="177" t="s">
        <v>595</v>
      </c>
    </row>
    <row r="120" spans="1:105" ht="12" customHeight="1" x14ac:dyDescent="0.25">
      <c r="A120" s="56" t="s">
        <v>95</v>
      </c>
      <c r="B120" s="260">
        <v>0.36123088487448901</v>
      </c>
      <c r="C120" s="260">
        <v>0.43711230185627781</v>
      </c>
      <c r="D120" s="260">
        <v>0.45272843784651151</v>
      </c>
      <c r="E120" s="260">
        <v>0.44234433688095259</v>
      </c>
      <c r="F120" s="260">
        <v>0.46780682882160152</v>
      </c>
      <c r="G120" s="260">
        <v>0.52411337412871051</v>
      </c>
      <c r="H120" s="260">
        <v>0.51943315858815153</v>
      </c>
      <c r="I120" s="260">
        <v>0.53367602077998344</v>
      </c>
      <c r="J120" s="260">
        <v>0.46418370501394668</v>
      </c>
      <c r="K120" s="260">
        <v>0.42842768705395162</v>
      </c>
      <c r="L120" s="260">
        <v>0.38403214337911479</v>
      </c>
      <c r="M120" s="260">
        <v>0.45231587300685933</v>
      </c>
      <c r="N120" s="260">
        <v>0.45322593814121359</v>
      </c>
      <c r="O120" s="260">
        <v>0.42834708234899599</v>
      </c>
      <c r="P120" s="260">
        <v>0.45148340508618839</v>
      </c>
      <c r="Q120" s="260">
        <v>0.4208343773405594</v>
      </c>
      <c r="R120" s="260">
        <v>0.42855862976016851</v>
      </c>
      <c r="S120" s="260">
        <v>0.44528606497411227</v>
      </c>
      <c r="T120" s="260">
        <v>0.45145784293382279</v>
      </c>
      <c r="U120" s="260">
        <v>0.4163008212627069</v>
      </c>
      <c r="V120" s="260">
        <v>0.437722082288305</v>
      </c>
      <c r="W120" s="260">
        <v>0.43756211616360502</v>
      </c>
      <c r="X120" s="260">
        <v>0.42909103617175409</v>
      </c>
      <c r="Y120" s="260">
        <v>0.41654766618287281</v>
      </c>
      <c r="DA120" s="68" t="s">
        <v>596</v>
      </c>
    </row>
    <row r="121" spans="1:105" ht="12" customHeight="1" x14ac:dyDescent="0.25">
      <c r="A121" s="37" t="s">
        <v>159</v>
      </c>
      <c r="B121" s="226">
        <v>2.521852628103614E-2</v>
      </c>
      <c r="C121" s="226">
        <v>1.752207889940819E-2</v>
      </c>
      <c r="D121" s="226">
        <v>7.3665626503156686E-3</v>
      </c>
      <c r="E121" s="226">
        <v>7.3543419895071927E-3</v>
      </c>
      <c r="F121" s="226">
        <v>7.0581662074948454E-3</v>
      </c>
      <c r="G121" s="226">
        <v>1.7934790237367819E-2</v>
      </c>
      <c r="H121" s="226">
        <v>1.455780156220185E-2</v>
      </c>
      <c r="I121" s="226">
        <v>9.5518032079719931E-3</v>
      </c>
      <c r="J121" s="226">
        <v>1.535244839747806E-2</v>
      </c>
      <c r="K121" s="226">
        <v>9.2926654662246651E-3</v>
      </c>
      <c r="L121" s="226">
        <v>1.2013142606971949E-2</v>
      </c>
      <c r="M121" s="226">
        <v>1.1702563743580431E-2</v>
      </c>
      <c r="N121" s="226">
        <v>1.1594237017236801E-2</v>
      </c>
      <c r="O121" s="226">
        <v>1.152601067945965E-2</v>
      </c>
      <c r="P121" s="226">
        <v>1.463129078009247E-2</v>
      </c>
      <c r="Q121" s="226">
        <v>1.898914651450755E-2</v>
      </c>
      <c r="R121" s="226">
        <v>3.024010759342393E-2</v>
      </c>
      <c r="S121" s="226">
        <v>3.2017906355560212E-2</v>
      </c>
      <c r="T121" s="226">
        <v>3.0098996435803039E-2</v>
      </c>
      <c r="U121" s="226">
        <v>3.055282676237344E-2</v>
      </c>
      <c r="V121" s="226">
        <v>3.2636773482360958E-2</v>
      </c>
      <c r="W121" s="226">
        <v>2.6290671472609221E-2</v>
      </c>
      <c r="X121" s="226">
        <v>2.3315198178696081E-2</v>
      </c>
      <c r="Y121" s="226">
        <v>2.768757112849515E-2</v>
      </c>
      <c r="DA121" s="69" t="s">
        <v>597</v>
      </c>
    </row>
    <row r="122" spans="1:105" ht="12" customHeight="1" x14ac:dyDescent="0.25">
      <c r="A122" s="37" t="s">
        <v>35</v>
      </c>
      <c r="B122" s="226">
        <v>2.3986923834752979E-2</v>
      </c>
      <c r="C122" s="226">
        <v>1.980405037607581E-2</v>
      </c>
      <c r="D122" s="226">
        <v>1.511015976329645E-2</v>
      </c>
      <c r="E122" s="226">
        <v>1.293007968461901E-2</v>
      </c>
      <c r="F122" s="226">
        <v>1.4477582570559861E-2</v>
      </c>
      <c r="G122" s="226">
        <v>1.466205906665333E-2</v>
      </c>
      <c r="H122" s="226">
        <v>1.6814092663416491E-2</v>
      </c>
      <c r="I122" s="226">
        <v>2.0861538747754791E-2</v>
      </c>
      <c r="J122" s="226">
        <v>2.2828018008365279E-2</v>
      </c>
      <c r="K122" s="226">
        <v>1.8414058007368742E-2</v>
      </c>
      <c r="L122" s="226">
        <v>1.9852705153305759E-2</v>
      </c>
      <c r="M122" s="226">
        <v>1.4550749160982561E-2</v>
      </c>
      <c r="N122" s="226">
        <v>1.479701282332036E-2</v>
      </c>
      <c r="O122" s="226">
        <v>1.430626128879473E-2</v>
      </c>
      <c r="P122" s="226">
        <v>1.350074092986777E-2</v>
      </c>
      <c r="Q122" s="226">
        <v>1.6329865730910869E-2</v>
      </c>
      <c r="R122" s="226">
        <v>1.6712728795116909E-2</v>
      </c>
      <c r="S122" s="226">
        <v>1.229777069217858E-2</v>
      </c>
      <c r="T122" s="226">
        <v>1.7283979187924389E-2</v>
      </c>
      <c r="U122" s="226">
        <v>1.813665917330224E-2</v>
      </c>
      <c r="V122" s="226">
        <v>1.6956448575916831E-2</v>
      </c>
      <c r="W122" s="226">
        <v>1.9520438613451329E-2</v>
      </c>
      <c r="X122" s="226">
        <v>1.680258382142567E-2</v>
      </c>
      <c r="Y122" s="226">
        <v>1.8447579616346649E-2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0.31202543475869982</v>
      </c>
      <c r="C125" s="226">
        <v>0.39978617258079369</v>
      </c>
      <c r="D125" s="226">
        <v>0.43025171543289942</v>
      </c>
      <c r="E125" s="226">
        <v>0.4220599152068264</v>
      </c>
      <c r="F125" s="226">
        <v>0.44627108004354682</v>
      </c>
      <c r="G125" s="226">
        <v>0.49151652482468933</v>
      </c>
      <c r="H125" s="226">
        <v>0.48806126436253322</v>
      </c>
      <c r="I125" s="226">
        <v>0.50326267882425668</v>
      </c>
      <c r="J125" s="226">
        <v>0.42600323860810341</v>
      </c>
      <c r="K125" s="226">
        <v>0.40072096358035808</v>
      </c>
      <c r="L125" s="226">
        <v>0.35216629561883711</v>
      </c>
      <c r="M125" s="226">
        <v>0.42606256010229632</v>
      </c>
      <c r="N125" s="226">
        <v>0.42683468830065641</v>
      </c>
      <c r="O125" s="226">
        <v>0.40251481038074161</v>
      </c>
      <c r="P125" s="226">
        <v>0.42335137337622819</v>
      </c>
      <c r="Q125" s="226">
        <v>0.38551536509514089</v>
      </c>
      <c r="R125" s="226">
        <v>0.38160579337162759</v>
      </c>
      <c r="S125" s="226">
        <v>0.40097038792637352</v>
      </c>
      <c r="T125" s="226">
        <v>0.40407486731009529</v>
      </c>
      <c r="U125" s="226">
        <v>0.36761133532703122</v>
      </c>
      <c r="V125" s="226">
        <v>0.38812886023002718</v>
      </c>
      <c r="W125" s="226">
        <v>0.39175100607754437</v>
      </c>
      <c r="X125" s="226">
        <v>0.38897325417163242</v>
      </c>
      <c r="Y125" s="226">
        <v>0.370412515438031</v>
      </c>
      <c r="DA125" s="69" t="s">
        <v>601</v>
      </c>
    </row>
    <row r="126" spans="1:105" ht="12" customHeight="1" x14ac:dyDescent="0.25">
      <c r="A126" s="57" t="s">
        <v>602</v>
      </c>
      <c r="B126" s="294">
        <v>92.074104529269306</v>
      </c>
      <c r="C126" s="294">
        <v>102.1367625209912</v>
      </c>
      <c r="D126" s="294">
        <v>104.9087809575696</v>
      </c>
      <c r="E126" s="294">
        <v>102.2592056863286</v>
      </c>
      <c r="F126" s="294">
        <v>106.2651071484738</v>
      </c>
      <c r="G126" s="294">
        <v>118.17858169473089</v>
      </c>
      <c r="H126" s="294">
        <v>117.02838516088291</v>
      </c>
      <c r="I126" s="294">
        <v>120.0205812899528</v>
      </c>
      <c r="J126" s="294">
        <v>107.8917921448773</v>
      </c>
      <c r="K126" s="294">
        <v>98.190690776548053</v>
      </c>
      <c r="L126" s="294">
        <v>90.370196838134035</v>
      </c>
      <c r="M126" s="294">
        <v>102.6932180441348</v>
      </c>
      <c r="N126" s="294">
        <v>104.29509894560751</v>
      </c>
      <c r="O126" s="294">
        <v>98.761591305612725</v>
      </c>
      <c r="P126" s="294">
        <v>104.3678535335706</v>
      </c>
      <c r="Q126" s="294">
        <v>98.089421792172317</v>
      </c>
      <c r="R126" s="294">
        <v>99.458843020766381</v>
      </c>
      <c r="S126" s="294">
        <v>102.9805519841515</v>
      </c>
      <c r="T126" s="294">
        <v>104.27137936564429</v>
      </c>
      <c r="U126" s="294">
        <v>97.71882053158231</v>
      </c>
      <c r="V126" s="294">
        <v>102.1979192016269</v>
      </c>
      <c r="W126" s="294">
        <v>102.6635073048041</v>
      </c>
      <c r="X126" s="294">
        <v>99.01755010722573</v>
      </c>
      <c r="Y126" s="294">
        <v>97.953974982927747</v>
      </c>
      <c r="DA126" s="70" t="s">
        <v>603</v>
      </c>
    </row>
    <row r="127" spans="1:105" ht="12" customHeight="1" x14ac:dyDescent="0.25">
      <c r="A127" s="60" t="s">
        <v>604</v>
      </c>
      <c r="B127" s="262">
        <v>48.485414877759602</v>
      </c>
      <c r="C127" s="262">
        <v>37.37860730086058</v>
      </c>
      <c r="D127" s="262">
        <v>34.754465115643761</v>
      </c>
      <c r="E127" s="262">
        <v>33.433394610211032</v>
      </c>
      <c r="F127" s="262">
        <v>30.70989804326188</v>
      </c>
      <c r="G127" s="262">
        <v>34.24800572519878</v>
      </c>
      <c r="H127" s="262">
        <v>33.859135713083553</v>
      </c>
      <c r="I127" s="262">
        <v>33.898211592356333</v>
      </c>
      <c r="J127" s="262">
        <v>38.851154181794129</v>
      </c>
      <c r="K127" s="262">
        <v>33.984036335835697</v>
      </c>
      <c r="L127" s="262">
        <v>35.578303061909473</v>
      </c>
      <c r="M127" s="262">
        <v>30.14285538334012</v>
      </c>
      <c r="N127" s="262">
        <v>33.091941401566658</v>
      </c>
      <c r="O127" s="262">
        <v>31.521370943603149</v>
      </c>
      <c r="P127" s="262">
        <v>34.914830714410243</v>
      </c>
      <c r="Q127" s="262">
        <v>34.74151908504426</v>
      </c>
      <c r="R127" s="262">
        <v>35.997875161466382</v>
      </c>
      <c r="S127" s="262">
        <v>36.468962815233773</v>
      </c>
      <c r="T127" s="262">
        <v>36.940362922492227</v>
      </c>
      <c r="U127" s="262">
        <v>38.182281252938139</v>
      </c>
      <c r="V127" s="262">
        <v>39.16817920202206</v>
      </c>
      <c r="W127" s="262">
        <v>39.777690715018721</v>
      </c>
      <c r="X127" s="262">
        <v>34.376232929068792</v>
      </c>
      <c r="Y127" s="262">
        <v>38.765257641968731</v>
      </c>
      <c r="DA127" s="72" t="s">
        <v>605</v>
      </c>
    </row>
    <row r="128" spans="1:105" ht="12" customHeight="1" x14ac:dyDescent="0.25">
      <c r="A128" s="59" t="s">
        <v>28</v>
      </c>
      <c r="B128" s="230">
        <v>30.4213225692401</v>
      </c>
      <c r="C128" s="230">
        <v>24.615197328670671</v>
      </c>
      <c r="D128" s="230">
        <v>25.54143067271432</v>
      </c>
      <c r="E128" s="230">
        <v>23.018022271549938</v>
      </c>
      <c r="F128" s="230">
        <v>21.549072754802911</v>
      </c>
      <c r="G128" s="230">
        <v>19.769463522158119</v>
      </c>
      <c r="H128" s="230">
        <v>19.001458285198659</v>
      </c>
      <c r="I128" s="230">
        <v>20.03757970164164</v>
      </c>
      <c r="J128" s="230">
        <v>24.539682392016491</v>
      </c>
      <c r="K128" s="230">
        <v>23.043976791751199</v>
      </c>
      <c r="L128" s="230">
        <v>21.83161226608161</v>
      </c>
      <c r="M128" s="230">
        <v>18.24706703721511</v>
      </c>
      <c r="N128" s="230">
        <v>20.44560435965893</v>
      </c>
      <c r="O128" s="230">
        <v>18.70859480228361</v>
      </c>
      <c r="P128" s="230">
        <v>21.626265300219139</v>
      </c>
      <c r="Q128" s="230">
        <v>21.245394747321381</v>
      </c>
      <c r="R128" s="230">
        <v>20.291829050303729</v>
      </c>
      <c r="S128" s="230">
        <v>20.529419831900441</v>
      </c>
      <c r="T128" s="230">
        <v>20.262418237655169</v>
      </c>
      <c r="U128" s="230">
        <v>21.23083646643521</v>
      </c>
      <c r="V128" s="230">
        <v>23.079478393369332</v>
      </c>
      <c r="W128" s="230">
        <v>22.769184087348162</v>
      </c>
      <c r="X128" s="230">
        <v>19.3775752928034</v>
      </c>
      <c r="Y128" s="230">
        <v>21.636827478294968</v>
      </c>
      <c r="DA128" s="71" t="s">
        <v>606</v>
      </c>
    </row>
    <row r="129" spans="1:105" ht="12" customHeight="1" x14ac:dyDescent="0.25">
      <c r="A129" s="59" t="s">
        <v>31</v>
      </c>
      <c r="B129" s="230">
        <v>6.9260922877871938</v>
      </c>
      <c r="C129" s="230">
        <v>3.134687091595532</v>
      </c>
      <c r="D129" s="230">
        <v>3.9789884902101491</v>
      </c>
      <c r="E129" s="230">
        <v>3.9729536915322341</v>
      </c>
      <c r="F129" s="230">
        <v>3.957517766409802</v>
      </c>
      <c r="G129" s="230">
        <v>5.9809731644733386</v>
      </c>
      <c r="H129" s="230">
        <v>6.6238120449359474</v>
      </c>
      <c r="I129" s="230">
        <v>6.4491100767543186</v>
      </c>
      <c r="J129" s="230">
        <v>6.2671469936566044</v>
      </c>
      <c r="K129" s="230">
        <v>4.4949316662512269</v>
      </c>
      <c r="L129" s="230">
        <v>6.3126076702081431</v>
      </c>
      <c r="M129" s="230">
        <v>5.8184116202308438</v>
      </c>
      <c r="N129" s="230">
        <v>6.6365112319853852</v>
      </c>
      <c r="O129" s="230">
        <v>6.837914016283313</v>
      </c>
      <c r="P129" s="230">
        <v>7.7721055268964632</v>
      </c>
      <c r="Q129" s="230">
        <v>6.2391032567082867</v>
      </c>
      <c r="R129" s="230">
        <v>6.315684729420421</v>
      </c>
      <c r="S129" s="230">
        <v>7.4273156774121309</v>
      </c>
      <c r="T129" s="230">
        <v>7.4597891805566103</v>
      </c>
      <c r="U129" s="230">
        <v>7.2462327796478956</v>
      </c>
      <c r="V129" s="230">
        <v>6.6642905774466019</v>
      </c>
      <c r="W129" s="230">
        <v>7.724153532911556</v>
      </c>
      <c r="X129" s="230">
        <v>7.4039609719753594</v>
      </c>
      <c r="Y129" s="230">
        <v>7.92359768825259</v>
      </c>
      <c r="DA129" s="71" t="s">
        <v>607</v>
      </c>
    </row>
    <row r="130" spans="1:105" ht="12" customHeight="1" x14ac:dyDescent="0.25">
      <c r="A130" s="59" t="s">
        <v>159</v>
      </c>
      <c r="B130" s="230">
        <v>3.522925996025319</v>
      </c>
      <c r="C130" s="230">
        <v>2.83826100793403</v>
      </c>
      <c r="D130" s="230">
        <v>1.201148407553944</v>
      </c>
      <c r="E130" s="230">
        <v>1.1992812729229161</v>
      </c>
      <c r="F130" s="230">
        <v>1.1949715039894071</v>
      </c>
      <c r="G130" s="230">
        <v>3.0625161077787051</v>
      </c>
      <c r="H130" s="230">
        <v>2.4807570646273871</v>
      </c>
      <c r="I130" s="230">
        <v>1.634581624605068</v>
      </c>
      <c r="J130" s="230">
        <v>2.4881097972879038</v>
      </c>
      <c r="K130" s="230">
        <v>1.4889437155772349</v>
      </c>
      <c r="L130" s="230">
        <v>1.869068226654671</v>
      </c>
      <c r="M130" s="230">
        <v>1.9927243629526601</v>
      </c>
      <c r="N130" s="230">
        <v>1.934112450485183</v>
      </c>
      <c r="O130" s="230">
        <v>1.925423557082667</v>
      </c>
      <c r="P130" s="230">
        <v>2.400340323262534</v>
      </c>
      <c r="Q130" s="230">
        <v>3.1202974376794459</v>
      </c>
      <c r="R130" s="230">
        <v>5.028923903624186</v>
      </c>
      <c r="S130" s="230">
        <v>5.311020209205406</v>
      </c>
      <c r="T130" s="230">
        <v>5.0153973629500124</v>
      </c>
      <c r="U130" s="230">
        <v>4.9481868370393034</v>
      </c>
      <c r="V130" s="230">
        <v>5.300011305008506</v>
      </c>
      <c r="W130" s="230">
        <v>4.2203091213543544</v>
      </c>
      <c r="X130" s="230">
        <v>3.8746240374554621</v>
      </c>
      <c r="Y130" s="230">
        <v>4.4242344766462454</v>
      </c>
      <c r="DA130" s="71" t="s">
        <v>608</v>
      </c>
    </row>
    <row r="131" spans="1:105" ht="12" customHeight="1" x14ac:dyDescent="0.25">
      <c r="A131" s="59" t="s">
        <v>32</v>
      </c>
      <c r="B131" s="230">
        <v>4.2641979029061696</v>
      </c>
      <c r="C131" s="230">
        <v>3.5825626100063168</v>
      </c>
      <c r="D131" s="230">
        <v>1.5691237066585251</v>
      </c>
      <c r="E131" s="230">
        <v>3.134613940663014</v>
      </c>
      <c r="F131" s="230">
        <v>1.557232132166269</v>
      </c>
      <c r="G131" s="230">
        <v>2.9313831654588829</v>
      </c>
      <c r="H131" s="230">
        <v>2.8878625611344999</v>
      </c>
      <c r="I131" s="230">
        <v>2.2069453773174459</v>
      </c>
      <c r="J131" s="230">
        <v>1.856569587967684</v>
      </c>
      <c r="K131" s="230">
        <v>2.0057394219392162</v>
      </c>
      <c r="L131" s="230">
        <v>2.476226092474703</v>
      </c>
      <c r="M131" s="230">
        <v>1.6069361130976381</v>
      </c>
      <c r="N131" s="230">
        <v>1.6073243926577401</v>
      </c>
      <c r="O131" s="230">
        <v>1.659573308821545</v>
      </c>
      <c r="P131" s="230">
        <v>0.90125189890613677</v>
      </c>
      <c r="Q131" s="230">
        <v>1.4533993475916669</v>
      </c>
      <c r="R131" s="230">
        <v>1.5821139895062251</v>
      </c>
      <c r="S131" s="230">
        <v>1.1612951815198751</v>
      </c>
      <c r="T131" s="230">
        <v>1.322727778016237</v>
      </c>
      <c r="U131" s="230">
        <v>1.8197002902820349</v>
      </c>
      <c r="V131" s="230">
        <v>1.370775955663301</v>
      </c>
      <c r="W131" s="230">
        <v>1.9305262456807379</v>
      </c>
      <c r="X131" s="230">
        <v>0.92774400638374566</v>
      </c>
      <c r="Y131" s="230">
        <v>1.8328342758198051</v>
      </c>
      <c r="DA131" s="71" t="s">
        <v>609</v>
      </c>
    </row>
    <row r="132" spans="1:105" ht="12" customHeight="1" x14ac:dyDescent="0.25">
      <c r="A132" s="59" t="s">
        <v>35</v>
      </c>
      <c r="B132" s="230">
        <v>3.3508761218008249</v>
      </c>
      <c r="C132" s="230">
        <v>3.2078992626540268</v>
      </c>
      <c r="D132" s="230">
        <v>2.463773838506822</v>
      </c>
      <c r="E132" s="230">
        <v>2.1085234335429268</v>
      </c>
      <c r="F132" s="230">
        <v>2.4511038858934899</v>
      </c>
      <c r="G132" s="230">
        <v>2.5036697653297311</v>
      </c>
      <c r="H132" s="230">
        <v>2.8652457571870591</v>
      </c>
      <c r="I132" s="230">
        <v>3.56999481203786</v>
      </c>
      <c r="J132" s="230">
        <v>3.69964541086545</v>
      </c>
      <c r="K132" s="230">
        <v>2.9504447403168248</v>
      </c>
      <c r="L132" s="230">
        <v>3.0887888064903479</v>
      </c>
      <c r="M132" s="230">
        <v>2.477716249843867</v>
      </c>
      <c r="N132" s="230">
        <v>2.4683889667794192</v>
      </c>
      <c r="O132" s="230">
        <v>2.389865259132014</v>
      </c>
      <c r="P132" s="230">
        <v>2.2148676651259689</v>
      </c>
      <c r="Q132" s="230">
        <v>2.6833242957434709</v>
      </c>
      <c r="R132" s="230">
        <v>2.779323488611817</v>
      </c>
      <c r="S132" s="230">
        <v>2.0399119151959182</v>
      </c>
      <c r="T132" s="230">
        <v>2.8800303633142068</v>
      </c>
      <c r="U132" s="230">
        <v>2.9373248795336901</v>
      </c>
      <c r="V132" s="230">
        <v>2.7536229705343209</v>
      </c>
      <c r="W132" s="230">
        <v>3.1335177277239148</v>
      </c>
      <c r="X132" s="230">
        <v>2.792328620450832</v>
      </c>
      <c r="Y132" s="230">
        <v>2.9477637229551128</v>
      </c>
      <c r="DA132" s="71" t="s">
        <v>610</v>
      </c>
    </row>
    <row r="133" spans="1:105" ht="12" customHeight="1" x14ac:dyDescent="0.25">
      <c r="A133" s="60" t="s">
        <v>611</v>
      </c>
      <c r="B133" s="262">
        <v>43.588689651509704</v>
      </c>
      <c r="C133" s="262">
        <v>64.758155220130632</v>
      </c>
      <c r="D133" s="262">
        <v>70.154315841925879</v>
      </c>
      <c r="E133" s="262">
        <v>68.825811076117617</v>
      </c>
      <c r="F133" s="262">
        <v>75.555209105211958</v>
      </c>
      <c r="G133" s="262">
        <v>83.930575969532114</v>
      </c>
      <c r="H133" s="262">
        <v>83.169249447799359</v>
      </c>
      <c r="I133" s="262">
        <v>86.122369697596497</v>
      </c>
      <c r="J133" s="262">
        <v>69.040637963083128</v>
      </c>
      <c r="K133" s="262">
        <v>64.206654440712356</v>
      </c>
      <c r="L133" s="262">
        <v>54.791893776224569</v>
      </c>
      <c r="M133" s="262">
        <v>72.550362660794704</v>
      </c>
      <c r="N133" s="262">
        <v>71.203157544040863</v>
      </c>
      <c r="O133" s="262">
        <v>67.24022036200958</v>
      </c>
      <c r="P133" s="262">
        <v>69.453022819160367</v>
      </c>
      <c r="Q133" s="262">
        <v>63.347902707128057</v>
      </c>
      <c r="R133" s="262">
        <v>63.460967859299998</v>
      </c>
      <c r="S133" s="262">
        <v>66.511589168917709</v>
      </c>
      <c r="T133" s="262">
        <v>67.331016443152023</v>
      </c>
      <c r="U133" s="262">
        <v>59.536539278644177</v>
      </c>
      <c r="V133" s="262">
        <v>63.029739999604871</v>
      </c>
      <c r="W133" s="262">
        <v>62.885816589785392</v>
      </c>
      <c r="X133" s="262">
        <v>64.641317178156939</v>
      </c>
      <c r="Y133" s="262">
        <v>59.188717340959023</v>
      </c>
      <c r="DA133" s="72" t="s">
        <v>612</v>
      </c>
    </row>
    <row r="134" spans="1:105" ht="12" customHeight="1" x14ac:dyDescent="0.25">
      <c r="A134" s="57" t="s">
        <v>613</v>
      </c>
      <c r="B134" s="294">
        <v>41.481142554465137</v>
      </c>
      <c r="C134" s="294">
        <v>48.597014900596712</v>
      </c>
      <c r="D134" s="294">
        <v>50.093604212732608</v>
      </c>
      <c r="E134" s="294">
        <v>49.11491857275557</v>
      </c>
      <c r="F134" s="294">
        <v>51.641268512668248</v>
      </c>
      <c r="G134" s="294">
        <v>58.039704094853462</v>
      </c>
      <c r="H134" s="294">
        <v>57.561555769477373</v>
      </c>
      <c r="I134" s="294">
        <v>59.017467353155467</v>
      </c>
      <c r="J134" s="294">
        <v>51.649822876307468</v>
      </c>
      <c r="K134" s="294">
        <v>47.356283640011661</v>
      </c>
      <c r="L134" s="294">
        <v>42.996397963045283</v>
      </c>
      <c r="M134" s="294">
        <v>50.149585840517823</v>
      </c>
      <c r="N134" s="294">
        <v>50.451715738457942</v>
      </c>
      <c r="O134" s="294">
        <v>47.800301865923153</v>
      </c>
      <c r="P134" s="294">
        <v>50.308552552102491</v>
      </c>
      <c r="Q134" s="294">
        <v>46.958596680812512</v>
      </c>
      <c r="R134" s="294">
        <v>47.820885470447188</v>
      </c>
      <c r="S134" s="294">
        <v>49.677693730082538</v>
      </c>
      <c r="T134" s="294">
        <v>50.374878805129221</v>
      </c>
      <c r="U134" s="294">
        <v>46.683683335493512</v>
      </c>
      <c r="V134" s="294">
        <v>48.81901630319922</v>
      </c>
      <c r="W134" s="294">
        <v>49.039170998300861</v>
      </c>
      <c r="X134" s="294">
        <v>47.852726633298062</v>
      </c>
      <c r="Y134" s="294">
        <v>46.772735585499333</v>
      </c>
      <c r="DA134" s="70" t="s">
        <v>614</v>
      </c>
    </row>
    <row r="135" spans="1:105" ht="12" customHeight="1" x14ac:dyDescent="0.25">
      <c r="A135" s="60" t="s">
        <v>615</v>
      </c>
      <c r="B135" s="262">
        <v>12.153858501511159</v>
      </c>
      <c r="C135" s="262">
        <v>8.0011751963746747</v>
      </c>
      <c r="D135" s="262">
        <v>5.8149112868953363</v>
      </c>
      <c r="E135" s="262">
        <v>6.4556098517688802</v>
      </c>
      <c r="F135" s="262">
        <v>5.5842632614339456</v>
      </c>
      <c r="G135" s="262">
        <v>8.5391508509984071</v>
      </c>
      <c r="H135" s="262">
        <v>8.72445005804056</v>
      </c>
      <c r="I135" s="262">
        <v>8.1815846404834556</v>
      </c>
      <c r="J135" s="262">
        <v>8.8682216350968393</v>
      </c>
      <c r="K135" s="262">
        <v>6.8942543903263216</v>
      </c>
      <c r="L135" s="262">
        <v>8.6237291275104422</v>
      </c>
      <c r="M135" s="262">
        <v>7.064488454373052</v>
      </c>
      <c r="N135" s="262">
        <v>7.6092217934248607</v>
      </c>
      <c r="O135" s="262">
        <v>7.6506138938859349</v>
      </c>
      <c r="P135" s="262">
        <v>8.0797154823336399</v>
      </c>
      <c r="Q135" s="262">
        <v>8.2473431430047945</v>
      </c>
      <c r="R135" s="262">
        <v>9.4872472082337183</v>
      </c>
      <c r="S135" s="262">
        <v>9.6037460475538268</v>
      </c>
      <c r="T135" s="262">
        <v>10.00071219708734</v>
      </c>
      <c r="U135" s="262">
        <v>10.34614639363725</v>
      </c>
      <c r="V135" s="262">
        <v>9.9273259059591599</v>
      </c>
      <c r="W135" s="262">
        <v>10.43982890586441</v>
      </c>
      <c r="X135" s="262">
        <v>9.0121407673356089</v>
      </c>
      <c r="Y135" s="262">
        <v>10.497556070103</v>
      </c>
      <c r="DA135" s="72" t="s">
        <v>616</v>
      </c>
    </row>
    <row r="136" spans="1:105" ht="12" customHeight="1" x14ac:dyDescent="0.25">
      <c r="A136" s="59" t="s">
        <v>31</v>
      </c>
      <c r="B136" s="297">
        <v>4.660004178259892</v>
      </c>
      <c r="C136" s="297">
        <v>1.9650846176937999</v>
      </c>
      <c r="D136" s="297">
        <v>2.5113837602014519</v>
      </c>
      <c r="E136" s="297">
        <v>2.4624985221578828</v>
      </c>
      <c r="F136" s="297">
        <v>2.412426869146417</v>
      </c>
      <c r="G136" s="297">
        <v>3.5274567957874492</v>
      </c>
      <c r="H136" s="297">
        <v>3.889512183878252</v>
      </c>
      <c r="I136" s="297">
        <v>3.80674852090308</v>
      </c>
      <c r="J136" s="297">
        <v>3.883489369638141</v>
      </c>
      <c r="K136" s="297">
        <v>2.8326356222645779</v>
      </c>
      <c r="L136" s="297">
        <v>3.960096247501387</v>
      </c>
      <c r="M136" s="297">
        <v>3.4553491133103629</v>
      </c>
      <c r="N136" s="297">
        <v>3.9931472434577961</v>
      </c>
      <c r="O136" s="297">
        <v>4.0829746341597168</v>
      </c>
      <c r="P136" s="297">
        <v>4.725596736645084</v>
      </c>
      <c r="Q136" s="297">
        <v>3.8126520010554281</v>
      </c>
      <c r="R136" s="297">
        <v>3.8149934040173741</v>
      </c>
      <c r="S136" s="297">
        <v>4.4750375625866621</v>
      </c>
      <c r="T136" s="297">
        <v>4.4731653723206648</v>
      </c>
      <c r="U136" s="297">
        <v>4.4226663912625996</v>
      </c>
      <c r="V136" s="297">
        <v>4.1121147867169094</v>
      </c>
      <c r="W136" s="297">
        <v>4.7410888616779641</v>
      </c>
      <c r="X136" s="297">
        <v>4.4487673586177872</v>
      </c>
      <c r="Y136" s="297">
        <v>4.8561607931692512</v>
      </c>
      <c r="DA136" s="71" t="s">
        <v>617</v>
      </c>
    </row>
    <row r="137" spans="1:105" ht="12" customHeight="1" x14ac:dyDescent="0.25">
      <c r="A137" s="59" t="s">
        <v>159</v>
      </c>
      <c r="B137" s="297">
        <v>2.3702903714012411</v>
      </c>
      <c r="C137" s="297">
        <v>1.7792599020951709</v>
      </c>
      <c r="D137" s="297">
        <v>0.75811845441239123</v>
      </c>
      <c r="E137" s="297">
        <v>0.74333319527954145</v>
      </c>
      <c r="F137" s="297">
        <v>0.72843169234930905</v>
      </c>
      <c r="G137" s="297">
        <v>1.8062099527149069</v>
      </c>
      <c r="H137" s="297">
        <v>1.456704200338399</v>
      </c>
      <c r="I137" s="297">
        <v>0.96485268629378129</v>
      </c>
      <c r="J137" s="297">
        <v>1.5417777751248209</v>
      </c>
      <c r="K137" s="297">
        <v>0.93830903814574795</v>
      </c>
      <c r="L137" s="297">
        <v>1.172524962327522</v>
      </c>
      <c r="M137" s="297">
        <v>1.183408601869808</v>
      </c>
      <c r="N137" s="297">
        <v>1.1637433480063339</v>
      </c>
      <c r="O137" s="297">
        <v>1.149686223731595</v>
      </c>
      <c r="P137" s="297">
        <v>1.4594552736311741</v>
      </c>
      <c r="Q137" s="297">
        <v>1.9067817569560861</v>
      </c>
      <c r="R137" s="297">
        <v>3.0377247034292938</v>
      </c>
      <c r="S137" s="297">
        <v>3.1999467861762012</v>
      </c>
      <c r="T137" s="297">
        <v>3.007417672184459</v>
      </c>
      <c r="U137" s="297">
        <v>3.0200768160976872</v>
      </c>
      <c r="V137" s="297">
        <v>3.2703038086077352</v>
      </c>
      <c r="W137" s="297">
        <v>2.5904276090365159</v>
      </c>
      <c r="X137" s="297">
        <v>2.328118828555743</v>
      </c>
      <c r="Y137" s="297">
        <v>2.7114948096279821</v>
      </c>
      <c r="DA137" s="71" t="s">
        <v>618</v>
      </c>
    </row>
    <row r="138" spans="1:105" ht="12" customHeight="1" x14ac:dyDescent="0.25">
      <c r="A138" s="59" t="s">
        <v>32</v>
      </c>
      <c r="B138" s="297">
        <v>2.8690319474241979</v>
      </c>
      <c r="C138" s="297">
        <v>2.2458505334467178</v>
      </c>
      <c r="D138" s="297">
        <v>0.99037024217207537</v>
      </c>
      <c r="E138" s="297">
        <v>1.942882498950351</v>
      </c>
      <c r="F138" s="297">
        <v>0.94925881799492173</v>
      </c>
      <c r="G138" s="297">
        <v>1.7288704001341879</v>
      </c>
      <c r="H138" s="297">
        <v>1.695757147198325</v>
      </c>
      <c r="I138" s="297">
        <v>1.3027047066694259</v>
      </c>
      <c r="J138" s="297">
        <v>1.1504386710832939</v>
      </c>
      <c r="K138" s="297">
        <v>1.2639856081068701</v>
      </c>
      <c r="L138" s="297">
        <v>1.55341408322478</v>
      </c>
      <c r="M138" s="297">
        <v>0.95430258908324384</v>
      </c>
      <c r="N138" s="297">
        <v>0.96711702030279423</v>
      </c>
      <c r="O138" s="297">
        <v>0.99094485647392061</v>
      </c>
      <c r="P138" s="297">
        <v>0.54797931109238274</v>
      </c>
      <c r="Q138" s="297">
        <v>0.88815743271599379</v>
      </c>
      <c r="R138" s="297">
        <v>0.95567696820796588</v>
      </c>
      <c r="S138" s="297">
        <v>0.69969283443235197</v>
      </c>
      <c r="T138" s="297">
        <v>0.79315647539350498</v>
      </c>
      <c r="U138" s="297">
        <v>1.1106360450639861</v>
      </c>
      <c r="V138" s="297">
        <v>0.84581967293490545</v>
      </c>
      <c r="W138" s="297">
        <v>1.184957865166081</v>
      </c>
      <c r="X138" s="297">
        <v>0.55744719189843861</v>
      </c>
      <c r="Y138" s="297">
        <v>1.123295036017377</v>
      </c>
      <c r="DA138" s="71" t="s">
        <v>619</v>
      </c>
    </row>
    <row r="139" spans="1:105" ht="12" customHeight="1" x14ac:dyDescent="0.25">
      <c r="A139" s="59" t="s">
        <v>35</v>
      </c>
      <c r="B139" s="297">
        <v>2.2545320044258301</v>
      </c>
      <c r="C139" s="297">
        <v>2.0109801431389851</v>
      </c>
      <c r="D139" s="297">
        <v>1.5550388301094169</v>
      </c>
      <c r="E139" s="297">
        <v>1.306895635381105</v>
      </c>
      <c r="F139" s="297">
        <v>1.4941458819432989</v>
      </c>
      <c r="G139" s="297">
        <v>1.4766137023618631</v>
      </c>
      <c r="H139" s="297">
        <v>1.682476526625583</v>
      </c>
      <c r="I139" s="297">
        <v>2.1072787266171691</v>
      </c>
      <c r="J139" s="297">
        <v>2.292515819250585</v>
      </c>
      <c r="K139" s="297">
        <v>1.859324121809127</v>
      </c>
      <c r="L139" s="297">
        <v>1.9376938344567509</v>
      </c>
      <c r="M139" s="297">
        <v>1.471428150109636</v>
      </c>
      <c r="N139" s="297">
        <v>1.4852141816579361</v>
      </c>
      <c r="O139" s="297">
        <v>1.427008179520703</v>
      </c>
      <c r="P139" s="297">
        <v>1.3466841609649991</v>
      </c>
      <c r="Q139" s="297">
        <v>1.639751952277287</v>
      </c>
      <c r="R139" s="297">
        <v>1.6788521325790839</v>
      </c>
      <c r="S139" s="297">
        <v>1.229068864358611</v>
      </c>
      <c r="T139" s="297">
        <v>1.7269726771887091</v>
      </c>
      <c r="U139" s="297">
        <v>1.792767141212976</v>
      </c>
      <c r="V139" s="297">
        <v>1.6990876376996109</v>
      </c>
      <c r="W139" s="297">
        <v>1.9233545699838439</v>
      </c>
      <c r="X139" s="297">
        <v>1.6778073882636391</v>
      </c>
      <c r="Y139" s="297">
        <v>1.806605431288389</v>
      </c>
      <c r="DA139" s="71" t="s">
        <v>620</v>
      </c>
    </row>
    <row r="140" spans="1:105" ht="12" customHeight="1" x14ac:dyDescent="0.25">
      <c r="A140" s="60" t="s">
        <v>621</v>
      </c>
      <c r="B140" s="262">
        <v>29.327284052953971</v>
      </c>
      <c r="C140" s="262">
        <v>40.595839704222037</v>
      </c>
      <c r="D140" s="262">
        <v>44.278692925837277</v>
      </c>
      <c r="E140" s="262">
        <v>42.659308720986687</v>
      </c>
      <c r="F140" s="262">
        <v>46.057005251234301</v>
      </c>
      <c r="G140" s="262">
        <v>49.500553243855052</v>
      </c>
      <c r="H140" s="262">
        <v>48.837105711436813</v>
      </c>
      <c r="I140" s="262">
        <v>50.835882712672017</v>
      </c>
      <c r="J140" s="262">
        <v>42.781601241210637</v>
      </c>
      <c r="K140" s="262">
        <v>40.462029249685337</v>
      </c>
      <c r="L140" s="262">
        <v>34.372668835534832</v>
      </c>
      <c r="M140" s="262">
        <v>43.085097386144767</v>
      </c>
      <c r="N140" s="262">
        <v>42.842493945033077</v>
      </c>
      <c r="O140" s="262">
        <v>40.149687972037214</v>
      </c>
      <c r="P140" s="262">
        <v>42.228837069768851</v>
      </c>
      <c r="Q140" s="262">
        <v>38.711253537807707</v>
      </c>
      <c r="R140" s="262">
        <v>38.333638262213469</v>
      </c>
      <c r="S140" s="262">
        <v>40.073947682528711</v>
      </c>
      <c r="T140" s="262">
        <v>40.374166608041882</v>
      </c>
      <c r="U140" s="262">
        <v>36.337536941856257</v>
      </c>
      <c r="V140" s="262">
        <v>38.891690397240062</v>
      </c>
      <c r="W140" s="262">
        <v>38.599342092436459</v>
      </c>
      <c r="X140" s="262">
        <v>38.840585865962453</v>
      </c>
      <c r="Y140" s="262">
        <v>36.275179515396339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21.073614865588063</v>
      </c>
      <c r="C141" s="261">
        <f t="shared" si="2"/>
        <v>22.483876315204753</v>
      </c>
      <c r="D141" s="261">
        <f t="shared" si="2"/>
        <v>22.963062664407644</v>
      </c>
      <c r="E141" s="261">
        <f t="shared" si="2"/>
        <v>22.312781923026282</v>
      </c>
      <c r="F141" s="261">
        <f t="shared" si="2"/>
        <v>22.819056382939316</v>
      </c>
      <c r="G141" s="261">
        <f t="shared" si="2"/>
        <v>24.988545633113834</v>
      </c>
      <c r="H141" s="261">
        <f t="shared" si="2"/>
        <v>24.682553073254965</v>
      </c>
      <c r="I141" s="261">
        <f t="shared" si="2"/>
        <v>25.253006150341754</v>
      </c>
      <c r="J141" s="261">
        <f t="shared" si="2"/>
        <v>23.543519247752833</v>
      </c>
      <c r="K141" s="261">
        <f t="shared" si="2"/>
        <v>20.607053838965381</v>
      </c>
      <c r="L141" s="261">
        <f t="shared" si="2"/>
        <v>19.957835330199241</v>
      </c>
      <c r="M141" s="261">
        <f t="shared" si="2"/>
        <v>22.429942746540632</v>
      </c>
      <c r="N141" s="261">
        <f t="shared" si="2"/>
        <v>23.294401196245289</v>
      </c>
      <c r="O141" s="261">
        <f t="shared" si="2"/>
        <v>22.622382789348421</v>
      </c>
      <c r="P141" s="261">
        <f t="shared" si="2"/>
        <v>24.130567635475032</v>
      </c>
      <c r="Q141" s="261">
        <f t="shared" si="2"/>
        <v>23.0461963174338</v>
      </c>
      <c r="R141" s="261">
        <f t="shared" si="2"/>
        <v>22.876152464638835</v>
      </c>
      <c r="S141" s="261">
        <f t="shared" si="2"/>
        <v>23.210797783349111</v>
      </c>
      <c r="T141" s="261">
        <f t="shared" si="2"/>
        <v>23.710366053259172</v>
      </c>
      <c r="U141" s="261">
        <f t="shared" si="2"/>
        <v>22.676460548901996</v>
      </c>
      <c r="V141" s="261">
        <f t="shared" si="2"/>
        <v>23.350182578445203</v>
      </c>
      <c r="W141" s="261">
        <f t="shared" si="2"/>
        <v>23.841374954609552</v>
      </c>
      <c r="X141" s="261">
        <f t="shared" si="2"/>
        <v>22.501300936950287</v>
      </c>
      <c r="Y141" s="261">
        <f t="shared" si="2"/>
        <v>22.881246373041247</v>
      </c>
      <c r="DA141" s="70"/>
    </row>
    <row r="142" spans="1:105" ht="12" customHeight="1" x14ac:dyDescent="0.25">
      <c r="A142" s="60" t="s">
        <v>624</v>
      </c>
      <c r="B142" s="262">
        <v>1.062147651194606</v>
      </c>
      <c r="C142" s="262">
        <v>0.64828457377758875</v>
      </c>
      <c r="D142" s="262">
        <v>0.53148778137378827</v>
      </c>
      <c r="E142" s="262">
        <v>0.50578099808062205</v>
      </c>
      <c r="F142" s="262">
        <v>0.51021371504432345</v>
      </c>
      <c r="G142" s="262">
        <v>0.75741501707811443</v>
      </c>
      <c r="H142" s="262">
        <v>0.78150762737763135</v>
      </c>
      <c r="I142" s="262">
        <v>0.75990209433712552</v>
      </c>
      <c r="J142" s="262">
        <v>0.85184590337459731</v>
      </c>
      <c r="K142" s="262">
        <v>0.62465308794629548</v>
      </c>
      <c r="L142" s="262">
        <v>0.78965003311665083</v>
      </c>
      <c r="M142" s="262">
        <v>0.67280192767686886</v>
      </c>
      <c r="N142" s="262">
        <v>0.73114148566794168</v>
      </c>
      <c r="O142" s="262">
        <v>0.73391301802386211</v>
      </c>
      <c r="P142" s="262">
        <v>0.8232819405960391</v>
      </c>
      <c r="Q142" s="262">
        <v>0.80960592511907936</v>
      </c>
      <c r="R142" s="262">
        <v>0.93940962866384248</v>
      </c>
      <c r="S142" s="262">
        <v>0.97576622781783806</v>
      </c>
      <c r="T142" s="262">
        <v>1.0104176029933849</v>
      </c>
      <c r="U142" s="262">
        <v>1.0199520916269189</v>
      </c>
      <c r="V142" s="262">
        <v>0.99788566974984194</v>
      </c>
      <c r="W142" s="262">
        <v>1.0226097481765399</v>
      </c>
      <c r="X142" s="262">
        <v>0.92468128416481854</v>
      </c>
      <c r="Y142" s="262">
        <v>1.035600102830321</v>
      </c>
      <c r="DA142" s="72" t="s">
        <v>625</v>
      </c>
    </row>
    <row r="143" spans="1:105" ht="12" customHeight="1" x14ac:dyDescent="0.25">
      <c r="A143" s="59" t="s">
        <v>31</v>
      </c>
      <c r="B143" s="230">
        <v>0.53308615553158534</v>
      </c>
      <c r="C143" s="230">
        <v>0.22134877151663959</v>
      </c>
      <c r="D143" s="230">
        <v>0.27666254064674362</v>
      </c>
      <c r="E143" s="230">
        <v>0.27599384206785149</v>
      </c>
      <c r="F143" s="230">
        <v>0.26555600759396158</v>
      </c>
      <c r="G143" s="230">
        <v>0.3923111197108804</v>
      </c>
      <c r="H143" s="230">
        <v>0.43246781116161231</v>
      </c>
      <c r="I143" s="230">
        <v>0.42052720813301092</v>
      </c>
      <c r="J143" s="230">
        <v>0.42863792953885937</v>
      </c>
      <c r="K143" s="230">
        <v>0.31426822713368591</v>
      </c>
      <c r="L143" s="230">
        <v>0.44228441213690439</v>
      </c>
      <c r="M143" s="230">
        <v>0.38047378516553643</v>
      </c>
      <c r="N143" s="230">
        <v>0.43955277849377639</v>
      </c>
      <c r="O143" s="230">
        <v>0.44995452768558419</v>
      </c>
      <c r="P143" s="230">
        <v>0.51654736217058794</v>
      </c>
      <c r="Q143" s="230">
        <v>0.41944119526105211</v>
      </c>
      <c r="R143" s="230">
        <v>0.42006822146401879</v>
      </c>
      <c r="S143" s="230">
        <v>0.49040480972794331</v>
      </c>
      <c r="T143" s="230">
        <v>0.49087566449848191</v>
      </c>
      <c r="U143" s="230">
        <v>0.48843081390009258</v>
      </c>
      <c r="V143" s="230">
        <v>0.45184359430481191</v>
      </c>
      <c r="W143" s="230">
        <v>0.52386291128236806</v>
      </c>
      <c r="X143" s="230">
        <v>0.48655718594798569</v>
      </c>
      <c r="Y143" s="230">
        <v>0.53647328557212415</v>
      </c>
      <c r="DA143" s="71" t="s">
        <v>626</v>
      </c>
    </row>
    <row r="144" spans="1:105" ht="12" customHeight="1" x14ac:dyDescent="0.25">
      <c r="A144" s="59" t="s">
        <v>159</v>
      </c>
      <c r="B144" s="230">
        <v>0.2711518988499394</v>
      </c>
      <c r="C144" s="230">
        <v>0.20041732045095589</v>
      </c>
      <c r="D144" s="230">
        <v>8.3516896554308342E-2</v>
      </c>
      <c r="E144" s="230">
        <v>8.3311881268458968E-2</v>
      </c>
      <c r="F144" s="230">
        <v>8.0184570359075627E-2</v>
      </c>
      <c r="G144" s="230">
        <v>0.20088020633696771</v>
      </c>
      <c r="H144" s="230">
        <v>0.16196830020008321</v>
      </c>
      <c r="I144" s="230">
        <v>0.1065861861372718</v>
      </c>
      <c r="J144" s="230">
        <v>0.17017284468583749</v>
      </c>
      <c r="K144" s="230">
        <v>0.10410118251843251</v>
      </c>
      <c r="L144" s="230">
        <v>0.13095376507732029</v>
      </c>
      <c r="M144" s="230">
        <v>0.1303069343750039</v>
      </c>
      <c r="N144" s="230">
        <v>0.12810111695928511</v>
      </c>
      <c r="O144" s="230">
        <v>0.12669844124374169</v>
      </c>
      <c r="P144" s="230">
        <v>0.15953070348853929</v>
      </c>
      <c r="Q144" s="230">
        <v>0.20977073675180211</v>
      </c>
      <c r="R144" s="230">
        <v>0.33448330791951392</v>
      </c>
      <c r="S144" s="230">
        <v>0.35067175925719268</v>
      </c>
      <c r="T144" s="230">
        <v>0.33002762593866269</v>
      </c>
      <c r="U144" s="230">
        <v>0.33353150494045691</v>
      </c>
      <c r="V144" s="230">
        <v>0.35934449887518699</v>
      </c>
      <c r="W144" s="230">
        <v>0.28622727570134893</v>
      </c>
      <c r="X144" s="230">
        <v>0.2546240013158495</v>
      </c>
      <c r="Y144" s="230">
        <v>0.29954620353160671</v>
      </c>
      <c r="DA144" s="71" t="s">
        <v>627</v>
      </c>
    </row>
    <row r="145" spans="1:105" ht="12" customHeight="1" x14ac:dyDescent="0.25">
      <c r="A145" s="59" t="s">
        <v>35</v>
      </c>
      <c r="B145" s="230">
        <v>0.25790959681308168</v>
      </c>
      <c r="C145" s="230">
        <v>0.22651848180999321</v>
      </c>
      <c r="D145" s="230">
        <v>0.17130834417273641</v>
      </c>
      <c r="E145" s="230">
        <v>0.1464752747443116</v>
      </c>
      <c r="F145" s="230">
        <v>0.16447313709128619</v>
      </c>
      <c r="G145" s="230">
        <v>0.16422369103026629</v>
      </c>
      <c r="H145" s="230">
        <v>0.18707151601593591</v>
      </c>
      <c r="I145" s="230">
        <v>0.23278870006684291</v>
      </c>
      <c r="J145" s="230">
        <v>0.25303512914990051</v>
      </c>
      <c r="K145" s="230">
        <v>0.20628367829417699</v>
      </c>
      <c r="L145" s="230">
        <v>0.21641185590242609</v>
      </c>
      <c r="M145" s="230">
        <v>0.16202120813632859</v>
      </c>
      <c r="N145" s="230">
        <v>0.1634875902148801</v>
      </c>
      <c r="O145" s="230">
        <v>0.15726004909453631</v>
      </c>
      <c r="P145" s="230">
        <v>0.14720387493691181</v>
      </c>
      <c r="Q145" s="230">
        <v>0.18039399310622531</v>
      </c>
      <c r="R145" s="230">
        <v>0.18485809928030991</v>
      </c>
      <c r="S145" s="230">
        <v>0.13468965883270201</v>
      </c>
      <c r="T145" s="230">
        <v>0.18951431255624029</v>
      </c>
      <c r="U145" s="230">
        <v>0.19798977278636989</v>
      </c>
      <c r="V145" s="230">
        <v>0.18669757656984309</v>
      </c>
      <c r="W145" s="230">
        <v>0.21251956119282339</v>
      </c>
      <c r="X145" s="230">
        <v>0.1835000969009834</v>
      </c>
      <c r="Y145" s="230">
        <v>0.1995806137265905</v>
      </c>
      <c r="DA145" s="71" t="s">
        <v>628</v>
      </c>
    </row>
    <row r="146" spans="1:105" ht="12" customHeight="1" x14ac:dyDescent="0.25">
      <c r="A146" s="60" t="s">
        <v>629</v>
      </c>
      <c r="B146" s="262">
        <v>16.65654122936785</v>
      </c>
      <c r="C146" s="262">
        <v>17.262842473376999</v>
      </c>
      <c r="D146" s="262">
        <v>17.553684106039871</v>
      </c>
      <c r="E146" s="262">
        <v>17.025797440792321</v>
      </c>
      <c r="F146" s="262">
        <v>17.238962791876421</v>
      </c>
      <c r="G146" s="262">
        <v>18.725856251627889</v>
      </c>
      <c r="H146" s="262">
        <v>18.47093616429796</v>
      </c>
      <c r="I146" s="262">
        <v>18.87732152854057</v>
      </c>
      <c r="J146" s="262">
        <v>17.969678449334062</v>
      </c>
      <c r="K146" s="262">
        <v>15.49331994634994</v>
      </c>
      <c r="L146" s="262">
        <v>15.329264553907979</v>
      </c>
      <c r="M146" s="262">
        <v>17.012974730526789</v>
      </c>
      <c r="N146" s="262">
        <v>17.847296060102181</v>
      </c>
      <c r="O146" s="262">
        <v>17.463868712812349</v>
      </c>
      <c r="P146" s="262">
        <v>18.691319582754321</v>
      </c>
      <c r="Q146" s="262">
        <v>17.977850163870869</v>
      </c>
      <c r="R146" s="262">
        <v>17.71583298326172</v>
      </c>
      <c r="S146" s="262">
        <v>17.843457984707761</v>
      </c>
      <c r="T146" s="262">
        <v>18.26937318360331</v>
      </c>
      <c r="U146" s="262">
        <v>17.643460405832819</v>
      </c>
      <c r="V146" s="262">
        <v>18.078836149661189</v>
      </c>
      <c r="W146" s="262">
        <v>18.553761045559451</v>
      </c>
      <c r="X146" s="262">
        <v>17.32866406506389</v>
      </c>
      <c r="Y146" s="262">
        <v>17.838228565525991</v>
      </c>
      <c r="DA146" s="72" t="s">
        <v>630</v>
      </c>
    </row>
    <row r="147" spans="1:105" ht="12" customHeight="1" x14ac:dyDescent="0.25">
      <c r="A147" s="64" t="s">
        <v>28</v>
      </c>
      <c r="B147" s="229">
        <v>10.450854445691821</v>
      </c>
      <c r="C147" s="229">
        <v>11.368221146274459</v>
      </c>
      <c r="D147" s="229">
        <v>12.90039147929035</v>
      </c>
      <c r="E147" s="229">
        <v>11.72181853658868</v>
      </c>
      <c r="F147" s="229">
        <v>12.09654499328412</v>
      </c>
      <c r="G147" s="229">
        <v>10.809392379169999</v>
      </c>
      <c r="H147" s="229">
        <v>10.365731895479369</v>
      </c>
      <c r="I147" s="229">
        <v>11.158577898750851</v>
      </c>
      <c r="J147" s="229">
        <v>11.350247145037519</v>
      </c>
      <c r="K147" s="229">
        <v>10.5057475145877</v>
      </c>
      <c r="L147" s="229">
        <v>8.9096745378386561</v>
      </c>
      <c r="M147" s="229">
        <v>9.7613735216487978</v>
      </c>
      <c r="N147" s="229">
        <v>10.38507787265193</v>
      </c>
      <c r="O147" s="229">
        <v>9.1210710155728023</v>
      </c>
      <c r="P147" s="229">
        <v>9.4931858639948956</v>
      </c>
      <c r="Q147" s="229">
        <v>9.0687399086864993</v>
      </c>
      <c r="R147" s="229">
        <v>8.7651047665171653</v>
      </c>
      <c r="S147" s="229">
        <v>9.1841253794072628</v>
      </c>
      <c r="T147" s="229">
        <v>8.8712323978839382</v>
      </c>
      <c r="U147" s="229">
        <v>8.488964919817322</v>
      </c>
      <c r="V147" s="229">
        <v>9.2868158102041551</v>
      </c>
      <c r="W147" s="229">
        <v>8.9324478281036335</v>
      </c>
      <c r="X147" s="229">
        <v>8.5793225082998195</v>
      </c>
      <c r="Y147" s="229">
        <v>8.2472563325730661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2.3793700031398979</v>
      </c>
      <c r="C149" s="229">
        <v>1.447716043296672</v>
      </c>
      <c r="D149" s="229">
        <v>2.009695927884624</v>
      </c>
      <c r="E149" s="229">
        <v>2.0232078011311749</v>
      </c>
      <c r="F149" s="229">
        <v>2.221547640022123</v>
      </c>
      <c r="G149" s="229">
        <v>3.2702296484482871</v>
      </c>
      <c r="H149" s="229">
        <v>3.6134415976555241</v>
      </c>
      <c r="I149" s="229">
        <v>3.59139667767292</v>
      </c>
      <c r="J149" s="229">
        <v>2.898719964502201</v>
      </c>
      <c r="K149" s="229">
        <v>2.0492390531249001</v>
      </c>
      <c r="L149" s="229">
        <v>2.5762311615436699</v>
      </c>
      <c r="M149" s="229">
        <v>3.1125927806337081</v>
      </c>
      <c r="N149" s="229">
        <v>3.3709292586569042</v>
      </c>
      <c r="O149" s="229">
        <v>3.333713728905384</v>
      </c>
      <c r="P149" s="229">
        <v>3.411686728945404</v>
      </c>
      <c r="Q149" s="229">
        <v>2.663203266941419</v>
      </c>
      <c r="R149" s="229">
        <v>2.728075334580744</v>
      </c>
      <c r="S149" s="229">
        <v>3.322714376360218</v>
      </c>
      <c r="T149" s="229">
        <v>3.266022973356419</v>
      </c>
      <c r="U149" s="229">
        <v>2.8973430210585471</v>
      </c>
      <c r="V149" s="229">
        <v>2.681604759152898</v>
      </c>
      <c r="W149" s="229">
        <v>3.0302183066512538</v>
      </c>
      <c r="X149" s="229">
        <v>3.2780659116330488</v>
      </c>
      <c r="Y149" s="229">
        <v>3.02021824949875</v>
      </c>
      <c r="DA149" s="73" t="s">
        <v>633</v>
      </c>
    </row>
    <row r="150" spans="1:105" ht="12" customHeight="1" x14ac:dyDescent="0.25">
      <c r="A150" s="64" t="s">
        <v>159</v>
      </c>
      <c r="B150" s="229">
        <v>1.210255955296035</v>
      </c>
      <c r="C150" s="229">
        <v>1.310815362485839</v>
      </c>
      <c r="D150" s="229">
        <v>0.6066725423774153</v>
      </c>
      <c r="E150" s="229">
        <v>0.61072829323424405</v>
      </c>
      <c r="F150" s="229">
        <v>0.670795756651686</v>
      </c>
      <c r="G150" s="229">
        <v>1.6744985638788199</v>
      </c>
      <c r="H150" s="229">
        <v>1.3533099535720741</v>
      </c>
      <c r="I150" s="229">
        <v>0.91026993587094951</v>
      </c>
      <c r="J150" s="229">
        <v>1.150816081156554</v>
      </c>
      <c r="K150" s="229">
        <v>0.67880934270363746</v>
      </c>
      <c r="L150" s="229">
        <v>0.76278331556761603</v>
      </c>
      <c r="M150" s="229">
        <v>1.0660193658958199</v>
      </c>
      <c r="N150" s="229">
        <v>0.98240717463875271</v>
      </c>
      <c r="O150" s="229">
        <v>0.93870892949502349</v>
      </c>
      <c r="P150" s="229">
        <v>1.0536667570309479</v>
      </c>
      <c r="Q150" s="229">
        <v>1.3319199872068039</v>
      </c>
      <c r="R150" s="229">
        <v>2.172255875447989</v>
      </c>
      <c r="S150" s="229">
        <v>2.3759597637588401</v>
      </c>
      <c r="T150" s="229">
        <v>2.1958265322832791</v>
      </c>
      <c r="U150" s="229">
        <v>1.9784893799514709</v>
      </c>
      <c r="V150" s="229">
        <v>2.132640432452519</v>
      </c>
      <c r="W150" s="229">
        <v>1.655645230867741</v>
      </c>
      <c r="X150" s="229">
        <v>1.7154700066156741</v>
      </c>
      <c r="Y150" s="229">
        <v>1.6863745778308601</v>
      </c>
      <c r="DA150" s="73" t="s">
        <v>634</v>
      </c>
    </row>
    <row r="151" spans="1:105" ht="12" customHeight="1" x14ac:dyDescent="0.25">
      <c r="A151" s="64" t="s">
        <v>32</v>
      </c>
      <c r="B151" s="229">
        <v>1.4649103933422409</v>
      </c>
      <c r="C151" s="229">
        <v>1.65456175212086</v>
      </c>
      <c r="D151" s="229">
        <v>0.79252843565081932</v>
      </c>
      <c r="E151" s="229">
        <v>1.5962872640073631</v>
      </c>
      <c r="F151" s="229">
        <v>0.87415030642274671</v>
      </c>
      <c r="G151" s="229">
        <v>1.602798721048929</v>
      </c>
      <c r="H151" s="229">
        <v>1.575395351788899</v>
      </c>
      <c r="I151" s="229">
        <v>1.2290093054036471</v>
      </c>
      <c r="J151" s="229">
        <v>0.85871215970787074</v>
      </c>
      <c r="K151" s="229">
        <v>0.91441647148730498</v>
      </c>
      <c r="L151" s="229">
        <v>1.010569824031295</v>
      </c>
      <c r="M151" s="229">
        <v>0.85963972146213652</v>
      </c>
      <c r="N151" s="229">
        <v>0.81641944599587601</v>
      </c>
      <c r="O151" s="229">
        <v>0.80909796621725849</v>
      </c>
      <c r="P151" s="229">
        <v>0.39561855307987909</v>
      </c>
      <c r="Q151" s="229">
        <v>0.62039330516206437</v>
      </c>
      <c r="R151" s="229">
        <v>0.68339797443675598</v>
      </c>
      <c r="S151" s="229">
        <v>0.5195217710442589</v>
      </c>
      <c r="T151" s="229">
        <v>0.57911278803396138</v>
      </c>
      <c r="U151" s="229">
        <v>0.72759130113441561</v>
      </c>
      <c r="V151" s="229">
        <v>0.55157848892109163</v>
      </c>
      <c r="W151" s="229">
        <v>0.75735366292329631</v>
      </c>
      <c r="X151" s="229">
        <v>0.4107539212537264</v>
      </c>
      <c r="Y151" s="229">
        <v>0.69861693462109309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0.8094436159605406</v>
      </c>
      <c r="M152" s="229">
        <v>0.88788077401706778</v>
      </c>
      <c r="N152" s="229">
        <v>1.038676350597191</v>
      </c>
      <c r="O152" s="229">
        <v>2.0961371475467661</v>
      </c>
      <c r="P152" s="229">
        <v>3.3649110336806349</v>
      </c>
      <c r="Q152" s="229">
        <v>3.1481986388194239</v>
      </c>
      <c r="R152" s="229">
        <v>2.166463511437986</v>
      </c>
      <c r="S152" s="229">
        <v>1.528553340807622</v>
      </c>
      <c r="T152" s="229">
        <v>2.096252063311653</v>
      </c>
      <c r="U152" s="229">
        <v>2.376608031588447</v>
      </c>
      <c r="V152" s="229">
        <v>2.3181824784433962</v>
      </c>
      <c r="W152" s="229">
        <v>2.9488036754893301</v>
      </c>
      <c r="X152" s="229">
        <v>2.1087624797273121</v>
      </c>
      <c r="Y152" s="229">
        <v>3.0621706202349022</v>
      </c>
      <c r="DA152" s="73" t="s">
        <v>636</v>
      </c>
    </row>
    <row r="153" spans="1:105" ht="12" customHeight="1" x14ac:dyDescent="0.25">
      <c r="A153" s="64" t="s">
        <v>35</v>
      </c>
      <c r="B153" s="229">
        <v>1.151150431897856</v>
      </c>
      <c r="C153" s="229">
        <v>1.48152816919917</v>
      </c>
      <c r="D153" s="229">
        <v>1.2443957208366589</v>
      </c>
      <c r="E153" s="229">
        <v>1.073755545830865</v>
      </c>
      <c r="F153" s="229">
        <v>1.3759240954957419</v>
      </c>
      <c r="G153" s="229">
        <v>1.3689369390818551</v>
      </c>
      <c r="H153" s="229">
        <v>1.563057365802087</v>
      </c>
      <c r="I153" s="229">
        <v>1.988067710842202</v>
      </c>
      <c r="J153" s="229">
        <v>1.711183098929917</v>
      </c>
      <c r="K153" s="229">
        <v>1.3451075644463999</v>
      </c>
      <c r="L153" s="229">
        <v>1.260562098966201</v>
      </c>
      <c r="M153" s="229">
        <v>1.325468566869263</v>
      </c>
      <c r="N153" s="229">
        <v>1.253785957561528</v>
      </c>
      <c r="O153" s="229">
        <v>1.165139925075114</v>
      </c>
      <c r="P153" s="229">
        <v>0.97225064602255518</v>
      </c>
      <c r="Q153" s="229">
        <v>1.1453950570546581</v>
      </c>
      <c r="R153" s="229">
        <v>1.20053552084108</v>
      </c>
      <c r="S153" s="229">
        <v>0.91258335332956098</v>
      </c>
      <c r="T153" s="229">
        <v>1.2609264287340609</v>
      </c>
      <c r="U153" s="229">
        <v>1.174463752282618</v>
      </c>
      <c r="V153" s="229">
        <v>1.108014180487126</v>
      </c>
      <c r="W153" s="229">
        <v>1.229292341524197</v>
      </c>
      <c r="X153" s="229">
        <v>1.2362892375343111</v>
      </c>
      <c r="Y153" s="229">
        <v>1.123591850767323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3.3549259850256061</v>
      </c>
      <c r="C157" s="263">
        <v>4.5727492680501678</v>
      </c>
      <c r="D157" s="263">
        <v>4.8778907769939863</v>
      </c>
      <c r="E157" s="263">
        <v>4.7812034841533402</v>
      </c>
      <c r="F157" s="263">
        <v>5.0698798760185717</v>
      </c>
      <c r="G157" s="263">
        <v>5.505274364407831</v>
      </c>
      <c r="H157" s="263">
        <v>5.430109281579373</v>
      </c>
      <c r="I157" s="263">
        <v>5.6157825274640576</v>
      </c>
      <c r="J157" s="263">
        <v>4.7219948950441752</v>
      </c>
      <c r="K157" s="263">
        <v>4.4890808046691459</v>
      </c>
      <c r="L157" s="263">
        <v>3.838920743174612</v>
      </c>
      <c r="M157" s="263">
        <v>4.7441660883369732</v>
      </c>
      <c r="N157" s="263">
        <v>4.7159636504751683</v>
      </c>
      <c r="O157" s="263">
        <v>4.4246010585122093</v>
      </c>
      <c r="P157" s="263">
        <v>4.6159661121246707</v>
      </c>
      <c r="Q157" s="263">
        <v>4.2587402284438518</v>
      </c>
      <c r="R157" s="263">
        <v>4.2209098527132722</v>
      </c>
      <c r="S157" s="263">
        <v>4.3915735708235113</v>
      </c>
      <c r="T157" s="263">
        <v>4.4305752666624763</v>
      </c>
      <c r="U157" s="263">
        <v>4.0130480514422588</v>
      </c>
      <c r="V157" s="263">
        <v>4.2734607590341724</v>
      </c>
      <c r="W157" s="263">
        <v>4.2650041608735618</v>
      </c>
      <c r="X157" s="263">
        <v>4.2479555877215791</v>
      </c>
      <c r="Y157" s="263">
        <v>4.0074177046849337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0.99999999999999989</v>
      </c>
      <c r="C171" s="232">
        <f t="shared" si="11"/>
        <v>0.99999999999999967</v>
      </c>
      <c r="D171" s="232">
        <f t="shared" si="11"/>
        <v>1</v>
      </c>
      <c r="E171" s="232">
        <f t="shared" si="11"/>
        <v>0.99999999999999989</v>
      </c>
      <c r="F171" s="232">
        <f t="shared" si="11"/>
        <v>1.0000000000000002</v>
      </c>
      <c r="G171" s="232">
        <f t="shared" si="11"/>
        <v>0.99999999999999989</v>
      </c>
      <c r="H171" s="232">
        <f t="shared" si="11"/>
        <v>1</v>
      </c>
      <c r="I171" s="232">
        <f t="shared" si="11"/>
        <v>0.99999999999999978</v>
      </c>
      <c r="J171" s="232">
        <f t="shared" si="11"/>
        <v>0.99999999999999967</v>
      </c>
      <c r="K171" s="232">
        <f t="shared" si="11"/>
        <v>1</v>
      </c>
      <c r="L171" s="232">
        <f t="shared" si="11"/>
        <v>1</v>
      </c>
      <c r="M171" s="232">
        <f t="shared" si="11"/>
        <v>0.99999999999999967</v>
      </c>
      <c r="N171" s="232">
        <f t="shared" si="11"/>
        <v>1.0000000000000004</v>
      </c>
      <c r="O171" s="232">
        <f t="shared" si="11"/>
        <v>1.0000000000000002</v>
      </c>
      <c r="P171" s="232">
        <f t="shared" si="11"/>
        <v>1.0000000000000004</v>
      </c>
      <c r="Q171" s="232">
        <f t="shared" si="11"/>
        <v>1.0000000000000002</v>
      </c>
      <c r="R171" s="232">
        <f t="shared" si="11"/>
        <v>0.99999999999999922</v>
      </c>
      <c r="S171" s="232">
        <f t="shared" si="11"/>
        <v>1.0000000000000007</v>
      </c>
      <c r="T171" s="232">
        <f t="shared" si="11"/>
        <v>1.0000000000000004</v>
      </c>
      <c r="U171" s="232">
        <f t="shared" si="11"/>
        <v>1.0000000000000002</v>
      </c>
      <c r="V171" s="232">
        <f t="shared" si="11"/>
        <v>1.0000000000000009</v>
      </c>
      <c r="W171" s="232">
        <f t="shared" si="11"/>
        <v>1</v>
      </c>
      <c r="X171" s="232">
        <f t="shared" si="11"/>
        <v>0.99999999999999956</v>
      </c>
      <c r="Y171" s="232">
        <f t="shared" si="11"/>
        <v>1.0000000000000004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1.1593084978189707E-3</v>
      </c>
      <c r="C172" s="299">
        <f t="shared" si="12"/>
        <v>1.1593084978215606E-3</v>
      </c>
      <c r="D172" s="299">
        <f t="shared" si="12"/>
        <v>1.1593084978198623E-3</v>
      </c>
      <c r="E172" s="299">
        <f t="shared" si="12"/>
        <v>1.1593084978190915E-3</v>
      </c>
      <c r="F172" s="299">
        <f t="shared" si="12"/>
        <v>1.1593084978212826E-3</v>
      </c>
      <c r="G172" s="299">
        <f t="shared" si="12"/>
        <v>1.1593084978181378E-3</v>
      </c>
      <c r="H172" s="299">
        <f t="shared" si="12"/>
        <v>1.1593084978178878E-3</v>
      </c>
      <c r="I172" s="299">
        <f t="shared" si="12"/>
        <v>1.1593084978229193E-3</v>
      </c>
      <c r="J172" s="299">
        <f t="shared" si="12"/>
        <v>1.1593084978194373E-3</v>
      </c>
      <c r="K172" s="299">
        <f t="shared" si="12"/>
        <v>1.1593084978233545E-3</v>
      </c>
      <c r="L172" s="299">
        <f t="shared" si="12"/>
        <v>1.1593084978217681E-3</v>
      </c>
      <c r="M172" s="299">
        <f t="shared" si="12"/>
        <v>1.159308497822817E-3</v>
      </c>
      <c r="N172" s="299">
        <f t="shared" si="12"/>
        <v>1.1593084978205965E-3</v>
      </c>
      <c r="O172" s="299">
        <f t="shared" si="12"/>
        <v>1.1593084978185669E-3</v>
      </c>
      <c r="P172" s="299">
        <f t="shared" si="12"/>
        <v>1.1593084978184474E-3</v>
      </c>
      <c r="Q172" s="299">
        <f t="shared" si="12"/>
        <v>1.1593084978208806E-3</v>
      </c>
      <c r="R172" s="299">
        <f t="shared" si="12"/>
        <v>1.159308497818928E-3</v>
      </c>
      <c r="S172" s="299">
        <f t="shared" si="12"/>
        <v>1.1593084978212165E-3</v>
      </c>
      <c r="T172" s="299">
        <f t="shared" si="12"/>
        <v>1.1593084978221196E-3</v>
      </c>
      <c r="U172" s="299">
        <f t="shared" si="12"/>
        <v>1.1593084978211308E-3</v>
      </c>
      <c r="V172" s="299">
        <f t="shared" si="12"/>
        <v>1.1593084978188109E-3</v>
      </c>
      <c r="W172" s="299">
        <f t="shared" si="12"/>
        <v>1.159308497820448E-3</v>
      </c>
      <c r="X172" s="299">
        <f t="shared" si="12"/>
        <v>1.1593084978215736E-3</v>
      </c>
      <c r="Y172" s="299">
        <f t="shared" si="12"/>
        <v>1.1593084978215064E-3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5.3876104966368464E-4</v>
      </c>
      <c r="C173" s="233">
        <f t="shared" si="13"/>
        <v>5.3876104966488854E-4</v>
      </c>
      <c r="D173" s="233">
        <f t="shared" si="13"/>
        <v>5.3876104966409902E-4</v>
      </c>
      <c r="E173" s="233">
        <f t="shared" si="13"/>
        <v>5.3876104966374058E-4</v>
      </c>
      <c r="F173" s="233">
        <f t="shared" si="13"/>
        <v>5.3876104966475919E-4</v>
      </c>
      <c r="G173" s="233">
        <f t="shared" si="13"/>
        <v>5.3876104966329747E-4</v>
      </c>
      <c r="H173" s="233">
        <f t="shared" si="13"/>
        <v>5.3876104966318146E-4</v>
      </c>
      <c r="I173" s="233">
        <f t="shared" si="13"/>
        <v>5.3876104966551976E-4</v>
      </c>
      <c r="J173" s="233">
        <f t="shared" si="13"/>
        <v>5.3876104966390137E-4</v>
      </c>
      <c r="K173" s="233">
        <f t="shared" si="13"/>
        <v>5.3876104966572207E-4</v>
      </c>
      <c r="L173" s="233">
        <f t="shared" si="13"/>
        <v>5.387610496649847E-4</v>
      </c>
      <c r="M173" s="233">
        <f t="shared" si="13"/>
        <v>5.3876104966547205E-4</v>
      </c>
      <c r="N173" s="233">
        <f t="shared" si="13"/>
        <v>5.3876104966444011E-4</v>
      </c>
      <c r="O173" s="233">
        <f t="shared" si="13"/>
        <v>5.3876104966349696E-4</v>
      </c>
      <c r="P173" s="233">
        <f t="shared" si="13"/>
        <v>5.3876104966344145E-4</v>
      </c>
      <c r="Q173" s="233">
        <f t="shared" si="13"/>
        <v>5.3876104966457217E-4</v>
      </c>
      <c r="R173" s="233">
        <f t="shared" si="13"/>
        <v>5.3876104966366469E-4</v>
      </c>
      <c r="S173" s="233">
        <f t="shared" si="13"/>
        <v>5.387610496647284E-4</v>
      </c>
      <c r="T173" s="233">
        <f t="shared" si="13"/>
        <v>5.3876104966514809E-4</v>
      </c>
      <c r="U173" s="233">
        <f t="shared" si="13"/>
        <v>5.387610496646885E-4</v>
      </c>
      <c r="V173" s="233">
        <f t="shared" si="13"/>
        <v>5.3876104966361048E-4</v>
      </c>
      <c r="W173" s="233">
        <f t="shared" si="13"/>
        <v>5.3876104966437126E-4</v>
      </c>
      <c r="X173" s="233">
        <f t="shared" si="13"/>
        <v>5.3876104966489439E-4</v>
      </c>
      <c r="Y173" s="233">
        <f t="shared" si="13"/>
        <v>5.3876104966486317E-4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1.579916717261505E-2</v>
      </c>
      <c r="C174" s="233">
        <f t="shared" si="14"/>
        <v>1.5799167172650348E-2</v>
      </c>
      <c r="D174" s="233">
        <f t="shared" si="14"/>
        <v>1.5799167172627197E-2</v>
      </c>
      <c r="E174" s="233">
        <f t="shared" si="14"/>
        <v>1.5799167172616684E-2</v>
      </c>
      <c r="F174" s="233">
        <f t="shared" si="14"/>
        <v>1.579916717264656E-2</v>
      </c>
      <c r="G174" s="233">
        <f t="shared" si="14"/>
        <v>1.5799167172603691E-2</v>
      </c>
      <c r="H174" s="233">
        <f t="shared" si="14"/>
        <v>1.5799167172600288E-2</v>
      </c>
      <c r="I174" s="233">
        <f t="shared" si="14"/>
        <v>1.5799167172668861E-2</v>
      </c>
      <c r="J174" s="233">
        <f t="shared" si="14"/>
        <v>1.5799167172621406E-2</v>
      </c>
      <c r="K174" s="233">
        <f t="shared" si="14"/>
        <v>1.5799167172674794E-2</v>
      </c>
      <c r="L174" s="233">
        <f t="shared" si="14"/>
        <v>1.5799167172653176E-2</v>
      </c>
      <c r="M174" s="233">
        <f t="shared" si="14"/>
        <v>1.579916717266747E-2</v>
      </c>
      <c r="N174" s="233">
        <f t="shared" si="14"/>
        <v>1.5799167172637206E-2</v>
      </c>
      <c r="O174" s="233">
        <f t="shared" si="14"/>
        <v>1.5799167172609548E-2</v>
      </c>
      <c r="P174" s="233">
        <f t="shared" si="14"/>
        <v>1.579916717260792E-2</v>
      </c>
      <c r="Q174" s="233">
        <f t="shared" si="14"/>
        <v>1.5799167172641074E-2</v>
      </c>
      <c r="R174" s="233">
        <f t="shared" si="14"/>
        <v>1.5799167172614464E-2</v>
      </c>
      <c r="S174" s="233">
        <f t="shared" si="14"/>
        <v>1.5799167172645651E-2</v>
      </c>
      <c r="T174" s="233">
        <f t="shared" si="14"/>
        <v>1.5799167172657967E-2</v>
      </c>
      <c r="U174" s="233">
        <f t="shared" si="14"/>
        <v>1.5799167172644488E-2</v>
      </c>
      <c r="V174" s="233">
        <f t="shared" si="14"/>
        <v>1.5799167172612864E-2</v>
      </c>
      <c r="W174" s="233">
        <f t="shared" si="14"/>
        <v>1.5799167172635176E-2</v>
      </c>
      <c r="X174" s="233">
        <f t="shared" si="14"/>
        <v>1.5799167172650525E-2</v>
      </c>
      <c r="Y174" s="233">
        <f t="shared" si="14"/>
        <v>1.5799167172649606E-2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3.8643616593965675E-4</v>
      </c>
      <c r="C175" s="233">
        <f t="shared" si="15"/>
        <v>3.8643616594052032E-4</v>
      </c>
      <c r="D175" s="233">
        <f t="shared" si="15"/>
        <v>3.8643616593995404E-4</v>
      </c>
      <c r="E175" s="233">
        <f t="shared" si="15"/>
        <v>3.8643616593969713E-4</v>
      </c>
      <c r="F175" s="233">
        <f t="shared" si="15"/>
        <v>3.8643616594042756E-4</v>
      </c>
      <c r="G175" s="233">
        <f t="shared" si="15"/>
        <v>3.8643616593937903E-4</v>
      </c>
      <c r="H175" s="233">
        <f t="shared" si="15"/>
        <v>3.8643616593929603E-4</v>
      </c>
      <c r="I175" s="233">
        <f t="shared" si="15"/>
        <v>3.8643616594097302E-4</v>
      </c>
      <c r="J175" s="233">
        <f t="shared" si="15"/>
        <v>3.8643616593981228E-4</v>
      </c>
      <c r="K175" s="233">
        <f t="shared" si="15"/>
        <v>3.864361659411182E-4</v>
      </c>
      <c r="L175" s="233">
        <f t="shared" si="15"/>
        <v>3.8643616594058916E-4</v>
      </c>
      <c r="M175" s="233">
        <f t="shared" si="15"/>
        <v>3.8643616594093893E-4</v>
      </c>
      <c r="N175" s="233">
        <f t="shared" si="15"/>
        <v>3.8643616594019874E-4</v>
      </c>
      <c r="O175" s="233">
        <f t="shared" si="15"/>
        <v>3.864361659395222E-4</v>
      </c>
      <c r="P175" s="233">
        <f t="shared" si="15"/>
        <v>3.8643616593948241E-4</v>
      </c>
      <c r="Q175" s="233">
        <f t="shared" si="15"/>
        <v>3.8643616594029339E-4</v>
      </c>
      <c r="R175" s="233">
        <f t="shared" si="15"/>
        <v>3.8643616593964238E-4</v>
      </c>
      <c r="S175" s="233">
        <f t="shared" si="15"/>
        <v>3.864361659404055E-4</v>
      </c>
      <c r="T175" s="233">
        <f t="shared" si="15"/>
        <v>3.8643616594070647E-4</v>
      </c>
      <c r="U175" s="233">
        <f t="shared" si="15"/>
        <v>3.8643616594037688E-4</v>
      </c>
      <c r="V175" s="233">
        <f t="shared" si="15"/>
        <v>3.8643616593960341E-4</v>
      </c>
      <c r="W175" s="233">
        <f t="shared" si="15"/>
        <v>3.8643616594014914E-4</v>
      </c>
      <c r="X175" s="233">
        <f t="shared" si="15"/>
        <v>3.8643616594052449E-4</v>
      </c>
      <c r="Y175" s="233">
        <f t="shared" si="15"/>
        <v>3.8643616594050194E-4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1.963722573596274E-3</v>
      </c>
      <c r="C176" s="300">
        <f t="shared" si="16"/>
        <v>1.9414315323124107E-3</v>
      </c>
      <c r="D176" s="300">
        <f t="shared" si="16"/>
        <v>1.9302625825317256E-3</v>
      </c>
      <c r="E176" s="300">
        <f t="shared" si="16"/>
        <v>1.9291170084529607E-3</v>
      </c>
      <c r="F176" s="300">
        <f t="shared" si="16"/>
        <v>1.9300245925019624E-3</v>
      </c>
      <c r="G176" s="300">
        <f t="shared" si="16"/>
        <v>1.9340427753929534E-3</v>
      </c>
      <c r="H176" s="300">
        <f t="shared" si="16"/>
        <v>1.9336022521606706E-3</v>
      </c>
      <c r="I176" s="300">
        <f t="shared" si="16"/>
        <v>1.932693006554419E-3</v>
      </c>
      <c r="J176" s="300">
        <f t="shared" si="16"/>
        <v>1.940128080986018E-3</v>
      </c>
      <c r="K176" s="300">
        <f t="shared" si="16"/>
        <v>1.9327279684093299E-3</v>
      </c>
      <c r="L176" s="300">
        <f t="shared" si="16"/>
        <v>1.9386686294246623E-3</v>
      </c>
      <c r="M176" s="300">
        <f t="shared" si="16"/>
        <v>1.9326654260341445E-3</v>
      </c>
      <c r="N176" s="300">
        <f t="shared" si="16"/>
        <v>1.9324407167522941E-3</v>
      </c>
      <c r="O176" s="300">
        <f t="shared" si="16"/>
        <v>1.9320658681988255E-3</v>
      </c>
      <c r="P176" s="300">
        <f t="shared" si="16"/>
        <v>1.9311978597130416E-3</v>
      </c>
      <c r="Q176" s="300">
        <f t="shared" si="16"/>
        <v>1.9390332823521175E-3</v>
      </c>
      <c r="R176" s="300">
        <f t="shared" si="16"/>
        <v>1.9499434820268175E-3</v>
      </c>
      <c r="S176" s="300">
        <f t="shared" si="16"/>
        <v>1.9461550575393374E-3</v>
      </c>
      <c r="T176" s="300">
        <f t="shared" si="16"/>
        <v>1.9477017957490982E-3</v>
      </c>
      <c r="U176" s="300">
        <f t="shared" si="16"/>
        <v>1.9526992694635971E-3</v>
      </c>
      <c r="V176" s="300">
        <f t="shared" si="16"/>
        <v>1.9498788436234653E-3</v>
      </c>
      <c r="W176" s="300">
        <f t="shared" si="16"/>
        <v>1.9464126017257812E-3</v>
      </c>
      <c r="X176" s="300">
        <f t="shared" si="16"/>
        <v>1.9431372328079482E-3</v>
      </c>
      <c r="Y176" s="300">
        <f t="shared" si="16"/>
        <v>1.9485835273948264E-3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0.83164785671435248</v>
      </c>
      <c r="C177" s="301">
        <f t="shared" si="17"/>
        <v>0.84045570616807053</v>
      </c>
      <c r="D177" s="301">
        <f t="shared" si="17"/>
        <v>0.84211014901261705</v>
      </c>
      <c r="E177" s="301">
        <f t="shared" si="17"/>
        <v>0.84198260098969646</v>
      </c>
      <c r="F177" s="301">
        <f t="shared" si="17"/>
        <v>0.84345519336763664</v>
      </c>
      <c r="G177" s="301">
        <f t="shared" si="17"/>
        <v>0.84349540642879561</v>
      </c>
      <c r="H177" s="301">
        <f t="shared" si="17"/>
        <v>0.84354670344559213</v>
      </c>
      <c r="I177" s="301">
        <f t="shared" si="17"/>
        <v>0.84392944195095931</v>
      </c>
      <c r="J177" s="301">
        <f t="shared" si="17"/>
        <v>0.84089782342942165</v>
      </c>
      <c r="K177" s="301">
        <f t="shared" si="17"/>
        <v>0.84352880969787014</v>
      </c>
      <c r="L177" s="301">
        <f t="shared" si="17"/>
        <v>0.83965743340804122</v>
      </c>
      <c r="M177" s="301">
        <f t="shared" si="17"/>
        <v>0.84239363341398776</v>
      </c>
      <c r="N177" s="301">
        <f t="shared" si="17"/>
        <v>0.84099064069324547</v>
      </c>
      <c r="O177" s="301">
        <f t="shared" si="17"/>
        <v>0.83996845379596163</v>
      </c>
      <c r="P177" s="301">
        <f t="shared" si="17"/>
        <v>0.8398255874821019</v>
      </c>
      <c r="Q177" s="301">
        <f t="shared" si="17"/>
        <v>0.83839975625348206</v>
      </c>
      <c r="R177" s="301">
        <f t="shared" si="17"/>
        <v>0.83844368669341041</v>
      </c>
      <c r="S177" s="301">
        <f t="shared" si="17"/>
        <v>0.83944191185427186</v>
      </c>
      <c r="T177" s="301">
        <f t="shared" si="17"/>
        <v>0.83909412633449376</v>
      </c>
      <c r="U177" s="301">
        <f t="shared" si="17"/>
        <v>0.83713168862072118</v>
      </c>
      <c r="V177" s="301">
        <f t="shared" si="17"/>
        <v>0.83852180108808472</v>
      </c>
      <c r="W177" s="301">
        <f t="shared" si="17"/>
        <v>0.83761157965249589</v>
      </c>
      <c r="X177" s="301">
        <f t="shared" si="17"/>
        <v>0.83950769347494958</v>
      </c>
      <c r="Y177" s="301">
        <f t="shared" si="17"/>
        <v>0.83702001177654561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0.11037894808170709</v>
      </c>
      <c r="C178" s="301">
        <f t="shared" si="18"/>
        <v>0.10565229283894306</v>
      </c>
      <c r="D178" s="301">
        <f t="shared" si="18"/>
        <v>0.10454449767800165</v>
      </c>
      <c r="E178" s="301">
        <f t="shared" si="18"/>
        <v>0.10484598645912484</v>
      </c>
      <c r="F178" s="301">
        <f t="shared" si="18"/>
        <v>0.1042877915475236</v>
      </c>
      <c r="G178" s="301">
        <f t="shared" si="18"/>
        <v>0.10483500157815333</v>
      </c>
      <c r="H178" s="301">
        <f t="shared" si="18"/>
        <v>0.10488425076597653</v>
      </c>
      <c r="I178" s="301">
        <f t="shared" si="18"/>
        <v>0.10461790946810139</v>
      </c>
      <c r="J178" s="301">
        <f t="shared" si="18"/>
        <v>0.10566949472034605</v>
      </c>
      <c r="K178" s="301">
        <f t="shared" si="18"/>
        <v>0.10457096083426264</v>
      </c>
      <c r="L178" s="301">
        <f t="shared" si="18"/>
        <v>0.10624496648384481</v>
      </c>
      <c r="M178" s="301">
        <f t="shared" si="18"/>
        <v>0.10488719783632172</v>
      </c>
      <c r="N178" s="301">
        <f t="shared" si="18"/>
        <v>0.10529497513154668</v>
      </c>
      <c r="O178" s="301">
        <f t="shared" si="18"/>
        <v>0.10553512717151997</v>
      </c>
      <c r="P178" s="301">
        <f t="shared" si="18"/>
        <v>0.10533363826443427</v>
      </c>
      <c r="Q178" s="301">
        <f t="shared" si="18"/>
        <v>0.10590816595078807</v>
      </c>
      <c r="R178" s="301">
        <f t="shared" si="18"/>
        <v>0.10650492127766174</v>
      </c>
      <c r="S178" s="301">
        <f t="shared" si="18"/>
        <v>0.10627718531215337</v>
      </c>
      <c r="T178" s="301">
        <f t="shared" si="18"/>
        <v>0.10637989567416489</v>
      </c>
      <c r="U178" s="301">
        <f t="shared" si="18"/>
        <v>0.10718487206715403</v>
      </c>
      <c r="V178" s="301">
        <f t="shared" si="18"/>
        <v>0.10644823824654037</v>
      </c>
      <c r="W178" s="301">
        <f t="shared" si="18"/>
        <v>0.10677721686594668</v>
      </c>
      <c r="X178" s="301">
        <f t="shared" si="18"/>
        <v>0.10607206004026949</v>
      </c>
      <c r="Y178" s="301">
        <f t="shared" si="18"/>
        <v>0.1070994833324896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3.2340722408243032E-2</v>
      </c>
      <c r="C179" s="302">
        <f t="shared" si="19"/>
        <v>1.739494713064537E-2</v>
      </c>
      <c r="D179" s="302">
        <f t="shared" si="19"/>
        <v>1.2135620686205226E-2</v>
      </c>
      <c r="E179" s="302">
        <f t="shared" si="19"/>
        <v>1.3780838954284736E-2</v>
      </c>
      <c r="F179" s="302">
        <f t="shared" si="19"/>
        <v>1.1277230395919781E-2</v>
      </c>
      <c r="G179" s="302">
        <f t="shared" si="19"/>
        <v>1.542395687403043E-2</v>
      </c>
      <c r="H179" s="302">
        <f t="shared" si="19"/>
        <v>1.5897023550707837E-2</v>
      </c>
      <c r="I179" s="302">
        <f t="shared" si="19"/>
        <v>1.4503168631446574E-2</v>
      </c>
      <c r="J179" s="302">
        <f t="shared" si="19"/>
        <v>1.814334390832123E-2</v>
      </c>
      <c r="K179" s="302">
        <f t="shared" si="19"/>
        <v>1.5223720072981631E-2</v>
      </c>
      <c r="L179" s="302">
        <f t="shared" si="19"/>
        <v>2.1309408590589069E-2</v>
      </c>
      <c r="M179" s="302">
        <f t="shared" si="19"/>
        <v>1.4775284495521688E-2</v>
      </c>
      <c r="N179" s="302">
        <f t="shared" si="19"/>
        <v>1.5880784385264256E-2</v>
      </c>
      <c r="O179" s="302">
        <f t="shared" si="19"/>
        <v>1.6891284755819747E-2</v>
      </c>
      <c r="P179" s="302">
        <f t="shared" si="19"/>
        <v>1.6916921372648649E-2</v>
      </c>
      <c r="Q179" s="302">
        <f t="shared" si="19"/>
        <v>1.8600662029564997E-2</v>
      </c>
      <c r="R179" s="302">
        <f t="shared" si="19"/>
        <v>2.1129648836784691E-2</v>
      </c>
      <c r="S179" s="302">
        <f t="shared" si="19"/>
        <v>2.0545621621091369E-2</v>
      </c>
      <c r="T179" s="302">
        <f t="shared" si="19"/>
        <v>2.1119151954866331E-2</v>
      </c>
      <c r="U179" s="302">
        <f t="shared" si="19"/>
        <v>2.3754560445039329E-2</v>
      </c>
      <c r="V179" s="302">
        <f t="shared" si="19"/>
        <v>2.1646203328339931E-2</v>
      </c>
      <c r="W179" s="302">
        <f t="shared" si="19"/>
        <v>2.2731539959423189E-2</v>
      </c>
      <c r="X179" s="302">
        <f t="shared" si="19"/>
        <v>1.9976632551989205E-2</v>
      </c>
      <c r="Y179" s="302">
        <f t="shared" si="19"/>
        <v>2.4037140810520073E-2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7.8038225673464023E-2</v>
      </c>
      <c r="C180" s="302">
        <f t="shared" si="20"/>
        <v>8.8257345708297671E-2</v>
      </c>
      <c r="D180" s="302">
        <f t="shared" si="20"/>
        <v>9.2408876991796493E-2</v>
      </c>
      <c r="E180" s="302">
        <f t="shared" si="20"/>
        <v>9.1065147504840155E-2</v>
      </c>
      <c r="F180" s="302">
        <f t="shared" si="20"/>
        <v>9.3010561151603777E-2</v>
      </c>
      <c r="G180" s="302">
        <f t="shared" si="20"/>
        <v>8.9411044704122894E-2</v>
      </c>
      <c r="H180" s="302">
        <f t="shared" si="20"/>
        <v>8.8987227215268666E-2</v>
      </c>
      <c r="I180" s="302">
        <f t="shared" si="20"/>
        <v>9.0114740836654758E-2</v>
      </c>
      <c r="J180" s="302">
        <f t="shared" si="20"/>
        <v>8.7526150812024778E-2</v>
      </c>
      <c r="K180" s="302">
        <f t="shared" si="20"/>
        <v>8.9347240761281019E-2</v>
      </c>
      <c r="L180" s="302">
        <f t="shared" si="20"/>
        <v>8.4935557893255756E-2</v>
      </c>
      <c r="M180" s="302">
        <f t="shared" si="20"/>
        <v>9.0111913340800029E-2</v>
      </c>
      <c r="N180" s="302">
        <f t="shared" si="20"/>
        <v>8.9414190746282457E-2</v>
      </c>
      <c r="O180" s="302">
        <f t="shared" si="20"/>
        <v>8.8643842415700211E-2</v>
      </c>
      <c r="P180" s="302">
        <f t="shared" si="20"/>
        <v>8.8416716891785624E-2</v>
      </c>
      <c r="Q180" s="302">
        <f t="shared" si="20"/>
        <v>8.7307503921223092E-2</v>
      </c>
      <c r="R180" s="302">
        <f t="shared" si="20"/>
        <v>8.5375272440877073E-2</v>
      </c>
      <c r="S180" s="302">
        <f t="shared" si="20"/>
        <v>8.573156369106201E-2</v>
      </c>
      <c r="T180" s="302">
        <f t="shared" si="20"/>
        <v>8.5260743719298593E-2</v>
      </c>
      <c r="U180" s="302">
        <f t="shared" si="20"/>
        <v>8.34303116221147E-2</v>
      </c>
      <c r="V180" s="302">
        <f t="shared" si="20"/>
        <v>8.4802034918200431E-2</v>
      </c>
      <c r="W180" s="302">
        <f t="shared" si="20"/>
        <v>8.4045676906523537E-2</v>
      </c>
      <c r="X180" s="302">
        <f t="shared" si="20"/>
        <v>8.6095427488280293E-2</v>
      </c>
      <c r="Y180" s="302">
        <f t="shared" si="20"/>
        <v>8.3062342521969507E-2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3.8125799744306597E-2</v>
      </c>
      <c r="C181" s="301">
        <f t="shared" si="21"/>
        <v>3.4066896574596321E-2</v>
      </c>
      <c r="D181" s="301">
        <f t="shared" si="21"/>
        <v>3.3531417840798425E-2</v>
      </c>
      <c r="E181" s="301">
        <f t="shared" si="21"/>
        <v>3.3358622656686314E-2</v>
      </c>
      <c r="F181" s="301">
        <f t="shared" si="21"/>
        <v>3.2443317606265197E-2</v>
      </c>
      <c r="G181" s="301">
        <f t="shared" si="21"/>
        <v>3.1851876331633604E-2</v>
      </c>
      <c r="H181" s="301">
        <f t="shared" si="21"/>
        <v>3.1751770650250109E-2</v>
      </c>
      <c r="I181" s="301">
        <f t="shared" si="21"/>
        <v>3.1636282688286485E-2</v>
      </c>
      <c r="J181" s="301">
        <f t="shared" si="21"/>
        <v>3.3608880883201436E-2</v>
      </c>
      <c r="K181" s="301">
        <f t="shared" si="21"/>
        <v>3.2083828613352884E-2</v>
      </c>
      <c r="L181" s="301">
        <f t="shared" si="21"/>
        <v>3.427525859260875E-2</v>
      </c>
      <c r="M181" s="301">
        <f t="shared" si="21"/>
        <v>3.2902830437559323E-2</v>
      </c>
      <c r="N181" s="301">
        <f t="shared" si="21"/>
        <v>3.3898270572393426E-2</v>
      </c>
      <c r="O181" s="301">
        <f t="shared" si="21"/>
        <v>3.4680680278288821E-2</v>
      </c>
      <c r="P181" s="301">
        <f t="shared" si="21"/>
        <v>3.5025903507721973E-2</v>
      </c>
      <c r="Q181" s="301">
        <f t="shared" si="21"/>
        <v>3.5869371627311054E-2</v>
      </c>
      <c r="R181" s="301">
        <f t="shared" si="21"/>
        <v>3.5217775660863614E-2</v>
      </c>
      <c r="S181" s="301">
        <f t="shared" si="21"/>
        <v>3.4451074889964017E-2</v>
      </c>
      <c r="T181" s="301">
        <f t="shared" si="21"/>
        <v>3.4694603309506723E-2</v>
      </c>
      <c r="U181" s="301">
        <f t="shared" si="21"/>
        <v>3.5847067156590869E-2</v>
      </c>
      <c r="V181" s="301">
        <f t="shared" si="21"/>
        <v>3.5196408935717384E-2</v>
      </c>
      <c r="W181" s="301">
        <f t="shared" si="21"/>
        <v>3.5781117993771303E-2</v>
      </c>
      <c r="X181" s="301">
        <f t="shared" si="21"/>
        <v>3.459343636589518E-2</v>
      </c>
      <c r="Y181" s="301">
        <f t="shared" si="21"/>
        <v>3.604824847749391E-2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2.7985818719935395E-3</v>
      </c>
      <c r="C182" s="302">
        <f t="shared" si="22"/>
        <v>1.445096809492852E-3</v>
      </c>
      <c r="D182" s="302">
        <f t="shared" si="22"/>
        <v>1.1434934267898775E-3</v>
      </c>
      <c r="E182" s="302">
        <f t="shared" si="22"/>
        <v>1.1133769765849517E-3</v>
      </c>
      <c r="F182" s="302">
        <f t="shared" si="22"/>
        <v>1.064139118637948E-3</v>
      </c>
      <c r="G182" s="302">
        <f t="shared" si="22"/>
        <v>1.4075401841882596E-3</v>
      </c>
      <c r="H182" s="302">
        <f t="shared" si="22"/>
        <v>1.4642536674298943E-3</v>
      </c>
      <c r="I182" s="302">
        <f t="shared" si="22"/>
        <v>1.3871345153476803E-3</v>
      </c>
      <c r="J182" s="302">
        <f t="shared" si="22"/>
        <v>1.7786653389236119E-3</v>
      </c>
      <c r="K182" s="302">
        <f t="shared" si="22"/>
        <v>1.4216363832207769E-3</v>
      </c>
      <c r="L182" s="302">
        <f t="shared" si="22"/>
        <v>1.9855256957439049E-3</v>
      </c>
      <c r="M182" s="302">
        <f t="shared" si="22"/>
        <v>1.4455020725880796E-3</v>
      </c>
      <c r="N182" s="302">
        <f t="shared" si="22"/>
        <v>1.5621525138480126E-3</v>
      </c>
      <c r="O182" s="302">
        <f t="shared" si="22"/>
        <v>1.6557994506422858E-3</v>
      </c>
      <c r="P182" s="302">
        <f t="shared" si="22"/>
        <v>1.7615601896027989E-3</v>
      </c>
      <c r="Q182" s="302">
        <f t="shared" si="22"/>
        <v>1.8590675594743955E-3</v>
      </c>
      <c r="R182" s="302">
        <f t="shared" si="22"/>
        <v>2.1186839667724335E-3</v>
      </c>
      <c r="S182" s="302">
        <f t="shared" si="22"/>
        <v>2.1157992308377706E-3</v>
      </c>
      <c r="T182" s="302">
        <f t="shared" si="22"/>
        <v>2.1612773884536595E-3</v>
      </c>
      <c r="U182" s="302">
        <f t="shared" si="22"/>
        <v>2.3585255921924593E-3</v>
      </c>
      <c r="V182" s="302">
        <f t="shared" si="22"/>
        <v>2.2031648303778113E-3</v>
      </c>
      <c r="W182" s="302">
        <f t="shared" si="22"/>
        <v>2.250805434122895E-3</v>
      </c>
      <c r="X182" s="302">
        <f t="shared" si="22"/>
        <v>2.0805005701863099E-3</v>
      </c>
      <c r="Y182" s="302">
        <f t="shared" si="22"/>
        <v>2.3899529217034795E-3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2.6487547575049959E-2</v>
      </c>
      <c r="C183" s="302">
        <f t="shared" si="23"/>
        <v>2.2428644405313673E-2</v>
      </c>
      <c r="D183" s="302">
        <f t="shared" si="23"/>
        <v>2.1893165671532832E-2</v>
      </c>
      <c r="E183" s="302">
        <f t="shared" si="23"/>
        <v>2.1720370487428454E-2</v>
      </c>
      <c r="F183" s="302">
        <f t="shared" si="23"/>
        <v>2.0805065436985345E-2</v>
      </c>
      <c r="G183" s="302">
        <f t="shared" si="23"/>
        <v>2.021362416238532E-2</v>
      </c>
      <c r="H183" s="302">
        <f t="shared" si="23"/>
        <v>2.0113518481004334E-2</v>
      </c>
      <c r="I183" s="302">
        <f t="shared" si="23"/>
        <v>1.9998030518990198E-2</v>
      </c>
      <c r="J183" s="302">
        <f t="shared" si="23"/>
        <v>2.1970628713940107E-2</v>
      </c>
      <c r="K183" s="302">
        <f t="shared" si="23"/>
        <v>2.0445576444052239E-2</v>
      </c>
      <c r="L183" s="302">
        <f t="shared" si="23"/>
        <v>2.2637006423324019E-2</v>
      </c>
      <c r="M183" s="302">
        <f t="shared" si="23"/>
        <v>2.126457826826407E-2</v>
      </c>
      <c r="N183" s="302">
        <f t="shared" si="23"/>
        <v>2.2260018403120464E-2</v>
      </c>
      <c r="O183" s="302">
        <f t="shared" si="23"/>
        <v>2.3042428109036235E-2</v>
      </c>
      <c r="P183" s="302">
        <f t="shared" si="23"/>
        <v>2.3387651338470584E-2</v>
      </c>
      <c r="Q183" s="302">
        <f t="shared" si="23"/>
        <v>2.4231119458035237E-2</v>
      </c>
      <c r="R183" s="302">
        <f t="shared" si="23"/>
        <v>2.3579523491607406E-2</v>
      </c>
      <c r="S183" s="302">
        <f t="shared" si="23"/>
        <v>2.2812822720684831E-2</v>
      </c>
      <c r="T183" s="302">
        <f t="shared" si="23"/>
        <v>2.3056351140218468E-2</v>
      </c>
      <c r="U183" s="302">
        <f t="shared" si="23"/>
        <v>2.4208814987312536E-2</v>
      </c>
      <c r="V183" s="302">
        <f t="shared" si="23"/>
        <v>2.3558156766462345E-2</v>
      </c>
      <c r="W183" s="302">
        <f t="shared" si="23"/>
        <v>2.4142865824499832E-2</v>
      </c>
      <c r="X183" s="302">
        <f t="shared" si="23"/>
        <v>2.2955184196612403E-2</v>
      </c>
      <c r="Y183" s="302">
        <f t="shared" si="23"/>
        <v>2.4409996308211807E-2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8.8396702972631021E-3</v>
      </c>
      <c r="C184" s="303">
        <f t="shared" si="24"/>
        <v>1.0193155359789792E-2</v>
      </c>
      <c r="D184" s="303">
        <f t="shared" si="24"/>
        <v>1.049475874247572E-2</v>
      </c>
      <c r="E184" s="303">
        <f t="shared" si="24"/>
        <v>1.0524875192672901E-2</v>
      </c>
      <c r="F184" s="303">
        <f t="shared" si="24"/>
        <v>1.0574113050641907E-2</v>
      </c>
      <c r="G184" s="303">
        <f t="shared" si="24"/>
        <v>1.0230711985060018E-2</v>
      </c>
      <c r="H184" s="303">
        <f t="shared" si="24"/>
        <v>1.0173998501815879E-2</v>
      </c>
      <c r="I184" s="303">
        <f t="shared" si="24"/>
        <v>1.0251117653948609E-2</v>
      </c>
      <c r="J184" s="303">
        <f t="shared" si="24"/>
        <v>9.8595868303377118E-3</v>
      </c>
      <c r="K184" s="303">
        <f t="shared" si="24"/>
        <v>1.0216615786079875E-2</v>
      </c>
      <c r="L184" s="303">
        <f t="shared" si="24"/>
        <v>9.6527264735408215E-3</v>
      </c>
      <c r="M184" s="303">
        <f t="shared" si="24"/>
        <v>1.0192750096707172E-2</v>
      </c>
      <c r="N184" s="303">
        <f t="shared" si="24"/>
        <v>1.007609965542495E-2</v>
      </c>
      <c r="O184" s="303">
        <f t="shared" si="24"/>
        <v>9.9824527186103025E-3</v>
      </c>
      <c r="P184" s="303">
        <f t="shared" si="24"/>
        <v>9.8766919796485914E-3</v>
      </c>
      <c r="Q184" s="303">
        <f t="shared" si="24"/>
        <v>9.7791846098014158E-3</v>
      </c>
      <c r="R184" s="303">
        <f t="shared" si="24"/>
        <v>9.5195682024837754E-3</v>
      </c>
      <c r="S184" s="303">
        <f t="shared" si="24"/>
        <v>9.522452938441419E-3</v>
      </c>
      <c r="T184" s="303">
        <f t="shared" si="24"/>
        <v>9.4769747808345958E-3</v>
      </c>
      <c r="U184" s="303">
        <f t="shared" si="24"/>
        <v>9.2797265770858707E-3</v>
      </c>
      <c r="V184" s="303">
        <f t="shared" si="24"/>
        <v>9.4350873388772283E-3</v>
      </c>
      <c r="W184" s="303">
        <f t="shared" si="24"/>
        <v>9.3874467351485746E-3</v>
      </c>
      <c r="X184" s="303">
        <f t="shared" si="24"/>
        <v>9.5577515990964614E-3</v>
      </c>
      <c r="Y184" s="303">
        <f t="shared" si="24"/>
        <v>9.248299247578624E-3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0.99999999999999967</v>
      </c>
      <c r="C187" s="232">
        <f t="shared" si="25"/>
        <v>1.0000000000000002</v>
      </c>
      <c r="D187" s="232">
        <f t="shared" si="25"/>
        <v>1</v>
      </c>
      <c r="E187" s="232">
        <f t="shared" si="25"/>
        <v>1</v>
      </c>
      <c r="F187" s="232">
        <f t="shared" si="25"/>
        <v>1</v>
      </c>
      <c r="G187" s="232">
        <f t="shared" si="25"/>
        <v>1</v>
      </c>
      <c r="H187" s="232">
        <f t="shared" si="25"/>
        <v>1</v>
      </c>
      <c r="I187" s="232">
        <f t="shared" si="25"/>
        <v>1</v>
      </c>
      <c r="J187" s="232">
        <f t="shared" si="25"/>
        <v>1</v>
      </c>
      <c r="K187" s="232">
        <f t="shared" si="25"/>
        <v>0.99999999999999967</v>
      </c>
      <c r="L187" s="232">
        <f t="shared" si="25"/>
        <v>1</v>
      </c>
      <c r="M187" s="232">
        <f t="shared" si="25"/>
        <v>0.99999999999999989</v>
      </c>
      <c r="N187" s="232">
        <f t="shared" si="25"/>
        <v>1</v>
      </c>
      <c r="O187" s="232">
        <f t="shared" si="25"/>
        <v>0.99999999999999978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1.7166637941158057E-3</v>
      </c>
      <c r="C188" s="299">
        <f t="shared" si="26"/>
        <v>1.7166637941134545E-3</v>
      </c>
      <c r="D188" s="299">
        <f t="shared" si="26"/>
        <v>1.7166637941157103E-3</v>
      </c>
      <c r="E188" s="299">
        <f t="shared" si="26"/>
        <v>1.7166637941160654E-3</v>
      </c>
      <c r="F188" s="299">
        <f t="shared" si="26"/>
        <v>1.7166637941137522E-3</v>
      </c>
      <c r="G188" s="299">
        <f t="shared" si="26"/>
        <v>1.7166637941167799E-3</v>
      </c>
      <c r="H188" s="299">
        <f t="shared" si="26"/>
        <v>1.7166637941170542E-3</v>
      </c>
      <c r="I188" s="299">
        <f t="shared" si="26"/>
        <v>1.7166637941114047E-3</v>
      </c>
      <c r="J188" s="299">
        <f t="shared" si="26"/>
        <v>1.7166637941157263E-3</v>
      </c>
      <c r="K188" s="299">
        <f t="shared" si="26"/>
        <v>1.716663794114957E-3</v>
      </c>
      <c r="L188" s="299">
        <f t="shared" si="26"/>
        <v>1.7166637941136813E-3</v>
      </c>
      <c r="M188" s="299">
        <f t="shared" si="26"/>
        <v>1.7166637941101346E-3</v>
      </c>
      <c r="N188" s="299">
        <f t="shared" si="26"/>
        <v>1.716663794112815E-3</v>
      </c>
      <c r="O188" s="299">
        <f t="shared" si="26"/>
        <v>1.7166637941152234E-3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8.9295497288326186E-4</v>
      </c>
      <c r="C189" s="233">
        <f t="shared" si="27"/>
        <v>8.9295497288203877E-4</v>
      </c>
      <c r="D189" s="233">
        <f t="shared" si="27"/>
        <v>8.9295497288321198E-4</v>
      </c>
      <c r="E189" s="233">
        <f t="shared" si="27"/>
        <v>8.9295497288339662E-4</v>
      </c>
      <c r="F189" s="233">
        <f t="shared" si="27"/>
        <v>8.9295497288219327E-4</v>
      </c>
      <c r="G189" s="233">
        <f t="shared" si="27"/>
        <v>8.9295497288376861E-4</v>
      </c>
      <c r="H189" s="233">
        <f t="shared" si="27"/>
        <v>8.9295497288391097E-4</v>
      </c>
      <c r="I189" s="233">
        <f t="shared" si="27"/>
        <v>8.9295497288097256E-4</v>
      </c>
      <c r="J189" s="233">
        <f t="shared" si="27"/>
        <v>8.9295497288322033E-4</v>
      </c>
      <c r="K189" s="233">
        <f t="shared" si="27"/>
        <v>8.9295497288282069E-4</v>
      </c>
      <c r="L189" s="233">
        <f t="shared" si="27"/>
        <v>8.929549728821564E-4</v>
      </c>
      <c r="M189" s="233">
        <f t="shared" si="27"/>
        <v>8.9295497288031174E-4</v>
      </c>
      <c r="N189" s="233">
        <f t="shared" si="27"/>
        <v>8.9295497288170613E-4</v>
      </c>
      <c r="O189" s="233">
        <f t="shared" si="27"/>
        <v>8.9295497288295882E-4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2.0901299154253237E-2</v>
      </c>
      <c r="C190" s="233">
        <f t="shared" si="28"/>
        <v>2.0901299154224603E-2</v>
      </c>
      <c r="D190" s="233">
        <f t="shared" si="28"/>
        <v>2.0901299154252068E-2</v>
      </c>
      <c r="E190" s="233">
        <f t="shared" si="28"/>
        <v>2.0901299154256394E-2</v>
      </c>
      <c r="F190" s="233">
        <f t="shared" si="28"/>
        <v>2.0901299154228222E-2</v>
      </c>
      <c r="G190" s="233">
        <f t="shared" si="28"/>
        <v>2.0901299154265088E-2</v>
      </c>
      <c r="H190" s="233">
        <f t="shared" si="28"/>
        <v>2.090129915426844E-2</v>
      </c>
      <c r="I190" s="233">
        <f t="shared" si="28"/>
        <v>2.0901299154199658E-2</v>
      </c>
      <c r="J190" s="233">
        <f t="shared" si="28"/>
        <v>2.0901299154252255E-2</v>
      </c>
      <c r="K190" s="233">
        <f t="shared" si="28"/>
        <v>2.0901299154242901E-2</v>
      </c>
      <c r="L190" s="233">
        <f t="shared" si="28"/>
        <v>2.0901299154227365E-2</v>
      </c>
      <c r="M190" s="233">
        <f t="shared" si="28"/>
        <v>2.0901299154184184E-2</v>
      </c>
      <c r="N190" s="233">
        <f t="shared" si="28"/>
        <v>2.0901299154216811E-2</v>
      </c>
      <c r="O190" s="233">
        <f t="shared" si="28"/>
        <v>2.0901299154246131E-2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5.722212647052687E-4</v>
      </c>
      <c r="C191" s="233">
        <f t="shared" si="29"/>
        <v>5.7222126470448515E-4</v>
      </c>
      <c r="D191" s="233">
        <f t="shared" si="29"/>
        <v>5.7222126470523672E-4</v>
      </c>
      <c r="E191" s="233">
        <f t="shared" si="29"/>
        <v>5.7222126470535511E-4</v>
      </c>
      <c r="F191" s="233">
        <f t="shared" si="29"/>
        <v>5.7222126470458392E-4</v>
      </c>
      <c r="G191" s="233">
        <f t="shared" si="29"/>
        <v>5.722212647055932E-4</v>
      </c>
      <c r="H191" s="233">
        <f t="shared" si="29"/>
        <v>5.7222126470568482E-4</v>
      </c>
      <c r="I191" s="233">
        <f t="shared" si="29"/>
        <v>5.7222126470380188E-4</v>
      </c>
      <c r="J191" s="233">
        <f t="shared" si="29"/>
        <v>5.7222126470524225E-4</v>
      </c>
      <c r="K191" s="233">
        <f t="shared" si="29"/>
        <v>5.7222126470498605E-4</v>
      </c>
      <c r="L191" s="233">
        <f t="shared" si="29"/>
        <v>5.7222126470456039E-4</v>
      </c>
      <c r="M191" s="233">
        <f t="shared" si="29"/>
        <v>5.7222126470337839E-4</v>
      </c>
      <c r="N191" s="233">
        <f t="shared" si="29"/>
        <v>5.7222126470427167E-4</v>
      </c>
      <c r="O191" s="233">
        <f t="shared" si="29"/>
        <v>5.7222126470507441E-4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2.4837183823211411E-3</v>
      </c>
      <c r="C192" s="300">
        <f t="shared" si="30"/>
        <v>2.6400029186473008E-3</v>
      </c>
      <c r="D192" s="300">
        <f t="shared" si="30"/>
        <v>2.6606480178931104E-3</v>
      </c>
      <c r="E192" s="300">
        <f t="shared" si="30"/>
        <v>2.6577753252863138E-3</v>
      </c>
      <c r="F192" s="300">
        <f t="shared" si="30"/>
        <v>2.6951163971919269E-3</v>
      </c>
      <c r="G192" s="300">
        <f t="shared" si="30"/>
        <v>2.7059828142502835E-3</v>
      </c>
      <c r="H192" s="300">
        <f t="shared" si="30"/>
        <v>2.7071469841977421E-3</v>
      </c>
      <c r="I192" s="300">
        <f t="shared" si="30"/>
        <v>2.7145462733179256E-3</v>
      </c>
      <c r="J192" s="300">
        <f t="shared" si="30"/>
        <v>2.6500141778314475E-3</v>
      </c>
      <c r="K192" s="300">
        <f t="shared" si="30"/>
        <v>2.7030853874331221E-3</v>
      </c>
      <c r="L192" s="300">
        <f t="shared" si="30"/>
        <v>2.6194496984725192E-3</v>
      </c>
      <c r="M192" s="300">
        <f t="shared" si="30"/>
        <v>2.6741549388609874E-3</v>
      </c>
      <c r="N192" s="300">
        <f t="shared" si="30"/>
        <v>2.639155884965745E-3</v>
      </c>
      <c r="O192" s="300">
        <f t="shared" si="30"/>
        <v>2.6135386013491574E-3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0.22467103398553198</v>
      </c>
      <c r="C193" s="301">
        <f t="shared" si="31"/>
        <v>0.23120640896738112</v>
      </c>
      <c r="D193" s="301">
        <f t="shared" si="31"/>
        <v>0.23190538153913848</v>
      </c>
      <c r="E193" s="301">
        <f t="shared" si="31"/>
        <v>0.23246100938417469</v>
      </c>
      <c r="F193" s="301">
        <f t="shared" si="31"/>
        <v>0.23436176940220563</v>
      </c>
      <c r="G193" s="301">
        <f t="shared" si="31"/>
        <v>0.23604993163321417</v>
      </c>
      <c r="H193" s="301">
        <f t="shared" si="31"/>
        <v>0.23631625053037783</v>
      </c>
      <c r="I193" s="301">
        <f t="shared" si="31"/>
        <v>0.23647161943555636</v>
      </c>
      <c r="J193" s="301">
        <f t="shared" si="31"/>
        <v>0.23227691038877826</v>
      </c>
      <c r="K193" s="301">
        <f t="shared" si="31"/>
        <v>0.23536330073065956</v>
      </c>
      <c r="L193" s="301">
        <f t="shared" si="31"/>
        <v>0.23102206321425556</v>
      </c>
      <c r="M193" s="301">
        <f t="shared" si="31"/>
        <v>0.23355597698599931</v>
      </c>
      <c r="N193" s="301">
        <f t="shared" si="31"/>
        <v>0.23142225653678589</v>
      </c>
      <c r="O193" s="301">
        <f t="shared" si="31"/>
        <v>0.22974318758265755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6.5827983230284243E-2</v>
      </c>
      <c r="C194" s="302">
        <f t="shared" si="32"/>
        <v>3.8066597062733451E-2</v>
      </c>
      <c r="D194" s="302">
        <f t="shared" si="32"/>
        <v>2.6919788300258617E-2</v>
      </c>
      <c r="E194" s="302">
        <f t="shared" si="32"/>
        <v>3.0554414543304435E-2</v>
      </c>
      <c r="F194" s="302">
        <f t="shared" si="32"/>
        <v>2.5342867370431486E-2</v>
      </c>
      <c r="G194" s="302">
        <f t="shared" si="32"/>
        <v>3.4729087717085924E-2</v>
      </c>
      <c r="H194" s="302">
        <f t="shared" si="32"/>
        <v>3.5817817953227318E-2</v>
      </c>
      <c r="I194" s="302">
        <f t="shared" si="32"/>
        <v>3.2782033120924058E-2</v>
      </c>
      <c r="J194" s="302">
        <f t="shared" si="32"/>
        <v>3.9881707377318255E-2</v>
      </c>
      <c r="K194" s="302">
        <f t="shared" si="32"/>
        <v>3.4264818618770405E-2</v>
      </c>
      <c r="L194" s="302">
        <f t="shared" si="32"/>
        <v>4.6335781368259263E-2</v>
      </c>
      <c r="M194" s="302">
        <f t="shared" si="32"/>
        <v>3.29006406576213E-2</v>
      </c>
      <c r="N194" s="302">
        <f t="shared" si="32"/>
        <v>3.4903536027436885E-2</v>
      </c>
      <c r="O194" s="302">
        <f t="shared" si="32"/>
        <v>3.6771241066127454E-2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0.15884305075524779</v>
      </c>
      <c r="C195" s="302">
        <f t="shared" si="33"/>
        <v>0.19313981190464766</v>
      </c>
      <c r="D195" s="302">
        <f t="shared" si="33"/>
        <v>0.20498559323887985</v>
      </c>
      <c r="E195" s="302">
        <f t="shared" si="33"/>
        <v>0.2019065948408702</v>
      </c>
      <c r="F195" s="302">
        <f t="shared" si="33"/>
        <v>0.20901890203177415</v>
      </c>
      <c r="G195" s="302">
        <f t="shared" si="33"/>
        <v>0.20132084391612837</v>
      </c>
      <c r="H195" s="302">
        <f t="shared" si="33"/>
        <v>0.20049843257715047</v>
      </c>
      <c r="I195" s="302">
        <f t="shared" si="33"/>
        <v>0.20368958631463227</v>
      </c>
      <c r="J195" s="302">
        <f t="shared" si="33"/>
        <v>0.19239520301145988</v>
      </c>
      <c r="K195" s="302">
        <f t="shared" si="33"/>
        <v>0.20109848211188908</v>
      </c>
      <c r="L195" s="302">
        <f t="shared" si="33"/>
        <v>0.18468628184599625</v>
      </c>
      <c r="M195" s="302">
        <f t="shared" si="33"/>
        <v>0.20065533632837795</v>
      </c>
      <c r="N195" s="302">
        <f t="shared" si="33"/>
        <v>0.19651872050934913</v>
      </c>
      <c r="O195" s="302">
        <f t="shared" si="33"/>
        <v>0.1929719465165301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0.43090336456730205</v>
      </c>
      <c r="C196" s="301">
        <f t="shared" si="34"/>
        <v>0.44343775771283361</v>
      </c>
      <c r="D196" s="301">
        <f t="shared" si="34"/>
        <v>0.44477833832782238</v>
      </c>
      <c r="E196" s="301">
        <f t="shared" si="34"/>
        <v>0.44584399376023914</v>
      </c>
      <c r="F196" s="301">
        <f t="shared" si="34"/>
        <v>0.44948951883071775</v>
      </c>
      <c r="G196" s="301">
        <f t="shared" si="34"/>
        <v>0.45272729618177532</v>
      </c>
      <c r="H196" s="301">
        <f t="shared" si="34"/>
        <v>0.45323807724153148</v>
      </c>
      <c r="I196" s="301">
        <f t="shared" si="34"/>
        <v>0.45353606395928026</v>
      </c>
      <c r="J196" s="301">
        <f t="shared" si="34"/>
        <v>0.44549090473437525</v>
      </c>
      <c r="K196" s="301">
        <f t="shared" si="34"/>
        <v>0.45141038602705635</v>
      </c>
      <c r="L196" s="301">
        <f t="shared" si="34"/>
        <v>0.44308419542286509</v>
      </c>
      <c r="M196" s="301">
        <f t="shared" si="34"/>
        <v>0.44794406520847407</v>
      </c>
      <c r="N196" s="301">
        <f t="shared" si="34"/>
        <v>0.44385173828807883</v>
      </c>
      <c r="O196" s="301">
        <f t="shared" si="34"/>
        <v>0.4406314012075051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0.12625347804486467</v>
      </c>
      <c r="C197" s="302">
        <f t="shared" si="35"/>
        <v>7.3009076697514677E-2</v>
      </c>
      <c r="D197" s="302">
        <f t="shared" si="35"/>
        <v>5.1630275368599224E-2</v>
      </c>
      <c r="E197" s="302">
        <f t="shared" si="35"/>
        <v>5.8601234861196325E-2</v>
      </c>
      <c r="F197" s="302">
        <f t="shared" si="35"/>
        <v>4.8605851070258804E-2</v>
      </c>
      <c r="G197" s="302">
        <f t="shared" si="35"/>
        <v>6.6607966679892411E-2</v>
      </c>
      <c r="H197" s="302">
        <f t="shared" si="35"/>
        <v>6.8696075296019982E-2</v>
      </c>
      <c r="I197" s="302">
        <f t="shared" si="35"/>
        <v>6.2873651839215602E-2</v>
      </c>
      <c r="J197" s="302">
        <f t="shared" si="35"/>
        <v>7.6490331613828288E-2</v>
      </c>
      <c r="K197" s="302">
        <f t="shared" si="35"/>
        <v>6.5717530948236513E-2</v>
      </c>
      <c r="L197" s="302">
        <f t="shared" si="35"/>
        <v>8.886879513236931E-2</v>
      </c>
      <c r="M197" s="302">
        <f t="shared" si="35"/>
        <v>6.3101132817600949E-2</v>
      </c>
      <c r="N197" s="302">
        <f t="shared" si="35"/>
        <v>6.6942546365309927E-2</v>
      </c>
      <c r="O197" s="302">
        <f t="shared" si="35"/>
        <v>7.0524674292147621E-2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0.30464988652243735</v>
      </c>
      <c r="C198" s="302">
        <f t="shared" si="36"/>
        <v>0.37042868101531901</v>
      </c>
      <c r="D198" s="302">
        <f t="shared" si="36"/>
        <v>0.39314806295922333</v>
      </c>
      <c r="E198" s="302">
        <f t="shared" si="36"/>
        <v>0.38724275889904275</v>
      </c>
      <c r="F198" s="302">
        <f t="shared" si="36"/>
        <v>0.40088366776045875</v>
      </c>
      <c r="G198" s="302">
        <f t="shared" si="36"/>
        <v>0.38611932950188282</v>
      </c>
      <c r="H198" s="302">
        <f t="shared" si="36"/>
        <v>0.38454200194551152</v>
      </c>
      <c r="I198" s="302">
        <f t="shared" si="36"/>
        <v>0.39066241212006458</v>
      </c>
      <c r="J198" s="302">
        <f t="shared" si="36"/>
        <v>0.36900057312054707</v>
      </c>
      <c r="K198" s="302">
        <f t="shared" si="36"/>
        <v>0.38569285507881984</v>
      </c>
      <c r="L198" s="302">
        <f t="shared" si="36"/>
        <v>0.35421540029049592</v>
      </c>
      <c r="M198" s="302">
        <f t="shared" si="36"/>
        <v>0.38484293239087297</v>
      </c>
      <c r="N198" s="302">
        <f t="shared" si="36"/>
        <v>0.37690919192276895</v>
      </c>
      <c r="O198" s="302">
        <f t="shared" si="36"/>
        <v>0.37010672691535756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0.31785874387888707</v>
      </c>
      <c r="C199" s="301">
        <f t="shared" si="37"/>
        <v>0.29863269121521352</v>
      </c>
      <c r="D199" s="301">
        <f t="shared" si="37"/>
        <v>0.29657249292918969</v>
      </c>
      <c r="E199" s="301">
        <f t="shared" si="37"/>
        <v>0.29495408234433873</v>
      </c>
      <c r="F199" s="301">
        <f t="shared" si="37"/>
        <v>0.28937045618395602</v>
      </c>
      <c r="G199" s="301">
        <f t="shared" si="37"/>
        <v>0.28443365018478894</v>
      </c>
      <c r="H199" s="301">
        <f t="shared" si="37"/>
        <v>0.28365538605791779</v>
      </c>
      <c r="I199" s="301">
        <f t="shared" si="37"/>
        <v>0.28319463114594967</v>
      </c>
      <c r="J199" s="301">
        <f t="shared" si="37"/>
        <v>0.29549903151305856</v>
      </c>
      <c r="K199" s="301">
        <f t="shared" si="37"/>
        <v>0.28644008866890514</v>
      </c>
      <c r="L199" s="301">
        <f t="shared" si="37"/>
        <v>0.29919115247847888</v>
      </c>
      <c r="M199" s="301">
        <f t="shared" si="37"/>
        <v>0.29174266368078777</v>
      </c>
      <c r="N199" s="301">
        <f t="shared" si="37"/>
        <v>0.29800371010425381</v>
      </c>
      <c r="O199" s="301">
        <f t="shared" si="37"/>
        <v>0.30292873342253862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2.4848788739341245E-2</v>
      </c>
      <c r="C200" s="302">
        <f t="shared" si="38"/>
        <v>1.2831107671427597E-2</v>
      </c>
      <c r="D200" s="302">
        <f t="shared" si="38"/>
        <v>1.0153151805726119E-2</v>
      </c>
      <c r="E200" s="302">
        <f t="shared" si="38"/>
        <v>9.885745904120934E-3</v>
      </c>
      <c r="F200" s="302">
        <f t="shared" si="38"/>
        <v>9.4485597912426621E-3</v>
      </c>
      <c r="G200" s="302">
        <f t="shared" si="38"/>
        <v>1.2497639975834609E-2</v>
      </c>
      <c r="H200" s="302">
        <f t="shared" si="38"/>
        <v>1.3001202647294036E-2</v>
      </c>
      <c r="I200" s="302">
        <f t="shared" si="38"/>
        <v>1.2316456727479583E-2</v>
      </c>
      <c r="J200" s="302">
        <f t="shared" si="38"/>
        <v>1.5792884134348383E-2</v>
      </c>
      <c r="K200" s="302">
        <f t="shared" si="38"/>
        <v>1.2622801035118255E-2</v>
      </c>
      <c r="L200" s="302">
        <f t="shared" si="38"/>
        <v>1.762961056942329E-2</v>
      </c>
      <c r="M200" s="302">
        <f t="shared" si="38"/>
        <v>1.2834706028520354E-2</v>
      </c>
      <c r="N200" s="302">
        <f t="shared" si="38"/>
        <v>1.3870452811683063E-2</v>
      </c>
      <c r="O200" s="302">
        <f t="shared" si="38"/>
        <v>1.4701949996702757E-2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0.21452195307668259</v>
      </c>
      <c r="C201" s="302">
        <f t="shared" si="39"/>
        <v>0.19529590041315054</v>
      </c>
      <c r="D201" s="302">
        <f t="shared" si="39"/>
        <v>0.19323570212699093</v>
      </c>
      <c r="E201" s="302">
        <f t="shared" si="39"/>
        <v>0.1916172915421186</v>
      </c>
      <c r="F201" s="302">
        <f t="shared" si="39"/>
        <v>0.18603366538187516</v>
      </c>
      <c r="G201" s="302">
        <f t="shared" si="39"/>
        <v>0.18109685938252584</v>
      </c>
      <c r="H201" s="302">
        <f t="shared" si="39"/>
        <v>0.18031859525563815</v>
      </c>
      <c r="I201" s="302">
        <f t="shared" si="39"/>
        <v>0.17985784034401009</v>
      </c>
      <c r="J201" s="302">
        <f t="shared" si="39"/>
        <v>0.19216224071085888</v>
      </c>
      <c r="K201" s="302">
        <f t="shared" si="39"/>
        <v>0.18310329786675167</v>
      </c>
      <c r="L201" s="302">
        <f t="shared" si="39"/>
        <v>0.19585436167640233</v>
      </c>
      <c r="M201" s="302">
        <f t="shared" si="39"/>
        <v>0.18840587287892466</v>
      </c>
      <c r="N201" s="302">
        <f t="shared" si="39"/>
        <v>0.19466691930222935</v>
      </c>
      <c r="O201" s="302">
        <f t="shared" si="39"/>
        <v>0.19959194262036922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7.8488002062863257E-2</v>
      </c>
      <c r="C202" s="303">
        <f t="shared" si="40"/>
        <v>9.0505683130635367E-2</v>
      </c>
      <c r="D202" s="303">
        <f t="shared" si="40"/>
        <v>9.3183638996472626E-2</v>
      </c>
      <c r="E202" s="303">
        <f t="shared" si="40"/>
        <v>9.3451044898099175E-2</v>
      </c>
      <c r="F202" s="303">
        <f t="shared" si="40"/>
        <v>9.3888231010838194E-2</v>
      </c>
      <c r="G202" s="303">
        <f t="shared" si="40"/>
        <v>9.0839150826428516E-2</v>
      </c>
      <c r="H202" s="303">
        <f t="shared" si="40"/>
        <v>9.0335588154985616E-2</v>
      </c>
      <c r="I202" s="303">
        <f t="shared" si="40"/>
        <v>9.1020334074459974E-2</v>
      </c>
      <c r="J202" s="303">
        <f t="shared" si="40"/>
        <v>8.7543906667851293E-2</v>
      </c>
      <c r="K202" s="303">
        <f t="shared" si="40"/>
        <v>9.071398976703518E-2</v>
      </c>
      <c r="L202" s="303">
        <f t="shared" si="40"/>
        <v>8.5707180232653321E-2</v>
      </c>
      <c r="M202" s="303">
        <f t="shared" si="40"/>
        <v>9.0502084773342747E-2</v>
      </c>
      <c r="N202" s="303">
        <f t="shared" si="40"/>
        <v>8.9466337990341413E-2</v>
      </c>
      <c r="O202" s="303">
        <f t="shared" si="40"/>
        <v>8.8634840805466644E-2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0.99999999999999967</v>
      </c>
      <c r="C204" s="232">
        <f t="shared" si="41"/>
        <v>1.0000000000000002</v>
      </c>
      <c r="D204" s="232">
        <f t="shared" si="41"/>
        <v>0.99999999999999989</v>
      </c>
      <c r="E204" s="232">
        <f t="shared" si="41"/>
        <v>0.99999999999999967</v>
      </c>
      <c r="F204" s="232">
        <f t="shared" si="41"/>
        <v>0.99999999999999978</v>
      </c>
      <c r="G204" s="232">
        <f t="shared" si="41"/>
        <v>1</v>
      </c>
      <c r="H204" s="232">
        <f t="shared" si="41"/>
        <v>1.0000000000000002</v>
      </c>
      <c r="I204" s="232">
        <f t="shared" si="41"/>
        <v>0.99999999999999978</v>
      </c>
      <c r="J204" s="232">
        <f t="shared" si="41"/>
        <v>1.0000000000000002</v>
      </c>
      <c r="K204" s="232">
        <f t="shared" si="41"/>
        <v>1.0000000000000004</v>
      </c>
      <c r="L204" s="232">
        <f t="shared" si="41"/>
        <v>0.99999999999999989</v>
      </c>
      <c r="M204" s="232">
        <f t="shared" si="41"/>
        <v>0.99999999999999989</v>
      </c>
      <c r="N204" s="232">
        <f t="shared" si="41"/>
        <v>0.99999999999999956</v>
      </c>
      <c r="O204" s="232">
        <f t="shared" si="41"/>
        <v>0.99999999999999989</v>
      </c>
      <c r="P204" s="232">
        <f t="shared" si="41"/>
        <v>1.0000000000000002</v>
      </c>
      <c r="Q204" s="232">
        <f t="shared" si="41"/>
        <v>1.0000000000000002</v>
      </c>
      <c r="R204" s="232">
        <f t="shared" si="41"/>
        <v>0.99999999999999967</v>
      </c>
      <c r="S204" s="232">
        <f t="shared" si="41"/>
        <v>1.0000000000000007</v>
      </c>
      <c r="T204" s="232">
        <f t="shared" si="41"/>
        <v>0.99999999999999989</v>
      </c>
      <c r="U204" s="232">
        <f t="shared" si="41"/>
        <v>0.99999999999999989</v>
      </c>
      <c r="V204" s="232">
        <f t="shared" si="41"/>
        <v>0.99999999999999944</v>
      </c>
      <c r="W204" s="232">
        <f t="shared" si="41"/>
        <v>0.99999999999999989</v>
      </c>
      <c r="X204" s="232">
        <f t="shared" si="41"/>
        <v>0.99999999999999989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1.60995829138594E-3</v>
      </c>
      <c r="C205" s="299">
        <f t="shared" si="42"/>
        <v>1.6099582913840442E-3</v>
      </c>
      <c r="D205" s="299">
        <f t="shared" si="42"/>
        <v>1.6099582913863104E-3</v>
      </c>
      <c r="E205" s="299">
        <f t="shared" si="42"/>
        <v>1.6099582913870389E-3</v>
      </c>
      <c r="F205" s="299">
        <f t="shared" si="42"/>
        <v>1.6099582913851171E-3</v>
      </c>
      <c r="G205" s="299">
        <f t="shared" si="42"/>
        <v>1.6099582913883129E-3</v>
      </c>
      <c r="H205" s="299">
        <f t="shared" si="42"/>
        <v>1.6099582913885709E-3</v>
      </c>
      <c r="I205" s="299">
        <f t="shared" si="42"/>
        <v>1.6099582913839585E-3</v>
      </c>
      <c r="J205" s="299">
        <f t="shared" si="42"/>
        <v>1.6099582913866488E-3</v>
      </c>
      <c r="K205" s="299">
        <f t="shared" si="42"/>
        <v>1.6099582913850163E-3</v>
      </c>
      <c r="L205" s="299">
        <f t="shared" si="42"/>
        <v>1.6099582913845069E-3</v>
      </c>
      <c r="M205" s="299">
        <f t="shared" si="42"/>
        <v>1.6099582913830231E-3</v>
      </c>
      <c r="N205" s="299">
        <f t="shared" si="42"/>
        <v>1.6099582913848226E-3</v>
      </c>
      <c r="O205" s="299">
        <f t="shared" si="42"/>
        <v>1.6099582913871456E-3</v>
      </c>
      <c r="P205" s="299">
        <f t="shared" si="42"/>
        <v>1.6099582913877491E-3</v>
      </c>
      <c r="Q205" s="299">
        <f t="shared" si="42"/>
        <v>1.6099582913844254E-3</v>
      </c>
      <c r="R205" s="299">
        <f t="shared" si="42"/>
        <v>1.6099582913867538E-3</v>
      </c>
      <c r="S205" s="299">
        <f t="shared" si="42"/>
        <v>1.6099582913842042E-3</v>
      </c>
      <c r="T205" s="299">
        <f t="shared" si="42"/>
        <v>1.6099582913831471E-3</v>
      </c>
      <c r="U205" s="299">
        <f t="shared" si="42"/>
        <v>1.609958291383965E-3</v>
      </c>
      <c r="V205" s="299">
        <f t="shared" si="42"/>
        <v>1.6099582913872788E-3</v>
      </c>
      <c r="W205" s="299">
        <f t="shared" si="42"/>
        <v>1.6099582913852344E-3</v>
      </c>
      <c r="X205" s="299">
        <f t="shared" si="42"/>
        <v>1.6099582913839756E-3</v>
      </c>
      <c r="Y205" s="299">
        <f t="shared" si="42"/>
        <v>1.6099582913839522E-3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8.035960027751298E-4</v>
      </c>
      <c r="C206" s="233">
        <f t="shared" si="43"/>
        <v>8.035960027741834E-4</v>
      </c>
      <c r="D206" s="233">
        <f t="shared" si="43"/>
        <v>8.0359600277531433E-4</v>
      </c>
      <c r="E206" s="233">
        <f t="shared" si="43"/>
        <v>8.0359600277567862E-4</v>
      </c>
      <c r="F206" s="233">
        <f t="shared" si="43"/>
        <v>8.0359600277471878E-4</v>
      </c>
      <c r="G206" s="233">
        <f t="shared" si="43"/>
        <v>8.0359600277631396E-4</v>
      </c>
      <c r="H206" s="233">
        <f t="shared" si="43"/>
        <v>8.0359600277644266E-4</v>
      </c>
      <c r="I206" s="233">
        <f t="shared" si="43"/>
        <v>8.0359600277414057E-4</v>
      </c>
      <c r="J206" s="233">
        <f t="shared" si="43"/>
        <v>8.0359600277548346E-4</v>
      </c>
      <c r="K206" s="233">
        <f t="shared" si="43"/>
        <v>8.0359600277466847E-4</v>
      </c>
      <c r="L206" s="233">
        <f t="shared" si="43"/>
        <v>8.0359600277441422E-4</v>
      </c>
      <c r="M206" s="233">
        <f t="shared" si="43"/>
        <v>8.0359600277367415E-4</v>
      </c>
      <c r="N206" s="233">
        <f t="shared" si="43"/>
        <v>8.0359600277457176E-4</v>
      </c>
      <c r="O206" s="233">
        <f t="shared" si="43"/>
        <v>8.0359600277573175E-4</v>
      </c>
      <c r="P206" s="233">
        <f t="shared" si="43"/>
        <v>8.0359600277603261E-4</v>
      </c>
      <c r="Q206" s="233">
        <f t="shared" si="43"/>
        <v>8.0359600277437368E-4</v>
      </c>
      <c r="R206" s="233">
        <f t="shared" si="43"/>
        <v>8.0359600277553583E-4</v>
      </c>
      <c r="S206" s="233">
        <f t="shared" si="43"/>
        <v>8.0359600277426287E-4</v>
      </c>
      <c r="T206" s="233">
        <f t="shared" si="43"/>
        <v>8.0359600277373573E-4</v>
      </c>
      <c r="U206" s="233">
        <f t="shared" si="43"/>
        <v>8.0359600277414393E-4</v>
      </c>
      <c r="V206" s="233">
        <f t="shared" si="43"/>
        <v>8.0359600277579843E-4</v>
      </c>
      <c r="W206" s="233">
        <f t="shared" si="43"/>
        <v>8.0359600277477743E-4</v>
      </c>
      <c r="X206" s="233">
        <f t="shared" si="43"/>
        <v>8.0359600277414946E-4</v>
      </c>
      <c r="Y206" s="233">
        <f t="shared" si="43"/>
        <v>8.0359600277413775E-4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2.0427904954717767E-2</v>
      </c>
      <c r="C207" s="233">
        <f t="shared" si="44"/>
        <v>2.0427904954693713E-2</v>
      </c>
      <c r="D207" s="233">
        <f t="shared" si="44"/>
        <v>2.0427904954722461E-2</v>
      </c>
      <c r="E207" s="233">
        <f t="shared" si="44"/>
        <v>2.0427904954731717E-2</v>
      </c>
      <c r="F207" s="233">
        <f t="shared" si="44"/>
        <v>2.0427904954707327E-2</v>
      </c>
      <c r="G207" s="233">
        <f t="shared" si="44"/>
        <v>2.0427904954747878E-2</v>
      </c>
      <c r="H207" s="233">
        <f t="shared" si="44"/>
        <v>2.0427904954751157E-2</v>
      </c>
      <c r="I207" s="233">
        <f t="shared" si="44"/>
        <v>2.0427904954692627E-2</v>
      </c>
      <c r="J207" s="233">
        <f t="shared" si="44"/>
        <v>2.0427904954726756E-2</v>
      </c>
      <c r="K207" s="233">
        <f t="shared" si="44"/>
        <v>2.0427904954706047E-2</v>
      </c>
      <c r="L207" s="233">
        <f t="shared" si="44"/>
        <v>2.0427904954699583E-2</v>
      </c>
      <c r="M207" s="233">
        <f t="shared" si="44"/>
        <v>2.0427904954680758E-2</v>
      </c>
      <c r="N207" s="233">
        <f t="shared" si="44"/>
        <v>2.0427904954703598E-2</v>
      </c>
      <c r="O207" s="233">
        <f t="shared" si="44"/>
        <v>2.0427904954733071E-2</v>
      </c>
      <c r="P207" s="233">
        <f t="shared" si="44"/>
        <v>2.0427904954740717E-2</v>
      </c>
      <c r="Q207" s="233">
        <f t="shared" si="44"/>
        <v>2.0427904954698557E-2</v>
      </c>
      <c r="R207" s="233">
        <f t="shared" si="44"/>
        <v>2.0427904954728085E-2</v>
      </c>
      <c r="S207" s="233">
        <f t="shared" si="44"/>
        <v>2.0427904954695732E-2</v>
      </c>
      <c r="T207" s="233">
        <f t="shared" si="44"/>
        <v>2.042790495468233E-2</v>
      </c>
      <c r="U207" s="233">
        <f t="shared" si="44"/>
        <v>2.0427904954692714E-2</v>
      </c>
      <c r="V207" s="233">
        <f t="shared" si="44"/>
        <v>2.0427904954734764E-2</v>
      </c>
      <c r="W207" s="233">
        <f t="shared" si="44"/>
        <v>2.0427904954708805E-2</v>
      </c>
      <c r="X207" s="233">
        <f t="shared" si="44"/>
        <v>2.0427904954692846E-2</v>
      </c>
      <c r="Y207" s="233">
        <f t="shared" si="44"/>
        <v>2.0427904954692554E-2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5.3665276379531344E-4</v>
      </c>
      <c r="C208" s="233">
        <f t="shared" si="45"/>
        <v>5.3665276379468146E-4</v>
      </c>
      <c r="D208" s="233">
        <f t="shared" si="45"/>
        <v>5.3665276379543693E-4</v>
      </c>
      <c r="E208" s="233">
        <f t="shared" si="45"/>
        <v>5.366527637956799E-4</v>
      </c>
      <c r="F208" s="233">
        <f t="shared" si="45"/>
        <v>5.3665276379503924E-4</v>
      </c>
      <c r="G208" s="233">
        <f t="shared" si="45"/>
        <v>5.3665276379610469E-4</v>
      </c>
      <c r="H208" s="233">
        <f t="shared" si="45"/>
        <v>5.3665276379619078E-4</v>
      </c>
      <c r="I208" s="233">
        <f t="shared" si="45"/>
        <v>5.3665276379465305E-4</v>
      </c>
      <c r="J208" s="233">
        <f t="shared" si="45"/>
        <v>5.3665276379554969E-4</v>
      </c>
      <c r="K208" s="233">
        <f t="shared" si="45"/>
        <v>5.3665276379500563E-4</v>
      </c>
      <c r="L208" s="233">
        <f t="shared" si="45"/>
        <v>5.3665276379483585E-4</v>
      </c>
      <c r="M208" s="233">
        <f t="shared" si="45"/>
        <v>5.3665276379434134E-4</v>
      </c>
      <c r="N208" s="233">
        <f t="shared" si="45"/>
        <v>5.3665276379494112E-4</v>
      </c>
      <c r="O208" s="233">
        <f t="shared" si="45"/>
        <v>5.3665276379571546E-4</v>
      </c>
      <c r="P208" s="233">
        <f t="shared" si="45"/>
        <v>5.3665276379591658E-4</v>
      </c>
      <c r="Q208" s="233">
        <f t="shared" si="45"/>
        <v>5.3665276379480863E-4</v>
      </c>
      <c r="R208" s="233">
        <f t="shared" si="45"/>
        <v>5.3665276379558471E-4</v>
      </c>
      <c r="S208" s="233">
        <f t="shared" si="45"/>
        <v>5.3665276379473447E-4</v>
      </c>
      <c r="T208" s="233">
        <f t="shared" si="45"/>
        <v>5.3665276379438265E-4</v>
      </c>
      <c r="U208" s="233">
        <f t="shared" si="45"/>
        <v>5.3665276379465522E-4</v>
      </c>
      <c r="V208" s="233">
        <f t="shared" si="45"/>
        <v>5.366527637957598E-4</v>
      </c>
      <c r="W208" s="233">
        <f t="shared" si="45"/>
        <v>5.3665276379507806E-4</v>
      </c>
      <c r="X208" s="233">
        <f t="shared" si="45"/>
        <v>5.3665276379465869E-4</v>
      </c>
      <c r="Y208" s="233">
        <f t="shared" si="45"/>
        <v>5.3665276379465121E-4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2.2761841246385591E-3</v>
      </c>
      <c r="C209" s="300">
        <f t="shared" si="46"/>
        <v>2.4582880806528844E-3</v>
      </c>
      <c r="D209" s="300">
        <f t="shared" si="46"/>
        <v>2.4781359778040693E-3</v>
      </c>
      <c r="E209" s="300">
        <f t="shared" si="46"/>
        <v>2.4809339047723862E-3</v>
      </c>
      <c r="F209" s="300">
        <f t="shared" si="46"/>
        <v>2.5214538424228458E-3</v>
      </c>
      <c r="G209" s="300">
        <f t="shared" si="46"/>
        <v>2.5373429618172397E-3</v>
      </c>
      <c r="H209" s="300">
        <f t="shared" si="46"/>
        <v>2.5390905389871521E-3</v>
      </c>
      <c r="I209" s="300">
        <f t="shared" si="46"/>
        <v>2.544613049976073E-3</v>
      </c>
      <c r="J209" s="300">
        <f t="shared" si="46"/>
        <v>2.4698101380469448E-3</v>
      </c>
      <c r="K209" s="300">
        <f t="shared" si="46"/>
        <v>2.5117402323621995E-3</v>
      </c>
      <c r="L209" s="300">
        <f t="shared" si="46"/>
        <v>2.4400361005779878E-3</v>
      </c>
      <c r="M209" s="300">
        <f t="shared" si="46"/>
        <v>2.5138223060928219E-3</v>
      </c>
      <c r="N209" s="300">
        <f t="shared" si="46"/>
        <v>2.4797991852458291E-3</v>
      </c>
      <c r="O209" s="300">
        <f t="shared" si="46"/>
        <v>2.4664033181710818E-3</v>
      </c>
      <c r="P209" s="300">
        <f t="shared" si="46"/>
        <v>2.4597365309225274E-3</v>
      </c>
      <c r="Q209" s="300">
        <f t="shared" si="46"/>
        <v>2.4389279542574539E-3</v>
      </c>
      <c r="R209" s="300">
        <f t="shared" si="46"/>
        <v>2.4535634031237425E-3</v>
      </c>
      <c r="S209" s="300">
        <f t="shared" si="46"/>
        <v>2.4664819844672902E-3</v>
      </c>
      <c r="T209" s="300">
        <f t="shared" si="46"/>
        <v>2.465792406115113E-3</v>
      </c>
      <c r="U209" s="300">
        <f t="shared" si="46"/>
        <v>2.4273432055312537E-3</v>
      </c>
      <c r="V209" s="300">
        <f t="shared" si="46"/>
        <v>2.4455213368992515E-3</v>
      </c>
      <c r="W209" s="300">
        <f t="shared" si="46"/>
        <v>2.4282805853983835E-3</v>
      </c>
      <c r="X209" s="300">
        <f t="shared" si="46"/>
        <v>2.4679508098476139E-3</v>
      </c>
      <c r="Y209" s="300">
        <f t="shared" si="46"/>
        <v>2.421132376698101E-3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0.580176346473399</v>
      </c>
      <c r="C210" s="301">
        <f t="shared" si="47"/>
        <v>0.57440979088340172</v>
      </c>
      <c r="D210" s="301">
        <f t="shared" si="47"/>
        <v>0.57424761235489263</v>
      </c>
      <c r="E210" s="301">
        <f t="shared" si="47"/>
        <v>0.57353131782171596</v>
      </c>
      <c r="F210" s="301">
        <f t="shared" si="47"/>
        <v>0.57276325659875049</v>
      </c>
      <c r="G210" s="301">
        <f t="shared" si="47"/>
        <v>0.57212734362895756</v>
      </c>
      <c r="H210" s="301">
        <f t="shared" si="47"/>
        <v>0.57205756051962642</v>
      </c>
      <c r="I210" s="301">
        <f t="shared" si="47"/>
        <v>0.57226842789332766</v>
      </c>
      <c r="J210" s="301">
        <f t="shared" si="47"/>
        <v>0.57406634307308424</v>
      </c>
      <c r="K210" s="301">
        <f t="shared" si="47"/>
        <v>0.57566192830071172</v>
      </c>
      <c r="L210" s="301">
        <f t="shared" si="47"/>
        <v>0.57418772491578318</v>
      </c>
      <c r="M210" s="301">
        <f t="shared" si="47"/>
        <v>0.57073500535738453</v>
      </c>
      <c r="N210" s="301">
        <f t="shared" si="47"/>
        <v>0.57064452765249252</v>
      </c>
      <c r="O210" s="301">
        <f t="shared" si="47"/>
        <v>0.56866482005253338</v>
      </c>
      <c r="P210" s="301">
        <f t="shared" si="47"/>
        <v>0.56860876634322333</v>
      </c>
      <c r="Q210" s="301">
        <f t="shared" si="47"/>
        <v>0.56847312317425169</v>
      </c>
      <c r="R210" s="301">
        <f t="shared" si="47"/>
        <v>0.56941701883204587</v>
      </c>
      <c r="S210" s="301">
        <f t="shared" si="47"/>
        <v>0.57041909953812231</v>
      </c>
      <c r="T210" s="301">
        <f t="shared" si="47"/>
        <v>0.56951402980198662</v>
      </c>
      <c r="U210" s="301">
        <f t="shared" si="47"/>
        <v>0.56977335367825499</v>
      </c>
      <c r="V210" s="301">
        <f t="shared" si="47"/>
        <v>0.57097231806932258</v>
      </c>
      <c r="W210" s="301">
        <f t="shared" si="47"/>
        <v>0.56973808382430646</v>
      </c>
      <c r="X210" s="301">
        <f t="shared" si="47"/>
        <v>0.56950721962515949</v>
      </c>
      <c r="Y210" s="301">
        <f t="shared" si="47"/>
        <v>0.56934550235440373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0.30551576911707368</v>
      </c>
      <c r="C211" s="302">
        <f t="shared" si="48"/>
        <v>0.2102145933868568</v>
      </c>
      <c r="D211" s="302">
        <f t="shared" si="48"/>
        <v>0.19023830445043227</v>
      </c>
      <c r="E211" s="302">
        <f t="shared" si="48"/>
        <v>0.18751464712982194</v>
      </c>
      <c r="F211" s="302">
        <f t="shared" si="48"/>
        <v>0.16552471159228388</v>
      </c>
      <c r="G211" s="302">
        <f t="shared" si="48"/>
        <v>0.16580179131580267</v>
      </c>
      <c r="H211" s="302">
        <f t="shared" si="48"/>
        <v>0.16551005596378862</v>
      </c>
      <c r="I211" s="302">
        <f t="shared" si="48"/>
        <v>0.16162958092569293</v>
      </c>
      <c r="J211" s="302">
        <f t="shared" si="48"/>
        <v>0.20671767112147349</v>
      </c>
      <c r="K211" s="302">
        <f t="shared" si="48"/>
        <v>0.19923799021893784</v>
      </c>
      <c r="L211" s="302">
        <f t="shared" si="48"/>
        <v>0.22605488984463137</v>
      </c>
      <c r="M211" s="302">
        <f t="shared" si="48"/>
        <v>0.1675240396235694</v>
      </c>
      <c r="N211" s="302">
        <f t="shared" si="48"/>
        <v>0.1810606199247129</v>
      </c>
      <c r="O211" s="302">
        <f t="shared" si="48"/>
        <v>0.18149864232123339</v>
      </c>
      <c r="P211" s="302">
        <f t="shared" si="48"/>
        <v>0.19022024644032259</v>
      </c>
      <c r="Q211" s="302">
        <f t="shared" si="48"/>
        <v>0.20134301433581325</v>
      </c>
      <c r="R211" s="302">
        <f t="shared" si="48"/>
        <v>0.20609331595030245</v>
      </c>
      <c r="S211" s="302">
        <f t="shared" si="48"/>
        <v>0.20200506337698007</v>
      </c>
      <c r="T211" s="302">
        <f t="shared" si="48"/>
        <v>0.20176250739489243</v>
      </c>
      <c r="U211" s="302">
        <f t="shared" si="48"/>
        <v>0.2226310788671638</v>
      </c>
      <c r="V211" s="302">
        <f t="shared" si="48"/>
        <v>0.21882975943386088</v>
      </c>
      <c r="W211" s="302">
        <f t="shared" si="48"/>
        <v>0.22074898746294999</v>
      </c>
      <c r="X211" s="302">
        <f t="shared" si="48"/>
        <v>0.19771760476219019</v>
      </c>
      <c r="Y211" s="302">
        <f t="shared" si="48"/>
        <v>0.22531832005706012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0.27466057735632532</v>
      </c>
      <c r="C212" s="302">
        <f t="shared" si="49"/>
        <v>0.36419519749654505</v>
      </c>
      <c r="D212" s="302">
        <f t="shared" si="49"/>
        <v>0.38400930790446058</v>
      </c>
      <c r="E212" s="302">
        <f t="shared" si="49"/>
        <v>0.38601667069189427</v>
      </c>
      <c r="F212" s="302">
        <f t="shared" si="49"/>
        <v>0.40723854500646683</v>
      </c>
      <c r="G212" s="302">
        <f t="shared" si="49"/>
        <v>0.40632555231315487</v>
      </c>
      <c r="H212" s="302">
        <f t="shared" si="49"/>
        <v>0.40654750455583788</v>
      </c>
      <c r="I212" s="302">
        <f t="shared" si="49"/>
        <v>0.41063884696763486</v>
      </c>
      <c r="J212" s="302">
        <f t="shared" si="49"/>
        <v>0.36734867195161058</v>
      </c>
      <c r="K212" s="302">
        <f t="shared" si="49"/>
        <v>0.37642393808177388</v>
      </c>
      <c r="L212" s="302">
        <f t="shared" si="49"/>
        <v>0.34813283507115189</v>
      </c>
      <c r="M212" s="302">
        <f t="shared" si="49"/>
        <v>0.40321096573381526</v>
      </c>
      <c r="N212" s="302">
        <f t="shared" si="49"/>
        <v>0.38958390772777968</v>
      </c>
      <c r="O212" s="302">
        <f t="shared" si="49"/>
        <v>0.38716617773129997</v>
      </c>
      <c r="P212" s="302">
        <f t="shared" si="49"/>
        <v>0.37838851990290084</v>
      </c>
      <c r="Q212" s="302">
        <f t="shared" si="49"/>
        <v>0.3671301088384385</v>
      </c>
      <c r="R212" s="302">
        <f t="shared" si="49"/>
        <v>0.36332370288174343</v>
      </c>
      <c r="S212" s="302">
        <f t="shared" si="49"/>
        <v>0.3684140361611421</v>
      </c>
      <c r="T212" s="302">
        <f t="shared" si="49"/>
        <v>0.36775152240709402</v>
      </c>
      <c r="U212" s="302">
        <f t="shared" si="49"/>
        <v>0.34714227481109122</v>
      </c>
      <c r="V212" s="302">
        <f t="shared" si="49"/>
        <v>0.3521425586354619</v>
      </c>
      <c r="W212" s="302">
        <f t="shared" si="49"/>
        <v>0.34898909636135661</v>
      </c>
      <c r="X212" s="302">
        <f t="shared" si="49"/>
        <v>0.3717896148629693</v>
      </c>
      <c r="Y212" s="302">
        <f t="shared" si="49"/>
        <v>0.34402718229734364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0.26138052450069055</v>
      </c>
      <c r="C213" s="301">
        <f t="shared" si="50"/>
        <v>0.27330610915802517</v>
      </c>
      <c r="D213" s="301">
        <f t="shared" si="50"/>
        <v>0.27420138096016161</v>
      </c>
      <c r="E213" s="301">
        <f t="shared" si="50"/>
        <v>0.27546609407611289</v>
      </c>
      <c r="F213" s="301">
        <f t="shared" si="50"/>
        <v>0.27834368140126781</v>
      </c>
      <c r="G213" s="301">
        <f t="shared" si="50"/>
        <v>0.28098240182450729</v>
      </c>
      <c r="H213" s="301">
        <f t="shared" si="50"/>
        <v>0.28137210581803462</v>
      </c>
      <c r="I213" s="301">
        <f t="shared" si="50"/>
        <v>0.28140034731912567</v>
      </c>
      <c r="J213" s="301">
        <f t="shared" si="50"/>
        <v>0.27481631688126668</v>
      </c>
      <c r="K213" s="301">
        <f t="shared" si="50"/>
        <v>0.27763537807675398</v>
      </c>
      <c r="L213" s="301">
        <f t="shared" si="50"/>
        <v>0.27318745327283439</v>
      </c>
      <c r="M213" s="301">
        <f t="shared" si="50"/>
        <v>0.27871484299048388</v>
      </c>
      <c r="N213" s="301">
        <f t="shared" si="50"/>
        <v>0.27604360883577905</v>
      </c>
      <c r="O213" s="301">
        <f t="shared" si="50"/>
        <v>0.27523199757816336</v>
      </c>
      <c r="P213" s="301">
        <f t="shared" si="50"/>
        <v>0.27408711623989612</v>
      </c>
      <c r="Q213" s="301">
        <f t="shared" si="50"/>
        <v>0.27214657429198769</v>
      </c>
      <c r="R213" s="301">
        <f t="shared" si="50"/>
        <v>0.27378185001413374</v>
      </c>
      <c r="S213" s="301">
        <f t="shared" si="50"/>
        <v>0.27516948373907851</v>
      </c>
      <c r="T213" s="301">
        <f t="shared" si="50"/>
        <v>0.27513974020131216</v>
      </c>
      <c r="U213" s="301">
        <f t="shared" si="50"/>
        <v>0.27220057171608081</v>
      </c>
      <c r="V213" s="301">
        <f t="shared" si="50"/>
        <v>0.27274828217889957</v>
      </c>
      <c r="W213" s="301">
        <f t="shared" si="50"/>
        <v>0.27214619927169603</v>
      </c>
      <c r="X213" s="301">
        <f t="shared" si="50"/>
        <v>0.27522871720115072</v>
      </c>
      <c r="Y213" s="301">
        <f t="shared" si="50"/>
        <v>0.27186080649669492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7.6583761058679103E-2</v>
      </c>
      <c r="C214" s="302">
        <f t="shared" si="51"/>
        <v>4.499803261755507E-2</v>
      </c>
      <c r="D214" s="302">
        <f t="shared" si="51"/>
        <v>3.1829546507700854E-2</v>
      </c>
      <c r="E214" s="302">
        <f t="shared" si="51"/>
        <v>3.6206954677361215E-2</v>
      </c>
      <c r="F214" s="302">
        <f t="shared" si="51"/>
        <v>3.0098880969976073E-2</v>
      </c>
      <c r="G214" s="302">
        <f t="shared" si="51"/>
        <v>4.1339823368742416E-2</v>
      </c>
      <c r="H214" s="302">
        <f t="shared" si="51"/>
        <v>4.2646812653330667E-2</v>
      </c>
      <c r="I214" s="302">
        <f t="shared" si="51"/>
        <v>3.9010497446054365E-2</v>
      </c>
      <c r="J214" s="302">
        <f t="shared" si="51"/>
        <v>4.7185679859553326E-2</v>
      </c>
      <c r="K214" s="302">
        <f t="shared" si="51"/>
        <v>4.0418900663022936E-2</v>
      </c>
      <c r="L214" s="302">
        <f t="shared" si="51"/>
        <v>5.4792836369320828E-2</v>
      </c>
      <c r="M214" s="302">
        <f t="shared" si="51"/>
        <v>3.9262094738534342E-2</v>
      </c>
      <c r="N214" s="302">
        <f t="shared" si="51"/>
        <v>4.1633411541001808E-2</v>
      </c>
      <c r="O214" s="302">
        <f t="shared" si="51"/>
        <v>4.4051892195572644E-2</v>
      </c>
      <c r="P214" s="302">
        <f t="shared" si="51"/>
        <v>4.4019273150388401E-2</v>
      </c>
      <c r="Q214" s="302">
        <f t="shared" si="51"/>
        <v>4.7797130707195441E-2</v>
      </c>
      <c r="R214" s="302">
        <f t="shared" si="51"/>
        <v>5.4315934693782313E-2</v>
      </c>
      <c r="S214" s="302">
        <f t="shared" si="51"/>
        <v>5.3196065345246277E-2</v>
      </c>
      <c r="T214" s="302">
        <f t="shared" si="51"/>
        <v>5.4622332023447649E-2</v>
      </c>
      <c r="U214" s="302">
        <f t="shared" si="51"/>
        <v>6.0325723297526425E-2</v>
      </c>
      <c r="V214" s="302">
        <f t="shared" si="51"/>
        <v>5.546324552432675E-2</v>
      </c>
      <c r="W214" s="302">
        <f t="shared" si="51"/>
        <v>5.7936537260718173E-2</v>
      </c>
      <c r="X214" s="302">
        <f t="shared" si="51"/>
        <v>5.1834035741319714E-2</v>
      </c>
      <c r="Y214" s="302">
        <f t="shared" si="51"/>
        <v>6.1015761078281813E-2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0.1847967634420114</v>
      </c>
      <c r="C215" s="302">
        <f t="shared" si="52"/>
        <v>0.22830807654047011</v>
      </c>
      <c r="D215" s="302">
        <f t="shared" si="52"/>
        <v>0.2423718344524608</v>
      </c>
      <c r="E215" s="302">
        <f t="shared" si="52"/>
        <v>0.23925913939875165</v>
      </c>
      <c r="F215" s="302">
        <f t="shared" si="52"/>
        <v>0.24824480043129174</v>
      </c>
      <c r="G215" s="302">
        <f t="shared" si="52"/>
        <v>0.23964257845576489</v>
      </c>
      <c r="H215" s="302">
        <f t="shared" si="52"/>
        <v>0.23872529316470395</v>
      </c>
      <c r="I215" s="302">
        <f t="shared" si="52"/>
        <v>0.2423898498730713</v>
      </c>
      <c r="J215" s="302">
        <f t="shared" si="52"/>
        <v>0.22763063702171341</v>
      </c>
      <c r="K215" s="302">
        <f t="shared" si="52"/>
        <v>0.23721647741373106</v>
      </c>
      <c r="L215" s="302">
        <f t="shared" si="52"/>
        <v>0.21839461690351347</v>
      </c>
      <c r="M215" s="302">
        <f t="shared" si="52"/>
        <v>0.23945274825194951</v>
      </c>
      <c r="N215" s="302">
        <f t="shared" si="52"/>
        <v>0.23441019729477724</v>
      </c>
      <c r="O215" s="302">
        <f t="shared" si="52"/>
        <v>0.23118010538259071</v>
      </c>
      <c r="P215" s="302">
        <f t="shared" si="52"/>
        <v>0.23006784308950776</v>
      </c>
      <c r="Q215" s="302">
        <f t="shared" si="52"/>
        <v>0.2243494435847922</v>
      </c>
      <c r="R215" s="302">
        <f t="shared" si="52"/>
        <v>0.21946591532035142</v>
      </c>
      <c r="S215" s="302">
        <f t="shared" si="52"/>
        <v>0.22197341839383222</v>
      </c>
      <c r="T215" s="302">
        <f t="shared" si="52"/>
        <v>0.2205174081778645</v>
      </c>
      <c r="U215" s="302">
        <f t="shared" si="52"/>
        <v>0.21187484841855436</v>
      </c>
      <c r="V215" s="302">
        <f t="shared" si="52"/>
        <v>0.21728503665457283</v>
      </c>
      <c r="W215" s="302">
        <f t="shared" si="52"/>
        <v>0.21420966201097788</v>
      </c>
      <c r="X215" s="302">
        <f t="shared" si="52"/>
        <v>0.22339468145983099</v>
      </c>
      <c r="Y215" s="302">
        <f t="shared" si="52"/>
        <v>0.21084504541841315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0.13278883288859741</v>
      </c>
      <c r="C216" s="301">
        <f t="shared" si="53"/>
        <v>0.12644769986527371</v>
      </c>
      <c r="D216" s="301">
        <f t="shared" si="53"/>
        <v>0.12569475869446189</v>
      </c>
      <c r="E216" s="301">
        <f t="shared" si="53"/>
        <v>0.12514354218470827</v>
      </c>
      <c r="F216" s="301">
        <f t="shared" si="53"/>
        <v>0.12299349614489651</v>
      </c>
      <c r="G216" s="301">
        <f t="shared" si="53"/>
        <v>0.12097479957200936</v>
      </c>
      <c r="H216" s="301">
        <f t="shared" si="53"/>
        <v>0.12065313111063967</v>
      </c>
      <c r="I216" s="301">
        <f t="shared" si="53"/>
        <v>0.12040849972492491</v>
      </c>
      <c r="J216" s="301">
        <f t="shared" si="53"/>
        <v>0.12526941789491777</v>
      </c>
      <c r="K216" s="301">
        <f t="shared" si="53"/>
        <v>0.12081284137751165</v>
      </c>
      <c r="L216" s="301">
        <f t="shared" si="53"/>
        <v>0.12680667369815102</v>
      </c>
      <c r="M216" s="301">
        <f t="shared" si="53"/>
        <v>0.12465821733340687</v>
      </c>
      <c r="N216" s="301">
        <f t="shared" si="53"/>
        <v>0.12745395231382431</v>
      </c>
      <c r="O216" s="301">
        <f t="shared" si="53"/>
        <v>0.1302586670384405</v>
      </c>
      <c r="P216" s="301">
        <f t="shared" si="53"/>
        <v>0.13146626887325769</v>
      </c>
      <c r="Q216" s="301">
        <f t="shared" si="53"/>
        <v>0.13356326256685125</v>
      </c>
      <c r="R216" s="301">
        <f t="shared" si="53"/>
        <v>0.13096945573801055</v>
      </c>
      <c r="S216" s="301">
        <f t="shared" si="53"/>
        <v>0.12856682272568354</v>
      </c>
      <c r="T216" s="301">
        <f t="shared" si="53"/>
        <v>0.12950232557795241</v>
      </c>
      <c r="U216" s="301">
        <f t="shared" si="53"/>
        <v>0.13222061938748739</v>
      </c>
      <c r="V216" s="301">
        <f t="shared" si="53"/>
        <v>0.13045576640218456</v>
      </c>
      <c r="W216" s="301">
        <f t="shared" si="53"/>
        <v>0.13230932430593506</v>
      </c>
      <c r="X216" s="301">
        <f t="shared" si="53"/>
        <v>0.12941800035119647</v>
      </c>
      <c r="Y216" s="301">
        <f t="shared" si="53"/>
        <v>0.13299444675955788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6.6927932325368984E-3</v>
      </c>
      <c r="C217" s="302">
        <f t="shared" si="54"/>
        <v>3.6459057176399935E-3</v>
      </c>
      <c r="D217" s="302">
        <f t="shared" si="54"/>
        <v>2.9092473162293025E-3</v>
      </c>
      <c r="E217" s="302">
        <f t="shared" si="54"/>
        <v>2.8367249717170836E-3</v>
      </c>
      <c r="F217" s="302">
        <f t="shared" si="54"/>
        <v>2.7500246960822897E-3</v>
      </c>
      <c r="G217" s="302">
        <f t="shared" si="54"/>
        <v>3.6668052326515937E-3</v>
      </c>
      <c r="H217" s="302">
        <f t="shared" si="54"/>
        <v>3.8201616319880885E-3</v>
      </c>
      <c r="I217" s="302">
        <f t="shared" si="54"/>
        <v>3.6232783761359589E-3</v>
      </c>
      <c r="J217" s="302">
        <f t="shared" si="54"/>
        <v>4.5324676964804819E-3</v>
      </c>
      <c r="K217" s="302">
        <f t="shared" si="54"/>
        <v>3.6621496221517884E-3</v>
      </c>
      <c r="L217" s="302">
        <f t="shared" si="54"/>
        <v>5.0172221800848802E-3</v>
      </c>
      <c r="M217" s="302">
        <f t="shared" si="54"/>
        <v>3.7392110122801592E-3</v>
      </c>
      <c r="N217" s="302">
        <f t="shared" si="54"/>
        <v>4.0003978322482418E-3</v>
      </c>
      <c r="O217" s="302">
        <f t="shared" si="54"/>
        <v>4.2258382921077208E-3</v>
      </c>
      <c r="P217" s="302">
        <f t="shared" si="54"/>
        <v>4.4853401957183408E-3</v>
      </c>
      <c r="Q217" s="302">
        <f t="shared" si="54"/>
        <v>4.6920371267755827E-3</v>
      </c>
      <c r="R217" s="302">
        <f t="shared" si="54"/>
        <v>5.3782631485487656E-3</v>
      </c>
      <c r="S217" s="302">
        <f t="shared" si="54"/>
        <v>5.4048622026926056E-3</v>
      </c>
      <c r="T217" s="302">
        <f t="shared" si="54"/>
        <v>5.5187435359968671E-3</v>
      </c>
      <c r="U217" s="302">
        <f t="shared" si="54"/>
        <v>5.9470787784385703E-3</v>
      </c>
      <c r="V217" s="302">
        <f t="shared" si="54"/>
        <v>5.5751144296894411E-3</v>
      </c>
      <c r="W217" s="302">
        <f t="shared" si="54"/>
        <v>5.6750420253652784E-3</v>
      </c>
      <c r="X217" s="302">
        <f t="shared" si="54"/>
        <v>5.3183770615801039E-3</v>
      </c>
      <c r="Y217" s="302">
        <f t="shared" si="54"/>
        <v>6.0192989706335477E-3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0.10495601651239722</v>
      </c>
      <c r="C218" s="302">
        <f t="shared" si="55"/>
        <v>9.7084981846254012E-2</v>
      </c>
      <c r="D218" s="302">
        <f t="shared" si="55"/>
        <v>9.6085009223416187E-2</v>
      </c>
      <c r="E218" s="302">
        <f t="shared" si="55"/>
        <v>9.5490943604001732E-2</v>
      </c>
      <c r="F218" s="302">
        <f t="shared" si="55"/>
        <v>9.291708947570225E-2</v>
      </c>
      <c r="G218" s="302">
        <f t="shared" si="55"/>
        <v>9.0655804467987169E-2</v>
      </c>
      <c r="H218" s="302">
        <f t="shared" si="55"/>
        <v>9.028953674902028E-2</v>
      </c>
      <c r="I218" s="302">
        <f t="shared" si="55"/>
        <v>9.0008688492155445E-2</v>
      </c>
      <c r="J218" s="302">
        <f t="shared" si="55"/>
        <v>9.5612348154865731E-2</v>
      </c>
      <c r="K218" s="302">
        <f t="shared" si="55"/>
        <v>9.0832586730573109E-2</v>
      </c>
      <c r="L218" s="302">
        <f t="shared" si="55"/>
        <v>9.7397990120636796E-2</v>
      </c>
      <c r="M218" s="302">
        <f t="shared" si="55"/>
        <v>9.4552497320701354E-2</v>
      </c>
      <c r="N218" s="302">
        <f t="shared" si="55"/>
        <v>9.7650435476384648E-2</v>
      </c>
      <c r="O218" s="302">
        <f t="shared" si="55"/>
        <v>0.10055617399137742</v>
      </c>
      <c r="P218" s="302">
        <f t="shared" si="55"/>
        <v>0.10183258359201847</v>
      </c>
      <c r="Q218" s="302">
        <f t="shared" si="55"/>
        <v>0.10418987535952599</v>
      </c>
      <c r="R218" s="302">
        <f t="shared" si="55"/>
        <v>0.1014258410521533</v>
      </c>
      <c r="S218" s="302">
        <f t="shared" si="55"/>
        <v>9.8836615653892901E-2</v>
      </c>
      <c r="T218" s="302">
        <f t="shared" si="55"/>
        <v>9.9784470168603506E-2</v>
      </c>
      <c r="U218" s="302">
        <f t="shared" si="55"/>
        <v>0.1028744877520483</v>
      </c>
      <c r="V218" s="302">
        <f t="shared" si="55"/>
        <v>0.10100513850973974</v>
      </c>
      <c r="W218" s="302">
        <f t="shared" si="55"/>
        <v>0.10296535296078325</v>
      </c>
      <c r="X218" s="302">
        <f t="shared" si="55"/>
        <v>9.9667172948897084E-2</v>
      </c>
      <c r="Y218" s="302">
        <f t="shared" si="55"/>
        <v>0.1036825223838253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2.1140023143663284E-2</v>
      </c>
      <c r="C219" s="303">
        <f t="shared" si="56"/>
        <v>2.5716812301379718E-2</v>
      </c>
      <c r="D219" s="303">
        <f t="shared" si="56"/>
        <v>2.67005021548164E-2</v>
      </c>
      <c r="E219" s="303">
        <f t="shared" si="56"/>
        <v>2.6815873608989467E-2</v>
      </c>
      <c r="F219" s="303">
        <f t="shared" si="56"/>
        <v>2.732638197311197E-2</v>
      </c>
      <c r="G219" s="303">
        <f t="shared" si="56"/>
        <v>2.66521898713706E-2</v>
      </c>
      <c r="H219" s="303">
        <f t="shared" si="56"/>
        <v>2.6543432729631302E-2</v>
      </c>
      <c r="I219" s="303">
        <f t="shared" si="56"/>
        <v>2.6776532856633513E-2</v>
      </c>
      <c r="J219" s="303">
        <f t="shared" si="56"/>
        <v>2.5124602043571559E-2</v>
      </c>
      <c r="K219" s="303">
        <f t="shared" si="56"/>
        <v>2.631810502478675E-2</v>
      </c>
      <c r="L219" s="303">
        <f t="shared" si="56"/>
        <v>2.439146139742935E-2</v>
      </c>
      <c r="M219" s="303">
        <f t="shared" si="56"/>
        <v>2.6366509000425364E-2</v>
      </c>
      <c r="N219" s="303">
        <f t="shared" si="56"/>
        <v>2.5803119005191437E-2</v>
      </c>
      <c r="O219" s="303">
        <f t="shared" si="56"/>
        <v>2.5476654754955336E-2</v>
      </c>
      <c r="P219" s="303">
        <f t="shared" si="56"/>
        <v>2.5148345085520888E-2</v>
      </c>
      <c r="Q219" s="303">
        <f t="shared" si="56"/>
        <v>2.4681350080549669E-2</v>
      </c>
      <c r="R219" s="303">
        <f t="shared" si="56"/>
        <v>2.4165351537308494E-2</v>
      </c>
      <c r="S219" s="303">
        <f t="shared" si="56"/>
        <v>2.4325344869098039E-2</v>
      </c>
      <c r="T219" s="303">
        <f t="shared" si="56"/>
        <v>2.4199111873352049E-2</v>
      </c>
      <c r="U219" s="303">
        <f t="shared" si="56"/>
        <v>2.3399052857000519E-2</v>
      </c>
      <c r="V219" s="303">
        <f t="shared" si="56"/>
        <v>2.3875513462755366E-2</v>
      </c>
      <c r="W219" s="303">
        <f t="shared" si="56"/>
        <v>2.3668929319786539E-2</v>
      </c>
      <c r="X219" s="303">
        <f t="shared" si="56"/>
        <v>2.4432450340719291E-2</v>
      </c>
      <c r="Y219" s="303">
        <f t="shared" si="56"/>
        <v>2.3292625405099004E-2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1663.720725165937</v>
      </c>
      <c r="C233" s="272">
        <f t="shared" si="58"/>
        <v>1379.5608253499836</v>
      </c>
      <c r="D233" s="272">
        <f t="shared" si="58"/>
        <v>1321.2831394181471</v>
      </c>
      <c r="E233" s="272">
        <f t="shared" si="58"/>
        <v>1320.4242665859404</v>
      </c>
      <c r="F233" s="272">
        <f t="shared" si="58"/>
        <v>1258.2068569442115</v>
      </c>
      <c r="G233" s="272">
        <f t="shared" si="58"/>
        <v>1352.277763823924</v>
      </c>
      <c r="H233" s="272">
        <f t="shared" si="58"/>
        <v>1343.9516370952888</v>
      </c>
      <c r="I233" s="272">
        <f t="shared" si="58"/>
        <v>1373.792345646664</v>
      </c>
      <c r="J233" s="272">
        <f t="shared" si="58"/>
        <v>1267.5314126921776</v>
      </c>
      <c r="K233" s="272">
        <f t="shared" si="58"/>
        <v>1206.8048151260996</v>
      </c>
      <c r="L233" s="272">
        <f t="shared" si="58"/>
        <v>1194.2575299451878</v>
      </c>
      <c r="M233" s="272">
        <f t="shared" si="58"/>
        <v>1218.4391318973014</v>
      </c>
      <c r="N233" s="272">
        <f t="shared" si="58"/>
        <v>1198.7797388386284</v>
      </c>
      <c r="O233" s="272">
        <f t="shared" si="58"/>
        <v>1176.9571409899409</v>
      </c>
      <c r="P233" s="272">
        <f t="shared" si="58"/>
        <v>1191.3637602188819</v>
      </c>
      <c r="Q233" s="272">
        <f t="shared" si="58"/>
        <v>1243.3370106832017</v>
      </c>
      <c r="R233" s="272">
        <f t="shared" si="58"/>
        <v>1200.7093544148847</v>
      </c>
      <c r="S233" s="272">
        <f t="shared" si="58"/>
        <v>1192.2300585037242</v>
      </c>
      <c r="T233" s="272">
        <f t="shared" si="58"/>
        <v>1186.3453719769132</v>
      </c>
      <c r="U233" s="272">
        <f t="shared" si="58"/>
        <v>1227.4291237166728</v>
      </c>
      <c r="V233" s="272">
        <f t="shared" si="58"/>
        <v>1155.0064110656197</v>
      </c>
      <c r="W233" s="272">
        <f t="shared" si="58"/>
        <v>1150.6915295812692</v>
      </c>
      <c r="X233" s="272">
        <f t="shared" si="58"/>
        <v>1139.4184780435073</v>
      </c>
      <c r="Y233" s="272">
        <f t="shared" si="58"/>
        <v>1155.1411469593181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1.9287655746824117</v>
      </c>
      <c r="C234" s="273">
        <f>IF(C$35=0,0,C$35/NFM!C$13*1000)</f>
        <v>1.5993365880899626</v>
      </c>
      <c r="D234" s="273">
        <f>IF(D$35=0,0,D$35/NFM!D$13*1000)</f>
        <v>1.5317747715535637</v>
      </c>
      <c r="E234" s="273">
        <f>IF(E$35=0,0,E$35/NFM!E$13*1000)</f>
        <v>1.5307790729796225</v>
      </c>
      <c r="F234" s="273">
        <f>IF(F$35=0,0,F$35/NFM!F$13*1000)</f>
        <v>1.4586499012724308</v>
      </c>
      <c r="G234" s="273">
        <f>IF(G$35=0,0,G$35/NFM!G$13*1000)</f>
        <v>1.5677071030115837</v>
      </c>
      <c r="H234" s="273">
        <f>IF(H$35=0,0,H$35/NFM!H$13*1000)</f>
        <v>1.5580545535408299</v>
      </c>
      <c r="I234" s="273">
        <f>IF(I$35=0,0,I$35/NFM!I$13*1000)</f>
        <v>1.5926491405522594</v>
      </c>
      <c r="J234" s="273">
        <f>IF(J$35=0,0,J$35/NFM!J$13*1000)</f>
        <v>1.4694599379871178</v>
      </c>
      <c r="K234" s="273">
        <f>IF(K$35=0,0,K$35/NFM!K$13*1000)</f>
        <v>1.3990590773898295</v>
      </c>
      <c r="L234" s="273">
        <f>IF(L$35=0,0,L$35/NFM!L$13*1000)</f>
        <v>1.3845129030530914</v>
      </c>
      <c r="M234" s="273">
        <f>IF(M$35=0,0,M$35/NFM!M$13*1000)</f>
        <v>1.4125468396883982</v>
      </c>
      <c r="N234" s="273">
        <f>IF(N$35=0,0,N$35/NFM!N$13*1000)</f>
        <v>1.3897555382507767</v>
      </c>
      <c r="O234" s="273">
        <f>IF(O$35=0,0,O$35/NFM!O$13*1000)</f>
        <v>1.3644564151178833</v>
      </c>
      <c r="P234" s="273">
        <f>IF(P$35=0,0,P$35/NFM!P$13*1000)</f>
        <v>1.3811581312146883</v>
      </c>
      <c r="Q234" s="273">
        <f>IF(Q$35=0,0,Q$35/NFM!Q$13*1000)</f>
        <v>1.4414111621402466</v>
      </c>
      <c r="R234" s="273">
        <f>IF(R$35=0,0,R$35/NFM!R$13*1000)</f>
        <v>1.3919925579838557</v>
      </c>
      <c r="S234" s="273">
        <f>IF(S$35=0,0,S$35/NFM!S$13*1000)</f>
        <v>1.3821624381812527</v>
      </c>
      <c r="T234" s="273">
        <f>IF(T$35=0,0,T$35/NFM!T$13*1000)</f>
        <v>1.3753402710847784</v>
      </c>
      <c r="U234" s="273">
        <f>IF(U$35=0,0,U$35/NFM!U$13*1000)</f>
        <v>1.4229690135978825</v>
      </c>
      <c r="V234" s="273">
        <f>IF(V$35=0,0,V$35/NFM!V$13*1000)</f>
        <v>1.3390087473835788</v>
      </c>
      <c r="W234" s="273">
        <f>IF(W$35=0,0,W$35/NFM!W$13*1000)</f>
        <v>1.3340064686135751</v>
      </c>
      <c r="X234" s="273">
        <f>IF(X$35=0,0,X$35/NFM!X$13*1000)</f>
        <v>1.3209375241707624</v>
      </c>
      <c r="Y234" s="273">
        <f>IF(Y$35=0,0,Y$35/NFM!Y$13*1000)</f>
        <v>1.3391649478532186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0.8963479242376271</v>
      </c>
      <c r="C235" s="274">
        <f>IF(C$36=0,0,C$36/NFM!C$13*1000)</f>
        <v>0.74325363834211733</v>
      </c>
      <c r="D235" s="274">
        <f>IF(D$36=0,0,D$36/NFM!D$13*1000)</f>
        <v>0.71185589109639691</v>
      </c>
      <c r="E235" s="274">
        <f>IF(E$36=0,0,E$36/NFM!E$13*1000)</f>
        <v>0.71139316386731621</v>
      </c>
      <c r="F235" s="274">
        <f>IF(F$36=0,0,F$36/NFM!F$13*1000)</f>
        <v>0.67787284694266059</v>
      </c>
      <c r="G235" s="274">
        <f>IF(G$36=0,0,G$36/NFM!G$13*1000)</f>
        <v>0.72855458747411395</v>
      </c>
      <c r="H235" s="274">
        <f>IF(H$36=0,0,H$36/NFM!H$13*1000)</f>
        <v>0.72406879469800878</v>
      </c>
      <c r="I235" s="274">
        <f>IF(I$36=0,0,I$36/NFM!I$13*1000)</f>
        <v>0.74014580616305337</v>
      </c>
      <c r="J235" s="274">
        <f>IF(J$36=0,0,J$36/NFM!J$13*1000)</f>
        <v>0.68289655438400554</v>
      </c>
      <c r="K235" s="274">
        <f>IF(K$36=0,0,K$36/NFM!K$13*1000)</f>
        <v>0.65017942893898495</v>
      </c>
      <c r="L235" s="274">
        <f>IF(L$36=0,0,L$36/NFM!L$13*1000)</f>
        <v>0.64341944040358157</v>
      </c>
      <c r="M235" s="274">
        <f>IF(M$36=0,0,M$36/NFM!M$13*1000)</f>
        <v>0.65644754565447694</v>
      </c>
      <c r="N235" s="274">
        <f>IF(N$36=0,0,N$36/NFM!N$13*1000)</f>
        <v>0.64585583041316252</v>
      </c>
      <c r="O235" s="274">
        <f>IF(O$36=0,0,O$36/NFM!O$13*1000)</f>
        <v>0.6340986646886887</v>
      </c>
      <c r="P235" s="274">
        <f>IF(P$36=0,0,P$36/NFM!P$13*1000)</f>
        <v>0.64186038998650918</v>
      </c>
      <c r="Q235" s="274">
        <f>IF(Q$36=0,0,Q$36/NFM!Q$13*1000)</f>
        <v>0.66986155296249317</v>
      </c>
      <c r="R235" s="274">
        <f>IF(R$36=0,0,R$36/NFM!R$13*1000)</f>
        <v>0.64689543212554501</v>
      </c>
      <c r="S235" s="274">
        <f>IF(S$36=0,0,S$36/NFM!S$13*1000)</f>
        <v>0.64232711776130658</v>
      </c>
      <c r="T235" s="274">
        <f>IF(T$36=0,0,T$36/NFM!T$13*1000)</f>
        <v>0.63915667787167207</v>
      </c>
      <c r="U235" s="274">
        <f>IF(U$36=0,0,U$36/NFM!U$13*1000)</f>
        <v>0.66129100308260325</v>
      </c>
      <c r="V235" s="274">
        <f>IF(V$36=0,0,V$36/NFM!V$13*1000)</f>
        <v>0.62227246639391243</v>
      </c>
      <c r="W235" s="274">
        <f>IF(W$36=0,0,W$36/NFM!W$13*1000)</f>
        <v>0.61994777631710563</v>
      </c>
      <c r="X235" s="274">
        <f>IF(X$36=0,0,X$36/NFM!X$13*1000)</f>
        <v>0.61387429523829651</v>
      </c>
      <c r="Y235" s="274">
        <f>IF(Y$36=0,0,Y$36/NFM!Y$13*1000)</f>
        <v>0.62234505684687591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26.285401865440981</v>
      </c>
      <c r="C236" s="274">
        <f>IF(C$37=0,0,C$37/NFM!C$13*1000)</f>
        <v>21.795912104543891</v>
      </c>
      <c r="D236" s="274">
        <f>IF(D$37=0,0,D$37/NFM!D$13*1000)</f>
        <v>20.875173202040994</v>
      </c>
      <c r="E236" s="274">
        <f>IF(E$37=0,0,E$37/NFM!E$13*1000)</f>
        <v>20.861603726571055</v>
      </c>
      <c r="F236" s="274">
        <f>IF(F$37=0,0,F$37/NFM!F$13*1000)</f>
        <v>19.878620470631784</v>
      </c>
      <c r="G236" s="274">
        <f>IF(G$37=0,0,G$37/NFM!G$13*1000)</f>
        <v>21.364862454448865</v>
      </c>
      <c r="H236" s="274">
        <f>IF(H$37=0,0,H$37/NFM!H$13*1000)</f>
        <v>21.233316586358299</v>
      </c>
      <c r="I236" s="274">
        <f>IF(I$37=0,0,I$37/NFM!I$13*1000)</f>
        <v>21.704774929404532</v>
      </c>
      <c r="J236" s="274">
        <f>IF(J$37=0,0,J$37/NFM!J$13*1000)</f>
        <v>20.025940685672687</v>
      </c>
      <c r="K236" s="274">
        <f>IF(K$37=0,0,K$37/NFM!K$13*1000)</f>
        <v>19.066511018966146</v>
      </c>
      <c r="L236" s="274">
        <f>IF(L$37=0,0,L$37/NFM!L$13*1000)</f>
        <v>18.868274362803881</v>
      </c>
      <c r="M236" s="274">
        <f>IF(M$37=0,0,M$37/NFM!M$13*1000)</f>
        <v>19.250323534565297</v>
      </c>
      <c r="N236" s="274">
        <f>IF(N$37=0,0,N$37/NFM!N$13*1000)</f>
        <v>18.939721497081855</v>
      </c>
      <c r="O236" s="274">
        <f>IF(O$37=0,0,O$37/NFM!O$13*1000)</f>
        <v>18.594942625496653</v>
      </c>
      <c r="P236" s="274">
        <f>IF(P$37=0,0,P$37/NFM!P$13*1000)</f>
        <v>18.822555211084886</v>
      </c>
      <c r="Q236" s="274">
        <f>IF(Q$37=0,0,Q$37/NFM!Q$13*1000)</f>
        <v>19.643689283715727</v>
      </c>
      <c r="R236" s="274">
        <f>IF(R$37=0,0,R$37/NFM!R$13*1000)</f>
        <v>18.970207816122766</v>
      </c>
      <c r="S236" s="274">
        <f>IF(S$37=0,0,S$37/NFM!S$13*1000)</f>
        <v>18.83624200255343</v>
      </c>
      <c r="T236" s="274">
        <f>IF(T$37=0,0,T$37/NFM!T$13*1000)</f>
        <v>18.743268856372342</v>
      </c>
      <c r="U236" s="274">
        <f>IF(U$37=0,0,U$37/NFM!U$13*1000)</f>
        <v>19.392357918172241</v>
      </c>
      <c r="V236" s="274">
        <f>IF(V$37=0,0,V$37/NFM!V$13*1000)</f>
        <v>18.248139373865325</v>
      </c>
      <c r="W236" s="274">
        <f>IF(W$37=0,0,W$37/NFM!W$13*1000)</f>
        <v>18.17996783998975</v>
      </c>
      <c r="X236" s="274">
        <f>IF(X$37=0,0,X$37/NFM!X$13*1000)</f>
        <v>18.001863014216408</v>
      </c>
      <c r="Y236" s="274">
        <f>IF(Y$37=0,0,Y$37/NFM!Y$13*1000)</f>
        <v>18.250268088816465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0.64292185822747028</v>
      </c>
      <c r="C237" s="274">
        <f>IF(C$38=0,0,C$38/NFM!C$13*1000)</f>
        <v>0.53311219602998772</v>
      </c>
      <c r="D237" s="274">
        <f>IF(D$38=0,0,D$38/NFM!D$13*1000)</f>
        <v>0.51059159051785452</v>
      </c>
      <c r="E237" s="274">
        <f>IF(E$38=0,0,E$38/NFM!E$13*1000)</f>
        <v>0.51025969099320745</v>
      </c>
      <c r="F237" s="274">
        <f>IF(F$38=0,0,F$38/NFM!F$13*1000)</f>
        <v>0.48621663375747692</v>
      </c>
      <c r="G237" s="274">
        <f>IF(G$38=0,0,G$38/NFM!G$13*1000)</f>
        <v>0.52256903433719415</v>
      </c>
      <c r="H237" s="274">
        <f>IF(H$38=0,0,H$38/NFM!H$13*1000)</f>
        <v>0.51935151784694344</v>
      </c>
      <c r="I237" s="274">
        <f>IF(I$38=0,0,I$38/NFM!I$13*1000)</f>
        <v>0.53088304685075294</v>
      </c>
      <c r="J237" s="274">
        <f>IF(J$38=0,0,J$38/NFM!J$13*1000)</f>
        <v>0.48981997932903903</v>
      </c>
      <c r="K237" s="274">
        <f>IF(K$38=0,0,K$38/NFM!K$13*1000)</f>
        <v>0.46635302579660981</v>
      </c>
      <c r="L237" s="274">
        <f>IF(L$38=0,0,L$38/NFM!L$13*1000)</f>
        <v>0.46150430101769685</v>
      </c>
      <c r="M237" s="274">
        <f>IF(M$38=0,0,M$38/NFM!M$13*1000)</f>
        <v>0.4708489465627993</v>
      </c>
      <c r="N237" s="274">
        <f>IF(N$38=0,0,N$38/NFM!N$13*1000)</f>
        <v>0.4632518460835921</v>
      </c>
      <c r="O237" s="274">
        <f>IF(O$38=0,0,O$38/NFM!O$13*1000)</f>
        <v>0.45481880503929423</v>
      </c>
      <c r="P237" s="274">
        <f>IF(P$38=0,0,P$38/NFM!P$13*1000)</f>
        <v>0.46038604373822939</v>
      </c>
      <c r="Q237" s="274">
        <f>IF(Q$38=0,0,Q$38/NFM!Q$13*1000)</f>
        <v>0.48047038738008202</v>
      </c>
      <c r="R237" s="274">
        <f>IF(R$38=0,0,R$38/NFM!R$13*1000)</f>
        <v>0.46399751932795158</v>
      </c>
      <c r="S237" s="274">
        <f>IF(S$38=0,0,S$38/NFM!S$13*1000)</f>
        <v>0.46072081272708426</v>
      </c>
      <c r="T237" s="274">
        <f>IF(T$38=0,0,T$38/NFM!T$13*1000)</f>
        <v>0.45844675702825938</v>
      </c>
      <c r="U237" s="274">
        <f>IF(U$38=0,0,U$38/NFM!U$13*1000)</f>
        <v>0.47432300453262738</v>
      </c>
      <c r="V237" s="274">
        <f>IF(V$38=0,0,V$38/NFM!V$13*1000)</f>
        <v>0.4463362491278593</v>
      </c>
      <c r="W237" s="274">
        <f>IF(W$38=0,0,W$38/NFM!W$13*1000)</f>
        <v>0.44466882287119142</v>
      </c>
      <c r="X237" s="274">
        <f>IF(X$38=0,0,X$38/NFM!X$13*1000)</f>
        <v>0.44031250805692079</v>
      </c>
      <c r="Y237" s="274">
        <f>IF(Y$38=0,0,Y$38/NFM!Y$13*1000)</f>
        <v>0.44638831595107265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3.2670859441683135</v>
      </c>
      <c r="C238" s="275">
        <f>IF(C$39=0,0,C$39/NFM!C$13*1000)</f>
        <v>2.6783228870773943</v>
      </c>
      <c r="D238" s="275">
        <f>IF(D$39=0,0,D$39/NFM!D$13*1000)</f>
        <v>2.5504234049488987</v>
      </c>
      <c r="E238" s="275">
        <f>IF(E$39=0,0,E$39/NFM!E$13*1000)</f>
        <v>2.5472529110449647</v>
      </c>
      <c r="F238" s="275">
        <f>IF(F$39=0,0,F$39/NFM!F$13*1000)</f>
        <v>2.4283701763569256</v>
      </c>
      <c r="G238" s="275">
        <f>IF(G$39=0,0,G$39/NFM!G$13*1000)</f>
        <v>2.6153630394481979</v>
      </c>
      <c r="H238" s="275">
        <f>IF(H$39=0,0,H$39/NFM!H$13*1000)</f>
        <v>2.5986679122824703</v>
      </c>
      <c r="I238" s="275">
        <f>IF(I$39=0,0,I$39/NFM!I$13*1000)</f>
        <v>2.6551188588892991</v>
      </c>
      <c r="J238" s="275">
        <f>IF(J$39=0,0,J$39/NFM!J$13*1000)</f>
        <v>2.4591732872959713</v>
      </c>
      <c r="K238" s="275">
        <f>IF(K$39=0,0,K$39/NFM!K$13*1000)</f>
        <v>2.3324254186052631</v>
      </c>
      <c r="L238" s="275">
        <f>IF(L$39=0,0,L$39/NFM!L$13*1000)</f>
        <v>2.3152696087589204</v>
      </c>
      <c r="M238" s="275">
        <f>IF(M$39=0,0,M$39/NFM!M$13*1000)</f>
        <v>2.3548351839449722</v>
      </c>
      <c r="N238" s="275">
        <f>IF(N$39=0,0,N$39/NFM!N$13*1000)</f>
        <v>2.3165707777494462</v>
      </c>
      <c r="O238" s="275">
        <f>IF(O$39=0,0,O$39/NFM!O$13*1000)</f>
        <v>2.2739587204395364</v>
      </c>
      <c r="P238" s="275">
        <f>IF(P$39=0,0,P$39/NFM!P$13*1000)</f>
        <v>2.3007591438743855</v>
      </c>
      <c r="Q238" s="275">
        <f>IF(Q$39=0,0,Q$39/NFM!Q$13*1000)</f>
        <v>2.4108718448949182</v>
      </c>
      <c r="R238" s="275">
        <f>IF(R$39=0,0,R$39/NFM!R$13*1000)</f>
        <v>2.3413153794499344</v>
      </c>
      <c r="S238" s="275">
        <f>IF(S$39=0,0,S$39/NFM!S$13*1000)</f>
        <v>2.3202645581074415</v>
      </c>
      <c r="T238" s="275">
        <f>IF(T$39=0,0,T$39/NFM!T$13*1000)</f>
        <v>2.3106470113780646</v>
      </c>
      <c r="U238" s="275">
        <f>IF(U$39=0,0,U$39/NFM!U$13*1000)</f>
        <v>2.3967999531998894</v>
      </c>
      <c r="V238" s="275">
        <f>IF(V$39=0,0,V$39/NFM!V$13*1000)</f>
        <v>2.2521225651863181</v>
      </c>
      <c r="W238" s="275">
        <f>IF(W$39=0,0,W$39/NFM!W$13*1000)</f>
        <v>2.2397204938760971</v>
      </c>
      <c r="X238" s="275">
        <f>IF(X$39=0,0,X$39/NFM!X$13*1000)</f>
        <v>2.2140464684357051</v>
      </c>
      <c r="Y238" s="275">
        <f>IF(Y$39=0,0,Y$39/NFM!Y$13*1000)</f>
        <v>2.2508890107808925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1383.6297752554999</v>
      </c>
      <c r="C239" s="276">
        <f>IF(C$45=0,0,C$45/NFM!C$13*1000)</f>
        <v>1159.4597676713272</v>
      </c>
      <c r="D239" s="276">
        <f>IF(D$45=0,0,D$45/NFM!D$13*1000)</f>
        <v>1112.6659414232743</v>
      </c>
      <c r="E239" s="276">
        <f>IF(E$45=0,0,E$45/NFM!E$13*1000)</f>
        <v>1111.7742583899426</v>
      </c>
      <c r="F239" s="276">
        <f>IF(F$45=0,0,F$45/NFM!F$13*1000)</f>
        <v>1061.2411078203659</v>
      </c>
      <c r="G239" s="276">
        <f>IF(G$45=0,0,G$45/NFM!G$13*1000)</f>
        <v>1140.6400820012836</v>
      </c>
      <c r="H239" s="276">
        <f>IF(H$45=0,0,H$45/NFM!H$13*1000)</f>
        <v>1133.6859730620374</v>
      </c>
      <c r="I239" s="276">
        <f>IF(I$45=0,0,I$45/NFM!I$13*1000)</f>
        <v>1159.3838076180889</v>
      </c>
      <c r="J239" s="276">
        <f>IF(J$45=0,0,J$45/NFM!J$13*1000)</f>
        <v>1065.8644060612723</v>
      </c>
      <c r="K239" s="276">
        <f>IF(K$45=0,0,K$45/NFM!K$13*1000)</f>
        <v>1017.974629240977</v>
      </c>
      <c r="L239" s="276">
        <f>IF(L$45=0,0,L$45/NFM!L$13*1000)</f>
        <v>1002.7672124220035</v>
      </c>
      <c r="M239" s="276">
        <f>IF(M$45=0,0,M$45/NFM!M$13*1000)</f>
        <v>1026.4053674127531</v>
      </c>
      <c r="N239" s="276">
        <f>IF(N$45=0,0,N$45/NFM!N$13*1000)</f>
        <v>1008.1625406159791</v>
      </c>
      <c r="O239" s="276">
        <f>IF(O$45=0,0,O$45/NFM!O$13*1000)</f>
        <v>988.60686990143586</v>
      </c>
      <c r="P239" s="276">
        <f>IF(P$45=0,0,P$45/NFM!P$13*1000)</f>
        <v>1000.537769830708</v>
      </c>
      <c r="Q239" s="276">
        <f>IF(Q$45=0,0,Q$45/NFM!Q$13*1000)</f>
        <v>1042.4134466977293</v>
      </c>
      <c r="R239" s="276">
        <f>IF(R$45=0,0,R$45/NFM!R$13*1000)</f>
        <v>1006.7271777628814</v>
      </c>
      <c r="S239" s="276">
        <f>IF(S$45=0,0,S$45/NFM!S$13*1000)</f>
        <v>1000.8078796804961</v>
      </c>
      <c r="T239" s="276">
        <f>IF(T$45=0,0,T$45/NFM!T$13*1000)</f>
        <v>995.45543342993756</v>
      </c>
      <c r="U239" s="276">
        <f>IF(U$45=0,0,U$45/NFM!U$13*1000)</f>
        <v>1027.51981499919</v>
      </c>
      <c r="V239" s="276">
        <f>IF(V$45=0,0,V$45/NFM!V$13*1000)</f>
        <v>968.49805607502742</v>
      </c>
      <c r="W239" s="276">
        <f>IF(W$45=0,0,W$45/NFM!W$13*1000)</f>
        <v>963.83254978531363</v>
      </c>
      <c r="X239" s="276">
        <f>IF(X$45=0,0,X$45/NFM!X$13*1000)</f>
        <v>956.55057840504253</v>
      </c>
      <c r="Y239" s="276">
        <f>IF(Y$45=0,0,Y$45/NFM!Y$13*1000)</f>
        <v>966.87625643146043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183.63974354555108</v>
      </c>
      <c r="C240" s="276">
        <f>IF(C$46=0,0,C$46/NFM!C$13*1000)</f>
        <v>145.75376430901051</v>
      </c>
      <c r="D240" s="276">
        <f>IF(D$46=0,0,D$46/NFM!D$13*1000)</f>
        <v>138.13288210088319</v>
      </c>
      <c r="E240" s="276">
        <f>IF(E$46=0,0,E$46/NFM!E$13*1000)</f>
        <v>138.44118477476937</v>
      </c>
      <c r="F240" s="276">
        <f>IF(F$46=0,0,F$46/NFM!F$13*1000)</f>
        <v>131.21561442066272</v>
      </c>
      <c r="G240" s="276">
        <f>IF(G$46=0,0,G$46/NFM!G$13*1000)</f>
        <v>141.76604150458269</v>
      </c>
      <c r="H240" s="276">
        <f>IF(H$46=0,0,H$46/NFM!H$13*1000)</f>
        <v>140.95936052244693</v>
      </c>
      <c r="I240" s="276">
        <f>IF(I$46=0,0,I$46/NFM!I$13*1000)</f>
        <v>143.7232832448334</v>
      </c>
      <c r="J240" s="276">
        <f>IF(J$46=0,0,J$46/NFM!J$13*1000)</f>
        <v>133.93940392134886</v>
      </c>
      <c r="K240" s="276">
        <f>IF(K$46=0,0,K$46/NFM!K$13*1000)</f>
        <v>126.19673905715092</v>
      </c>
      <c r="L240" s="276">
        <f>IF(L$46=0,0,L$46/NFM!L$13*1000)</f>
        <v>126.88385124210581</v>
      </c>
      <c r="M240" s="276">
        <f>IF(M$46=0,0,M$46/NFM!M$13*1000)</f>
        <v>127.79866627882838</v>
      </c>
      <c r="N240" s="276">
        <f>IF(N$46=0,0,N$46/NFM!N$13*1000)</f>
        <v>126.22548278921533</v>
      </c>
      <c r="O240" s="276">
        <f>IF(O$46=0,0,O$46/NFM!O$13*1000)</f>
        <v>124.2103215498019</v>
      </c>
      <c r="P240" s="276">
        <f>IF(P$46=0,0,P$46/NFM!P$13*1000)</f>
        <v>125.49067936025185</v>
      </c>
      <c r="Q240" s="276">
        <f>IF(Q$46=0,0,Q$46/NFM!Q$13*1000)</f>
        <v>131.67954246019329</v>
      </c>
      <c r="R240" s="276">
        <f>IF(R$46=0,0,R$46/NFM!R$13*1000)</f>
        <v>127.88145526930944</v>
      </c>
      <c r="S240" s="276">
        <f>IF(S$46=0,0,S$46/NFM!S$13*1000)</f>
        <v>126.7068548623197</v>
      </c>
      <c r="T240" s="276">
        <f>IF(T$46=0,0,T$46/NFM!T$13*1000)</f>
        <v>126.20329690443232</v>
      </c>
      <c r="U240" s="276">
        <f>IF(U$46=0,0,U$46/NFM!U$13*1000)</f>
        <v>131.56183359707049</v>
      </c>
      <c r="V240" s="276">
        <f>IF(V$46=0,0,V$46/NFM!V$13*1000)</f>
        <v>122.94839762139453</v>
      </c>
      <c r="W240" s="276">
        <f>IF(W$46=0,0,W$46/NFM!W$13*1000)</f>
        <v>122.86763899990709</v>
      </c>
      <c r="X240" s="276">
        <f>IF(X$46=0,0,X$46/NFM!X$13*1000)</f>
        <v>120.86046521402342</v>
      </c>
      <c r="Y240" s="276">
        <f>IF(Y$46=0,0,Y$46/NFM!Y$13*1000)</f>
        <v>123.71502001544236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63.430683198129081</v>
      </c>
      <c r="C241" s="277">
        <f>IF(C$53=0,0,C$53/NFM!C$13*1000)</f>
        <v>46.997355955562647</v>
      </c>
      <c r="D241" s="277">
        <f>IF(D$53=0,0,D$53/NFM!D$13*1000)</f>
        <v>44.304497033831808</v>
      </c>
      <c r="E241" s="277">
        <f>IF(E$53=0,0,E$53/NFM!E$13*1000)</f>
        <v>44.04753485577217</v>
      </c>
      <c r="F241" s="277">
        <f>IF(F$53=0,0,F$53/NFM!F$13*1000)</f>
        <v>40.82040467422172</v>
      </c>
      <c r="G241" s="277">
        <f>IF(G$53=0,0,G$53/NFM!G$13*1000)</f>
        <v>43.072584099337654</v>
      </c>
      <c r="H241" s="277">
        <f>IF(H$53=0,0,H$53/NFM!H$13*1000)</f>
        <v>42.672844146077772</v>
      </c>
      <c r="I241" s="277">
        <f>IF(I$53=0,0,I$53/NFM!I$13*1000)</f>
        <v>43.461683001882051</v>
      </c>
      <c r="J241" s="277">
        <f>IF(J$53=0,0,J$53/NFM!J$13*1000)</f>
        <v>42.600312264887442</v>
      </c>
      <c r="K241" s="277">
        <f>IF(K$53=0,0,K$53/NFM!K$13*1000)</f>
        <v>38.718918858274797</v>
      </c>
      <c r="L241" s="277">
        <f>IF(L$53=0,0,L$53/NFM!L$13*1000)</f>
        <v>40.933485665041509</v>
      </c>
      <c r="M241" s="277">
        <f>IF(M$53=0,0,M$53/NFM!M$13*1000)</f>
        <v>40.090096155303897</v>
      </c>
      <c r="N241" s="277">
        <f>IF(N$53=0,0,N$53/NFM!N$13*1000)</f>
        <v>40.636559943854934</v>
      </c>
      <c r="O241" s="277">
        <f>IF(O$53=0,0,O$53/NFM!O$13*1000)</f>
        <v>40.817674307921017</v>
      </c>
      <c r="P241" s="277">
        <f>IF(P$53=0,0,P$53/NFM!P$13*1000)</f>
        <v>41.728592108023356</v>
      </c>
      <c r="Q241" s="277">
        <f>IF(Q$53=0,0,Q$53/NFM!Q$13*1000)</f>
        <v>44.59771729418577</v>
      </c>
      <c r="R241" s="277">
        <f>IF(R$53=0,0,R$53/NFM!R$13*1000)</f>
        <v>42.286312677683817</v>
      </c>
      <c r="S241" s="277">
        <f>IF(S$53=0,0,S$53/NFM!S$13*1000)</f>
        <v>41.073607031577957</v>
      </c>
      <c r="T241" s="277">
        <f>IF(T$53=0,0,T$53/NFM!T$13*1000)</f>
        <v>41.159782068808177</v>
      </c>
      <c r="U241" s="277">
        <f>IF(U$53=0,0,U$53/NFM!U$13*1000)</f>
        <v>43.999734227827034</v>
      </c>
      <c r="V241" s="277">
        <f>IF(V$53=0,0,V$53/NFM!V$13*1000)</f>
        <v>40.652077967240814</v>
      </c>
      <c r="W241" s="277">
        <f>IF(W$53=0,0,W$53/NFM!W$13*1000)</f>
        <v>41.173029394380578</v>
      </c>
      <c r="X241" s="277">
        <f>IF(X$53=0,0,X$53/NFM!X$13*1000)</f>
        <v>39.416400614323209</v>
      </c>
      <c r="Y241" s="277">
        <f>IF(Y$53=0,0,Y$53/NFM!Y$13*1000)</f>
        <v>41.64081509216679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206.75364351576681</v>
      </c>
      <c r="C243" s="272">
        <f t="shared" si="59"/>
        <v>171.44056858718247</v>
      </c>
      <c r="D243" s="272">
        <f t="shared" si="59"/>
        <v>164.19829305390559</v>
      </c>
      <c r="E243" s="272">
        <f t="shared" si="59"/>
        <v>163.2493534377835</v>
      </c>
      <c r="F243" s="272">
        <f t="shared" si="59"/>
        <v>156.62968696802844</v>
      </c>
      <c r="G243" s="272">
        <f t="shared" si="59"/>
        <v>167.58367660459251</v>
      </c>
      <c r="H243" s="272">
        <f t="shared" si="59"/>
        <v>164.61121154311601</v>
      </c>
      <c r="I243" s="272">
        <f t="shared" si="59"/>
        <v>168.26619067507607</v>
      </c>
      <c r="J243" s="272">
        <f t="shared" si="59"/>
        <v>162.82607959081349</v>
      </c>
      <c r="K243" s="272">
        <f t="shared" si="59"/>
        <v>152.67882007943135</v>
      </c>
      <c r="L243" s="272">
        <f t="shared" si="59"/>
        <v>151.09140124201016</v>
      </c>
      <c r="M243" s="272">
        <f t="shared" si="59"/>
        <v>152.26934141083865</v>
      </c>
      <c r="N243" s="272">
        <f t="shared" si="59"/>
        <v>154.89612480819409</v>
      </c>
      <c r="O243" s="272">
        <f t="shared" si="59"/>
        <v>149.38732364250262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0.35492649412504312</v>
      </c>
      <c r="C244" s="273">
        <f>IF(C$73=0,0,C$73/NFM!C$14*1000)</f>
        <v>0.29430581693584051</v>
      </c>
      <c r="D244" s="273">
        <f>IF(D$73=0,0,D$73/NFM!D$14*1000)</f>
        <v>0.28187326474124091</v>
      </c>
      <c r="E244" s="273">
        <f>IF(E$73=0,0,E$73/NFM!E$14*1000)</f>
        <v>0.28024425445949991</v>
      </c>
      <c r="F244" s="273">
        <f>IF(F$73=0,0,F$73/NFM!F$14*1000)</f>
        <v>0.26888051270138497</v>
      </c>
      <c r="G244" s="273">
        <f>IF(G$73=0,0,G$73/NFM!G$14*1000)</f>
        <v>0.28768483011207924</v>
      </c>
      <c r="H244" s="273">
        <f>IF(H$73=0,0,H$73/NFM!H$14*1000)</f>
        <v>0.28258210696181058</v>
      </c>
      <c r="I244" s="273">
        <f>IF(I$73=0,0,I$73/NFM!I$14*1000)</f>
        <v>0.28885647730494912</v>
      </c>
      <c r="J244" s="273">
        <f>IF(J$73=0,0,J$73/NFM!J$14*1000)</f>
        <v>0.27951763557135517</v>
      </c>
      <c r="K244" s="273">
        <f>IF(K$73=0,0,K$73/NFM!K$14*1000)</f>
        <v>0.26209820255855154</v>
      </c>
      <c r="L244" s="273">
        <f>IF(L$73=0,0,L$73/NFM!L$14*1000)</f>
        <v>0.25937313811406176</v>
      </c>
      <c r="M244" s="273">
        <f>IF(M$73=0,0,M$73/NFM!M$14*1000)</f>
        <v>0.26139526535298169</v>
      </c>
      <c r="N244" s="273">
        <f>IF(N$73=0,0,N$73/NFM!N$14*1000)</f>
        <v>0.26590456930660666</v>
      </c>
      <c r="O244" s="273">
        <f>IF(O$73=0,0,O$73/NFM!O$14*1000)</f>
        <v>0.25644780979685744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0.1846216941391372</v>
      </c>
      <c r="C245" s="274">
        <f>IF(C$74=0,0,C$74/NFM!C$14*1000)</f>
        <v>0.15308870827364882</v>
      </c>
      <c r="D245" s="274">
        <f>IF(D$74=0,0,D$74/NFM!D$14*1000)</f>
        <v>0.14662168232142</v>
      </c>
      <c r="E245" s="274">
        <f>IF(E$74=0,0,E$74/NFM!E$14*1000)</f>
        <v>0.14577432197226795</v>
      </c>
      <c r="F245" s="274">
        <f>IF(F$74=0,0,F$74/NFM!F$14*1000)</f>
        <v>0.13986325787908224</v>
      </c>
      <c r="G245" s="274">
        <f>IF(G$74=0,0,G$74/NFM!G$14*1000)</f>
        <v>0.14964467739821616</v>
      </c>
      <c r="H245" s="274">
        <f>IF(H$74=0,0,H$74/NFM!H$14*1000)</f>
        <v>0.1469903999398709</v>
      </c>
      <c r="I245" s="274">
        <f>IF(I$74=0,0,I$74/NFM!I$14*1000)</f>
        <v>0.1502541317310471</v>
      </c>
      <c r="J245" s="274">
        <f>IF(J$74=0,0,J$74/NFM!J$14*1000)</f>
        <v>0.14539635748569596</v>
      </c>
      <c r="K245" s="274">
        <f>IF(K$74=0,0,K$74/NFM!K$14*1000)</f>
        <v>0.13633531164380971</v>
      </c>
      <c r="L245" s="274">
        <f>IF(L$74=0,0,L$74/NFM!L$14*1000)</f>
        <v>0.13491781809878622</v>
      </c>
      <c r="M245" s="274">
        <f>IF(M$74=0,0,M$74/NFM!M$14*1000)</f>
        <v>0.13596966563001833</v>
      </c>
      <c r="N245" s="274">
        <f>IF(N$74=0,0,N$74/NFM!N$14*1000)</f>
        <v>0.13831526492758234</v>
      </c>
      <c r="O245" s="274">
        <f>IF(O$74=0,0,O$74/NFM!O$14*1000)</f>
        <v>0.13339615353224873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4.3214197543548725</v>
      </c>
      <c r="C246" s="274">
        <f>IF(C$75=0,0,C$75/NFM!C$14*1000)</f>
        <v>3.5833306112110614</v>
      </c>
      <c r="D246" s="274">
        <f>IF(D$75=0,0,D$75/NFM!D$14*1000)</f>
        <v>3.4319576437372303</v>
      </c>
      <c r="E246" s="274">
        <f>IF(E$75=0,0,E$75/NFM!E$14*1000)</f>
        <v>3.4121235729420465</v>
      </c>
      <c r="F246" s="274">
        <f>IF(F$75=0,0,F$75/NFM!F$14*1000)</f>
        <v>3.273763943751884</v>
      </c>
      <c r="G246" s="274">
        <f>IF(G$75=0,0,G$75/NFM!G$14*1000)</f>
        <v>3.5027165580842037</v>
      </c>
      <c r="H246" s="274">
        <f>IF(H$75=0,0,H$75/NFM!H$14*1000)</f>
        <v>3.4405881766092343</v>
      </c>
      <c r="I246" s="274">
        <f>IF(I$75=0,0,I$75/NFM!I$14*1000)</f>
        <v>3.5169819888373657</v>
      </c>
      <c r="J246" s="274">
        <f>IF(J$75=0,0,J$75/NFM!J$14*1000)</f>
        <v>3.4032765996416812</v>
      </c>
      <c r="K246" s="274">
        <f>IF(K$75=0,0,K$75/NFM!K$14*1000)</f>
        <v>3.1911856929970233</v>
      </c>
      <c r="L246" s="274">
        <f>IF(L$75=0,0,L$75/NFM!L$14*1000)</f>
        <v>3.1580065769906551</v>
      </c>
      <c r="M246" s="274">
        <f>IF(M$75=0,0,M$75/NFM!M$14*1000)</f>
        <v>3.1826270568385442</v>
      </c>
      <c r="N246" s="274">
        <f>IF(N$75=0,0,N$75/NFM!N$14*1000)</f>
        <v>3.237530242444969</v>
      </c>
      <c r="O246" s="274">
        <f>IF(O$75=0,0,O$75/NFM!O$14*1000)</f>
        <v>3.1223891413041338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0.11830883137501438</v>
      </c>
      <c r="C247" s="274">
        <f>IF(C$76=0,0,C$76/NFM!C$14*1000)</f>
        <v>9.8101938978613565E-2</v>
      </c>
      <c r="D247" s="274">
        <f>IF(D$76=0,0,D$76/NFM!D$14*1000)</f>
        <v>9.3957754913746958E-2</v>
      </c>
      <c r="E247" s="274">
        <f>IF(E$76=0,0,E$76/NFM!E$14*1000)</f>
        <v>9.341475148649997E-2</v>
      </c>
      <c r="F247" s="274">
        <f>IF(F$76=0,0,F$76/NFM!F$14*1000)</f>
        <v>8.9626837567128304E-2</v>
      </c>
      <c r="G247" s="274">
        <f>IF(G$76=0,0,G$76/NFM!G$14*1000)</f>
        <v>9.5894943370693056E-2</v>
      </c>
      <c r="H247" s="274">
        <f>IF(H$76=0,0,H$76/NFM!H$14*1000)</f>
        <v>9.4194035653936872E-2</v>
      </c>
      <c r="I247" s="274">
        <f>IF(I$76=0,0,I$76/NFM!I$14*1000)</f>
        <v>9.6285492434983092E-2</v>
      </c>
      <c r="J247" s="274">
        <f>IF(J$76=0,0,J$76/NFM!J$14*1000)</f>
        <v>9.3172545190451747E-2</v>
      </c>
      <c r="K247" s="274">
        <f>IF(K$76=0,0,K$76/NFM!K$14*1000)</f>
        <v>8.736606751951724E-2</v>
      </c>
      <c r="L247" s="274">
        <f>IF(L$76=0,0,L$76/NFM!L$14*1000)</f>
        <v>8.6457712704687259E-2</v>
      </c>
      <c r="M247" s="274">
        <f>IF(M$76=0,0,M$76/NFM!M$14*1000)</f>
        <v>8.7131755117660595E-2</v>
      </c>
      <c r="N247" s="274">
        <f>IF(N$76=0,0,N$76/NFM!N$14*1000)</f>
        <v>8.8634856435535536E-2</v>
      </c>
      <c r="O247" s="274">
        <f>IF(O$76=0,0,O$76/NFM!O$14*1000)</f>
        <v>8.5482603265619128E-2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0.5135178250119824</v>
      </c>
      <c r="C248" s="275">
        <f>IF(C$77=0,0,C$77/NFM!C$14*1000)</f>
        <v>0.4526036014447144</v>
      </c>
      <c r="D248" s="275">
        <f>IF(D$77=0,0,D$77/NFM!D$14*1000)</f>
        <v>0.43687386295530606</v>
      </c>
      <c r="E248" s="275">
        <f>IF(E$77=0,0,E$77/NFM!E$14*1000)</f>
        <v>0.43388010343588534</v>
      </c>
      <c r="F248" s="275">
        <f>IF(F$77=0,0,F$77/NFM!F$14*1000)</f>
        <v>0.42213523763457211</v>
      </c>
      <c r="G248" s="275">
        <f>IF(G$77=0,0,G$77/NFM!G$14*1000)</f>
        <v>0.45347854884090466</v>
      </c>
      <c r="H248" s="275">
        <f>IF(H$77=0,0,H$77/NFM!H$14*1000)</f>
        <v>0.4456267448940831</v>
      </c>
      <c r="I248" s="275">
        <f>IF(I$77=0,0,I$77/NFM!I$14*1000)</f>
        <v>0.45676636082243122</v>
      </c>
      <c r="J248" s="275">
        <f>IF(J$77=0,0,J$77/NFM!J$14*1000)</f>
        <v>0.43149141943636754</v>
      </c>
      <c r="K248" s="275">
        <f>IF(K$77=0,0,K$77/NFM!K$14*1000)</f>
        <v>0.41270388752724163</v>
      </c>
      <c r="L248" s="275">
        <f>IF(L$77=0,0,L$77/NFM!L$14*1000)</f>
        <v>0.39577632542517405</v>
      </c>
      <c r="M248" s="275">
        <f>IF(M$77=0,0,M$77/NFM!M$14*1000)</f>
        <v>0.40719181137090399</v>
      </c>
      <c r="N248" s="275">
        <f>IF(N$77=0,0,N$77/NFM!N$14*1000)</f>
        <v>0.40879501934593399</v>
      </c>
      <c r="O248" s="275">
        <f>IF(O$77=0,0,O$77/NFM!O$14*1000)</f>
        <v>0.39042953689192034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46.45155486896342</v>
      </c>
      <c r="C249" s="276">
        <f>IF(C$83=0,0,C$83/NFM!C$14*1000)</f>
        <v>39.638158214368453</v>
      </c>
      <c r="D249" s="276">
        <f>IF(D$83=0,0,D$83/NFM!D$14*1000)</f>
        <v>38.078467798741251</v>
      </c>
      <c r="E249" s="276">
        <f>IF(E$83=0,0,E$83/NFM!E$14*1000)</f>
        <v>37.949109481461029</v>
      </c>
      <c r="F249" s="276">
        <f>IF(F$83=0,0,F$83/NFM!F$14*1000)</f>
        <v>36.708010578740726</v>
      </c>
      <c r="G249" s="276">
        <f>IF(G$83=0,0,G$83/NFM!G$14*1000)</f>
        <v>39.55811540535673</v>
      </c>
      <c r="H249" s="276">
        <f>IF(H$83=0,0,H$83/NFM!H$14*1000)</f>
        <v>38.900304307132032</v>
      </c>
      <c r="I249" s="276">
        <f>IF(I$83=0,0,I$83/NFM!I$14*1000)</f>
        <v>39.79017860518735</v>
      </c>
      <c r="J249" s="276">
        <f>IF(J$83=0,0,J$83/NFM!J$14*1000)</f>
        <v>37.820738698071466</v>
      </c>
      <c r="K249" s="276">
        <f>IF(K$83=0,0,K$83/NFM!K$14*1000)</f>
        <v>35.934991045557467</v>
      </c>
      <c r="L249" s="276">
        <f>IF(L$83=0,0,L$83/NFM!L$14*1000)</f>
        <v>34.905447248862131</v>
      </c>
      <c r="M249" s="276">
        <f>IF(M$83=0,0,M$83/NFM!M$14*1000)</f>
        <v>35.5634147982231</v>
      </c>
      <c r="N249" s="276">
        <f>IF(N$83=0,0,N$83/NFM!N$14*1000)</f>
        <v>35.846410731915896</v>
      </c>
      <c r="O249" s="276">
        <f>IF(O$83=0,0,O$83/NFM!O$14*1000)</f>
        <v>34.320719918070658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89.090840627492497</v>
      </c>
      <c r="C250" s="276">
        <f>IF(C$90=0,0,C$90/NFM!C$14*1000)</f>
        <v>76.02322131531345</v>
      </c>
      <c r="D250" s="276">
        <f>IF(D$90=0,0,D$90/NFM!D$14*1000)</f>
        <v>73.031843940780959</v>
      </c>
      <c r="E250" s="276">
        <f>IF(E$90=0,0,E$90/NFM!E$14*1000)</f>
        <v>72.783743715478209</v>
      </c>
      <c r="F250" s="276">
        <f>IF(F$90=0,0,F$90/NFM!F$14*1000)</f>
        <v>70.403402629865042</v>
      </c>
      <c r="G250" s="276">
        <f>IF(G$90=0,0,G$90/NFM!G$14*1000)</f>
        <v>75.869704793398199</v>
      </c>
      <c r="H250" s="276">
        <f>IF(H$90=0,0,H$90/NFM!H$14*1000)</f>
        <v>74.6080690122009</v>
      </c>
      <c r="I250" s="276">
        <f>IF(I$90=0,0,I$90/NFM!I$14*1000)</f>
        <v>76.314785816195752</v>
      </c>
      <c r="J250" s="276">
        <f>IF(J$90=0,0,J$90/NFM!J$14*1000)</f>
        <v>72.537537511262911</v>
      </c>
      <c r="K250" s="276">
        <f>IF(K$90=0,0,K$90/NFM!K$14*1000)</f>
        <v>68.920805110211603</v>
      </c>
      <c r="L250" s="276">
        <f>IF(L$90=0,0,L$90/NFM!L$14*1000)</f>
        <v>66.946211954629362</v>
      </c>
      <c r="M250" s="276">
        <f>IF(M$90=0,0,M$90/NFM!M$14*1000)</f>
        <v>68.208147798188108</v>
      </c>
      <c r="N250" s="276">
        <f>IF(N$90=0,0,N$90/NFM!N$14*1000)</f>
        <v>68.750914250204161</v>
      </c>
      <c r="O250" s="276">
        <f>IF(O$90=0,0,O$90/NFM!O$14*1000)</f>
        <v>65.824745739234999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65.718453420304854</v>
      </c>
      <c r="C251" s="277">
        <f>IF(C$97=0,0,C$97/NFM!C$14*1000)</f>
        <v>51.197758380656687</v>
      </c>
      <c r="D251" s="277">
        <f>IF(D$97=0,0,D$97/NFM!D$14*1000)</f>
        <v>48.696697105714442</v>
      </c>
      <c r="E251" s="277">
        <f>IF(E$97=0,0,E$97/NFM!E$14*1000)</f>
        <v>48.15106323654804</v>
      </c>
      <c r="F251" s="277">
        <f>IF(F$97=0,0,F$97/NFM!F$14*1000)</f>
        <v>45.324003969888615</v>
      </c>
      <c r="G251" s="277">
        <f>IF(G$97=0,0,G$97/NFM!G$14*1000)</f>
        <v>47.666436848031474</v>
      </c>
      <c r="H251" s="277">
        <f>IF(H$97=0,0,H$97/NFM!H$14*1000)</f>
        <v>46.692856759724151</v>
      </c>
      <c r="I251" s="277">
        <f>IF(I$97=0,0,I$97/NFM!I$14*1000)</f>
        <v>47.652081802562201</v>
      </c>
      <c r="J251" s="277">
        <f>IF(J$97=0,0,J$97/NFM!J$14*1000)</f>
        <v>48.114948824153586</v>
      </c>
      <c r="K251" s="277">
        <f>IF(K$97=0,0,K$97/NFM!K$14*1000)</f>
        <v>43.733334761416138</v>
      </c>
      <c r="L251" s="277">
        <f>IF(L$97=0,0,L$97/NFM!L$14*1000)</f>
        <v>45.20521046718531</v>
      </c>
      <c r="M251" s="277">
        <f>IF(M$97=0,0,M$97/NFM!M$14*1000)</f>
        <v>44.423463260117344</v>
      </c>
      <c r="N251" s="277">
        <f>IF(N$97=0,0,N$97/NFM!N$14*1000)</f>
        <v>46.159619873613387</v>
      </c>
      <c r="O251" s="277">
        <f>IF(O$97=0,0,O$97/NFM!O$14*1000)</f>
        <v>45.253712740406186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484.57885199007853</v>
      </c>
      <c r="C253" s="272">
        <f t="shared" si="60"/>
        <v>369.54436612645662</v>
      </c>
      <c r="D253" s="272">
        <f t="shared" si="60"/>
        <v>354.11727578227516</v>
      </c>
      <c r="E253" s="272">
        <f t="shared" si="60"/>
        <v>354.65152896463309</v>
      </c>
      <c r="F253" s="272">
        <f t="shared" si="60"/>
        <v>340.45434237703864</v>
      </c>
      <c r="G253" s="272">
        <f t="shared" si="60"/>
        <v>365.9087011430745</v>
      </c>
      <c r="H253" s="272">
        <f t="shared" si="60"/>
        <v>362.23903065837231</v>
      </c>
      <c r="I253" s="272">
        <f t="shared" si="60"/>
        <v>370.28208000735901</v>
      </c>
      <c r="J253" s="272">
        <f t="shared" si="60"/>
        <v>358.31071701595693</v>
      </c>
      <c r="K253" s="272">
        <f t="shared" si="60"/>
        <v>341.14428587432099</v>
      </c>
      <c r="L253" s="272">
        <f t="shared" si="60"/>
        <v>337.59737042531674</v>
      </c>
      <c r="M253" s="272">
        <f t="shared" si="60"/>
        <v>342.54401799964978</v>
      </c>
      <c r="N253" s="272">
        <f t="shared" si="60"/>
        <v>348.45321108479749</v>
      </c>
      <c r="O253" s="272">
        <f t="shared" si="60"/>
        <v>338.66222920814658</v>
      </c>
      <c r="P253" s="272">
        <f t="shared" si="60"/>
        <v>342.80764590473274</v>
      </c>
      <c r="Q253" s="272">
        <f t="shared" si="60"/>
        <v>357.76263130601558</v>
      </c>
      <c r="R253" s="272">
        <f t="shared" si="60"/>
        <v>358.35917196578299</v>
      </c>
      <c r="S253" s="272">
        <f t="shared" si="60"/>
        <v>350.08414851854383</v>
      </c>
      <c r="T253" s="272">
        <f t="shared" si="60"/>
        <v>349.06549318504312</v>
      </c>
      <c r="U253" s="272">
        <f t="shared" si="60"/>
        <v>361.15381114175523</v>
      </c>
      <c r="V253" s="272">
        <f t="shared" si="60"/>
        <v>339.84444330799204</v>
      </c>
      <c r="W253" s="272">
        <f t="shared" si="60"/>
        <v>346.249843230289</v>
      </c>
      <c r="X253" s="272">
        <f t="shared" si="60"/>
        <v>342.85771577707226</v>
      </c>
      <c r="Y253" s="272">
        <f t="shared" si="60"/>
        <v>340.46296498200979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0.78015174059170755</v>
      </c>
      <c r="C254" s="273">
        <f>IF(C$116=0,0,C$116/NFM!C$15*1000)</f>
        <v>0.5949510162795496</v>
      </c>
      <c r="D254" s="273">
        <f>IF(D$116=0,0,D$116/NFM!D$15*1000)</f>
        <v>0.57011404426880674</v>
      </c>
      <c r="E254" s="273">
        <f>IF(E$116=0,0,E$116/NFM!E$15*1000)</f>
        <v>0.57097416960970182</v>
      </c>
      <c r="F254" s="273">
        <f>IF(F$116=0,0,F$116/NFM!F$15*1000)</f>
        <v>0.54811729134798093</v>
      </c>
      <c r="G254" s="273">
        <f>IF(G$116=0,0,G$116/NFM!G$15*1000)</f>
        <v>0.58909774729642106</v>
      </c>
      <c r="H254" s="273">
        <f>IF(H$116=0,0,H$116/NFM!H$15*1000)</f>
        <v>0.58318973087300507</v>
      </c>
      <c r="I254" s="273">
        <f>IF(I$116=0,0,I$116/NFM!I$15*1000)</f>
        <v>0.59613870485874609</v>
      </c>
      <c r="J254" s="273">
        <f>IF(J$116=0,0,J$116/NFM!J$15*1000)</f>
        <v>0.57686530975253503</v>
      </c>
      <c r="K254" s="273">
        <f>IF(K$116=0,0,K$116/NFM!K$15*1000)</f>
        <v>0.54922807160198317</v>
      </c>
      <c r="L254" s="273">
        <f>IF(L$116=0,0,L$116/NFM!L$15*1000)</f>
        <v>0.54351768566584557</v>
      </c>
      <c r="M254" s="273">
        <f>IF(M$116=0,0,M$116/NFM!M$15*1000)</f>
        <v>0.55148158194219166</v>
      </c>
      <c r="N254" s="273">
        <f>IF(N$116=0,0,N$116/NFM!N$15*1000)</f>
        <v>0.56099513634563569</v>
      </c>
      <c r="O254" s="273">
        <f>IF(O$116=0,0,O$116/NFM!O$15*1000)</f>
        <v>0.54523206389330958</v>
      </c>
      <c r="P254" s="273">
        <f>IF(P$116=0,0,P$116/NFM!P$15*1000)</f>
        <v>0.55190601187543997</v>
      </c>
      <c r="Q254" s="273">
        <f>IF(Q$116=0,0,Q$116/NFM!Q$15*1000)</f>
        <v>0.57598291461862894</v>
      </c>
      <c r="R254" s="273">
        <f>IF(R$116=0,0,R$116/NFM!R$15*1000)</f>
        <v>0.57694332020080397</v>
      </c>
      <c r="S254" s="273">
        <f>IF(S$116=0,0,S$116/NFM!S$15*1000)</f>
        <v>0.56362087758960844</v>
      </c>
      <c r="T254" s="273">
        <f>IF(T$116=0,0,T$116/NFM!T$15*1000)</f>
        <v>0.56198088498900767</v>
      </c>
      <c r="U254" s="273">
        <f>IF(U$116=0,0,U$116/NFM!U$15*1000)</f>
        <v>0.58144257271258748</v>
      </c>
      <c r="V254" s="273">
        <f>IF(V$116=0,0,V$116/NFM!V$15*1000)</f>
        <v>0.54713537928559597</v>
      </c>
      <c r="W254" s="273">
        <f>IF(W$116=0,0,W$116/NFM!W$15*1000)</f>
        <v>0.55744780599944144</v>
      </c>
      <c r="X254" s="273">
        <f>IF(X$116=0,0,X$116/NFM!X$15*1000)</f>
        <v>0.55198662228026796</v>
      </c>
      <c r="Y254" s="273">
        <f>IF(Y$116=0,0,Y$116/NFM!Y$15*1000)</f>
        <v>0.54813117338195094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0.38940562848858856</v>
      </c>
      <c r="C255" s="274">
        <f>IF(C$117=0,0,C$117/NFM!C$15*1000)</f>
        <v>0.29696437546693982</v>
      </c>
      <c r="D255" s="274">
        <f>IF(D$117=0,0,D$117/NFM!D$15*1000)</f>
        <v>0.28456722733232009</v>
      </c>
      <c r="E255" s="274">
        <f>IF(E$117=0,0,E$117/NFM!E$15*1000)</f>
        <v>0.28499655105426203</v>
      </c>
      <c r="F255" s="274">
        <f>IF(F$117=0,0,F$117/NFM!F$15*1000)</f>
        <v>0.27358774866148383</v>
      </c>
      <c r="G255" s="274">
        <f>IF(G$117=0,0,G$117/NFM!G$15*1000)</f>
        <v>0.29404276961964754</v>
      </c>
      <c r="H255" s="274">
        <f>IF(H$117=0,0,H$117/NFM!H$15*1000)</f>
        <v>0.29109383708668118</v>
      </c>
      <c r="I255" s="274">
        <f>IF(I$117=0,0,I$117/NFM!I$15*1000)</f>
        <v>0.29755719939280828</v>
      </c>
      <c r="J255" s="274">
        <f>IF(J$117=0,0,J$117/NFM!J$15*1000)</f>
        <v>0.28793705994564039</v>
      </c>
      <c r="K255" s="274">
        <f>IF(K$117=0,0,K$117/NFM!K$15*1000)</f>
        <v>0.27414218449802302</v>
      </c>
      <c r="L255" s="274">
        <f>IF(L$117=0,0,L$117/NFM!L$15*1000)</f>
        <v>0.27129189742093779</v>
      </c>
      <c r="M255" s="274">
        <f>IF(M$117=0,0,M$117/NFM!M$15*1000)</f>
        <v>0.275267003638552</v>
      </c>
      <c r="N255" s="274">
        <f>IF(N$117=0,0,N$117/NFM!N$15*1000)</f>
        <v>0.28001560758170752</v>
      </c>
      <c r="O255" s="274">
        <f>IF(O$117=0,0,O$117/NFM!O$15*1000)</f>
        <v>0.27214761368278523</v>
      </c>
      <c r="P255" s="274">
        <f>IF(P$117=0,0,P$117/NFM!P$15*1000)</f>
        <v>0.27547885397010474</v>
      </c>
      <c r="Q255" s="274">
        <f>IF(Q$117=0,0,Q$117/NFM!Q$15*1000)</f>
        <v>0.28749662045955604</v>
      </c>
      <c r="R255" s="274">
        <f>IF(R$117=0,0,R$117/NFM!R$15*1000)</f>
        <v>0.28797599814965413</v>
      </c>
      <c r="S255" s="274">
        <f>IF(S$117=0,0,S$117/NFM!S$15*1000)</f>
        <v>0.28132622238413307</v>
      </c>
      <c r="T255" s="274">
        <f>IF(T$117=0,0,T$117/NFM!T$15*1000)</f>
        <v>0.28050763502974335</v>
      </c>
      <c r="U255" s="274">
        <f>IF(U$117=0,0,U$117/NFM!U$15*1000)</f>
        <v>0.29022175902016262</v>
      </c>
      <c r="V255" s="274">
        <f>IF(V$117=0,0,V$117/NFM!V$15*1000)</f>
        <v>0.27309763620786892</v>
      </c>
      <c r="W255" s="274">
        <f>IF(W$117=0,0,W$117/NFM!W$15*1000)</f>
        <v>0.27824498998125358</v>
      </c>
      <c r="X255" s="274">
        <f>IF(X$117=0,0,X$117/NFM!X$15*1000)</f>
        <v>0.2755190899187307</v>
      </c>
      <c r="Y255" s="274">
        <f>IF(Y$117=0,0,Y$117/NFM!Y$15*1000)</f>
        <v>0.27359467775217433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9.8989307315195774</v>
      </c>
      <c r="C256" s="274">
        <f>IF(C$118=0,0,C$118/NFM!C$15*1000)</f>
        <v>7.5490171877737895</v>
      </c>
      <c r="D256" s="274">
        <f>IF(D$118=0,0,D$118/NFM!D$15*1000)</f>
        <v>7.2338740525055618</v>
      </c>
      <c r="E256" s="274">
        <f>IF(E$118=0,0,E$118/NFM!E$15*1000)</f>
        <v>7.2447877257398092</v>
      </c>
      <c r="F256" s="274">
        <f>IF(F$118=0,0,F$118/NFM!F$15*1000)</f>
        <v>6.9547689474955323</v>
      </c>
      <c r="G256" s="274">
        <f>IF(G$118=0,0,G$118/NFM!G$15*1000)</f>
        <v>7.4747481690659718</v>
      </c>
      <c r="H256" s="274">
        <f>IF(H$118=0,0,H$118/NFM!H$15*1000)</f>
        <v>7.3997844891904174</v>
      </c>
      <c r="I256" s="274">
        <f>IF(I$118=0,0,I$118/NFM!I$15*1000)</f>
        <v>7.564087136816223</v>
      </c>
      <c r="J256" s="274">
        <f>IF(J$118=0,0,J$118/NFM!J$15*1000)</f>
        <v>7.3195372714619626</v>
      </c>
      <c r="K256" s="274">
        <f>IF(K$118=0,0,K$118/NFM!K$15*1000)</f>
        <v>6.9688630476816957</v>
      </c>
      <c r="L256" s="274">
        <f>IF(L$118=0,0,L$118/NFM!L$15*1000)</f>
        <v>6.8964069960048802</v>
      </c>
      <c r="M256" s="274">
        <f>IF(M$118=0,0,M$118/NFM!M$15*1000)</f>
        <v>6.9974566424913007</v>
      </c>
      <c r="N256" s="274">
        <f>IF(N$118=0,0,N$118/NFM!N$15*1000)</f>
        <v>7.1181690772015154</v>
      </c>
      <c r="O256" s="274">
        <f>IF(O$118=0,0,O$118/NFM!O$15*1000)</f>
        <v>6.9181598300220433</v>
      </c>
      <c r="P256" s="274">
        <f>IF(P$118=0,0,P$118/NFM!P$15*1000)</f>
        <v>7.0028420083002896</v>
      </c>
      <c r="Q256" s="274">
        <f>IF(Q$118=0,0,Q$118/NFM!Q$15*1000)</f>
        <v>7.3083410286621477</v>
      </c>
      <c r="R256" s="274">
        <f>IF(R$118=0,0,R$118/NFM!R$15*1000)</f>
        <v>7.3205271045720748</v>
      </c>
      <c r="S256" s="274">
        <f>IF(S$118=0,0,S$118/NFM!S$15*1000)</f>
        <v>7.151485712082394</v>
      </c>
      <c r="T256" s="274">
        <f>IF(T$118=0,0,T$118/NFM!T$15*1000)</f>
        <v>7.1306767177433743</v>
      </c>
      <c r="U256" s="274">
        <f>IF(U$118=0,0,U$118/NFM!U$15*1000)</f>
        <v>7.377615728028819</v>
      </c>
      <c r="V256" s="274">
        <f>IF(V$118=0,0,V$118/NFM!V$15*1000)</f>
        <v>6.9423099872904102</v>
      </c>
      <c r="W256" s="274">
        <f>IF(W$118=0,0,W$118/NFM!W$15*1000)</f>
        <v>7.073158888091168</v>
      </c>
      <c r="X256" s="274">
        <f>IF(X$118=0,0,X$118/NFM!X$15*1000)</f>
        <v>7.0038648308771263</v>
      </c>
      <c r="Y256" s="274">
        <f>IF(Y$118=0,0,Y$118/NFM!Y$15*1000)</f>
        <v>6.9549450892453164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0.26005058019723593</v>
      </c>
      <c r="C257" s="274">
        <f>IF(C$119=0,0,C$119/NFM!C$15*1000)</f>
        <v>0.19831700542651656</v>
      </c>
      <c r="D257" s="274">
        <f>IF(D$119=0,0,D$119/NFM!D$15*1000)</f>
        <v>0.19003801475626894</v>
      </c>
      <c r="E257" s="274">
        <f>IF(E$119=0,0,E$119/NFM!E$15*1000)</f>
        <v>0.19032472320323404</v>
      </c>
      <c r="F257" s="274">
        <f>IF(F$119=0,0,F$119/NFM!F$15*1000)</f>
        <v>0.18270576378266035</v>
      </c>
      <c r="G257" s="274">
        <f>IF(G$119=0,0,G$119/NFM!G$15*1000)</f>
        <v>0.1963659157654738</v>
      </c>
      <c r="H257" s="274">
        <f>IF(H$119=0,0,H$119/NFM!H$15*1000)</f>
        <v>0.19439657695766852</v>
      </c>
      <c r="I257" s="274">
        <f>IF(I$119=0,0,I$119/NFM!I$15*1000)</f>
        <v>0.19871290161958211</v>
      </c>
      <c r="J257" s="274">
        <f>IF(J$119=0,0,J$119/NFM!J$15*1000)</f>
        <v>0.19228843658417838</v>
      </c>
      <c r="K257" s="274">
        <f>IF(K$119=0,0,K$119/NFM!K$15*1000)</f>
        <v>0.1830760238673278</v>
      </c>
      <c r="L257" s="274">
        <f>IF(L$119=0,0,L$119/NFM!L$15*1000)</f>
        <v>0.18117256188861525</v>
      </c>
      <c r="M257" s="274">
        <f>IF(M$119=0,0,M$119/NFM!M$15*1000)</f>
        <v>0.18382719398073066</v>
      </c>
      <c r="N257" s="274">
        <f>IF(N$119=0,0,N$119/NFM!N$15*1000)</f>
        <v>0.18699837878187869</v>
      </c>
      <c r="O257" s="274">
        <f>IF(O$119=0,0,O$119/NFM!O$15*1000)</f>
        <v>0.18174402129776995</v>
      </c>
      <c r="P257" s="274">
        <f>IF(P$119=0,0,P$119/NFM!P$15*1000)</f>
        <v>0.18396867062514674</v>
      </c>
      <c r="Q257" s="274">
        <f>IF(Q$119=0,0,Q$119/NFM!Q$15*1000)</f>
        <v>0.19199430487287633</v>
      </c>
      <c r="R257" s="274">
        <f>IF(R$119=0,0,R$119/NFM!R$15*1000)</f>
        <v>0.19231444006693471</v>
      </c>
      <c r="S257" s="274">
        <f>IF(S$119=0,0,S$119/NFM!S$15*1000)</f>
        <v>0.18787362586320272</v>
      </c>
      <c r="T257" s="274">
        <f>IF(T$119=0,0,T$119/NFM!T$15*1000)</f>
        <v>0.18732696166300267</v>
      </c>
      <c r="U257" s="274">
        <f>IF(U$119=0,0,U$119/NFM!U$15*1000)</f>
        <v>0.19381419090419591</v>
      </c>
      <c r="V257" s="274">
        <f>IF(V$119=0,0,V$119/NFM!V$15*1000)</f>
        <v>0.1823784597618654</v>
      </c>
      <c r="W257" s="274">
        <f>IF(W$119=0,0,W$119/NFM!W$15*1000)</f>
        <v>0.18581593533314714</v>
      </c>
      <c r="X257" s="274">
        <f>IF(X$119=0,0,X$119/NFM!X$15*1000)</f>
        <v>0.18399554076008937</v>
      </c>
      <c r="Y257" s="274">
        <f>IF(Y$119=0,0,Y$119/NFM!Y$15*1000)</f>
        <v>0.18271039112731713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1.1029906900353952</v>
      </c>
      <c r="C258" s="275">
        <f>IF(C$120=0,0,C$120/NFM!C$15*1000)</f>
        <v>0.9084465105210936</v>
      </c>
      <c r="D258" s="275">
        <f>IF(D$120=0,0,D$120/NFM!D$15*1000)</f>
        <v>0.87755076147802191</v>
      </c>
      <c r="E258" s="275">
        <f>IF(E$120=0,0,E$120/NFM!E$15*1000)</f>
        <v>0.87986700258772443</v>
      </c>
      <c r="F258" s="275">
        <f>IF(F$120=0,0,F$120/NFM!F$15*1000)</f>
        <v>0.85843990975612727</v>
      </c>
      <c r="G258" s="275">
        <f>IF(G$120=0,0,G$120/NFM!G$15*1000)</f>
        <v>0.92843586751306795</v>
      </c>
      <c r="H258" s="275">
        <f>IF(H$120=0,0,H$120/NFM!H$15*1000)</f>
        <v>0.91975769559654985</v>
      </c>
      <c r="I258" s="275">
        <f>IF(I$120=0,0,I$120/NFM!I$15*1000)</f>
        <v>0.94222461295901039</v>
      </c>
      <c r="J258" s="275">
        <f>IF(J$120=0,0,J$120/NFM!J$15*1000)</f>
        <v>0.88495944145688021</v>
      </c>
      <c r="K258" s="275">
        <f>IF(K$120=0,0,K$120/NFM!K$15*1000)</f>
        <v>0.85686582787100329</v>
      </c>
      <c r="L258" s="275">
        <f>IF(L$120=0,0,L$120/NFM!L$15*1000)</f>
        <v>0.82374977129797256</v>
      </c>
      <c r="M258" s="275">
        <f>IF(M$120=0,0,M$120/NFM!M$15*1000)</f>
        <v>0.86109479326618055</v>
      </c>
      <c r="N258" s="275">
        <f>IF(N$120=0,0,N$120/NFM!N$15*1000)</f>
        <v>0.86409398894437406</v>
      </c>
      <c r="O258" s="275">
        <f>IF(O$120=0,0,O$120/NFM!O$15*1000)</f>
        <v>0.8352776458581882</v>
      </c>
      <c r="P258" s="275">
        <f>IF(P$120=0,0,P$120/NFM!P$15*1000)</f>
        <v>0.84321648971142527</v>
      </c>
      <c r="Q258" s="275">
        <f>IF(Q$120=0,0,Q$120/NFM!Q$15*1000)</f>
        <v>0.87255728248094422</v>
      </c>
      <c r="R258" s="275">
        <f>IF(R$120=0,0,R$120/NFM!R$15*1000)</f>
        <v>0.87925694950897315</v>
      </c>
      <c r="S258" s="275">
        <f>IF(S$120=0,0,S$120/NFM!S$15*1000)</f>
        <v>0.86347624536855905</v>
      </c>
      <c r="T258" s="275">
        <f>IF(T$120=0,0,T$120/NFM!T$15*1000)</f>
        <v>0.86072304233250618</v>
      </c>
      <c r="U258" s="275">
        <f>IF(U$120=0,0,U$120/NFM!U$15*1000)</f>
        <v>0.87664424962665721</v>
      </c>
      <c r="V258" s="275">
        <f>IF(V$120=0,0,V$120/NFM!V$15*1000)</f>
        <v>0.83109683733634288</v>
      </c>
      <c r="W258" s="275">
        <f>IF(W$120=0,0,W$120/NFM!W$15*1000)</f>
        <v>0.84079177201334476</v>
      </c>
      <c r="X258" s="275">
        <f>IF(X$120=0,0,X$120/NFM!X$15*1000)</f>
        <v>0.84615597731452852</v>
      </c>
      <c r="Y258" s="275">
        <f>IF(Y$120=0,0,Y$120/NFM!Y$15*1000)</f>
        <v>0.82430590758457578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281.14118792587783</v>
      </c>
      <c r="C259" s="276">
        <f>IF(C$126=0,0,C$126/NFM!C$15*1000)</f>
        <v>212.26990206883715</v>
      </c>
      <c r="D259" s="276">
        <f>IF(D$126=0,0,D$126/NFM!D$15*1000)</f>
        <v>203.35100011159062</v>
      </c>
      <c r="E259" s="276">
        <f>IF(E$126=0,0,E$126/NFM!E$15*1000)</f>
        <v>203.40375877457254</v>
      </c>
      <c r="F259" s="276">
        <f>IF(F$126=0,0,F$126/NFM!F$15*1000)</f>
        <v>194.99973786305867</v>
      </c>
      <c r="G259" s="276">
        <f>IF(G$126=0,0,G$126/NFM!G$15*1000)</f>
        <v>209.3463731957093</v>
      </c>
      <c r="H259" s="276">
        <f>IF(H$126=0,0,H$126/NFM!H$15*1000)</f>
        <v>207.22157620342259</v>
      </c>
      <c r="I259" s="276">
        <f>IF(I$126=0,0,I$126/NFM!I$15*1000)</f>
        <v>211.9007438028828</v>
      </c>
      <c r="J259" s="276">
        <f>IF(J$126=0,0,J$126/NFM!J$15*1000)</f>
        <v>205.69412300124512</v>
      </c>
      <c r="K259" s="276">
        <f>IF(K$126=0,0,K$126/NFM!K$15*1000)</f>
        <v>196.3837774351808</v>
      </c>
      <c r="L259" s="276">
        <f>IF(L$126=0,0,L$126/NFM!L$15*1000)</f>
        <v>193.84426606206355</v>
      </c>
      <c r="M259" s="276">
        <f>IF(M$126=0,0,M$126/NFM!M$15*1000)</f>
        <v>195.50186194817013</v>
      </c>
      <c r="N259" s="276">
        <f>IF(N$126=0,0,N$126/NFM!N$15*1000)</f>
        <v>198.84291804847859</v>
      </c>
      <c r="O259" s="276">
        <f>IF(O$126=0,0,O$126/NFM!O$15*1000)</f>
        <v>192.58529563124046</v>
      </c>
      <c r="P259" s="276">
        <f>IF(P$126=0,0,P$126/NFM!P$15*1000)</f>
        <v>194.92343263091462</v>
      </c>
      <c r="Q259" s="276">
        <f>IF(Q$126=0,0,Q$126/NFM!Q$15*1000)</f>
        <v>203.37844037356896</v>
      </c>
      <c r="R259" s="276">
        <f>IF(R$126=0,0,R$126/NFM!R$15*1000)</f>
        <v>204.05581137187664</v>
      </c>
      <c r="S259" s="276">
        <f>IF(S$126=0,0,S$126/NFM!S$15*1000)</f>
        <v>199.69468476051793</v>
      </c>
      <c r="T259" s="276">
        <f>IF(T$126=0,0,T$126/NFM!T$15*1000)</f>
        <v>198.79769568863185</v>
      </c>
      <c r="U259" s="276">
        <f>IF(U$126=0,0,U$126/NFM!U$15*1000)</f>
        <v>205.77581816792102</v>
      </c>
      <c r="V259" s="276">
        <f>IF(V$126=0,0,V$126/NFM!V$15*1000)</f>
        <v>194.04176957854278</v>
      </c>
      <c r="W259" s="276">
        <f>IF(W$126=0,0,W$126/NFM!W$15*1000)</f>
        <v>197.2717222064914</v>
      </c>
      <c r="X259" s="276">
        <f>IF(X$126=0,0,X$126/NFM!X$15*1000)</f>
        <v>195.25994443923361</v>
      </c>
      <c r="Y259" s="276">
        <f>IF(Y$126=0,0,Y$126/NFM!Y$15*1000)</f>
        <v>193.84105783075213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126.65947449510928</v>
      </c>
      <c r="C260" s="276">
        <f>IF(C$134=0,0,C$134/NFM!C$15*1000)</f>
        <v>100.99873286729056</v>
      </c>
      <c r="D260" s="276">
        <f>IF(D$134=0,0,D$134/NFM!D$15*1000)</f>
        <v>97.099446041350276</v>
      </c>
      <c r="E260" s="276">
        <f>IF(E$134=0,0,E$134/NFM!E$15*1000)</f>
        <v>97.694471442008933</v>
      </c>
      <c r="F260" s="276">
        <f>IF(F$134=0,0,F$134/NFM!F$15*1000)</f>
        <v>94.763315006272606</v>
      </c>
      <c r="G260" s="276">
        <f>IF(G$134=0,0,G$134/NFM!G$15*1000)</f>
        <v>102.8139056956669</v>
      </c>
      <c r="H260" s="276">
        <f>IF(H$134=0,0,H$134/NFM!H$15*1000)</f>
        <v>101.92395886582979</v>
      </c>
      <c r="I260" s="276">
        <f>IF(I$134=0,0,I$134/NFM!I$15*1000)</f>
        <v>104.19750592011911</v>
      </c>
      <c r="J260" s="276">
        <f>IF(J$134=0,0,J$134/NFM!J$15*1000)</f>
        <v>98.469631549411091</v>
      </c>
      <c r="K260" s="276">
        <f>IF(K$134=0,0,K$134/NFM!K$15*1000)</f>
        <v>94.713722787441341</v>
      </c>
      <c r="L260" s="276">
        <f>IF(L$134=0,0,L$134/NFM!L$15*1000)</f>
        <v>92.227365858097983</v>
      </c>
      <c r="M260" s="276">
        <f>IF(M$134=0,0,M$134/NFM!M$15*1000)</f>
        <v>95.472102194101865</v>
      </c>
      <c r="N260" s="276">
        <f>IF(N$134=0,0,N$134/NFM!N$15*1000)</f>
        <v>96.188281898263028</v>
      </c>
      <c r="O260" s="276">
        <f>IF(O$134=0,0,O$134/NFM!O$15*1000)</f>
        <v>93.210681849232003</v>
      </c>
      <c r="P260" s="276">
        <f>IF(P$134=0,0,P$134/NFM!P$15*1000)</f>
        <v>93.959159091015621</v>
      </c>
      <c r="Q260" s="276">
        <f>IF(Q$134=0,0,Q$134/NFM!Q$15*1000)</f>
        <v>97.363874519619557</v>
      </c>
      <c r="R260" s="276">
        <f>IF(R$134=0,0,R$134/NFM!R$15*1000)</f>
        <v>98.112237070325179</v>
      </c>
      <c r="S260" s="276">
        <f>IF(S$134=0,0,S$134/NFM!S$15*1000)</f>
        <v>96.332474413082537</v>
      </c>
      <c r="T260" s="276">
        <f>IF(T$134=0,0,T$134/NFM!T$15*1000)</f>
        <v>96.041789108175664</v>
      </c>
      <c r="U260" s="276">
        <f>IF(U$134=0,0,U$134/NFM!U$15*1000)</f>
        <v>98.306273870227258</v>
      </c>
      <c r="V260" s="276">
        <f>IF(V$134=0,0,V$134/NFM!V$15*1000)</f>
        <v>92.691988120299271</v>
      </c>
      <c r="W260" s="276">
        <f>IF(W$134=0,0,W$134/NFM!W$15*1000)</f>
        <v>94.230578833543746</v>
      </c>
      <c r="X260" s="276">
        <f>IF(X$134=0,0,X$134/NFM!X$15*1000)</f>
        <v>94.364289295840322</v>
      </c>
      <c r="Y260" s="276">
        <f>IF(Y$134=0,0,Y$134/NFM!Y$15*1000)</f>
        <v>92.558536242265191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64.346660198258931</v>
      </c>
      <c r="C261" s="277">
        <f>IF(C$141=0,0,C$141/NFM!C$15*1000)</f>
        <v>46.728035094860992</v>
      </c>
      <c r="D261" s="277">
        <f>IF(D$141=0,0,D$141/NFM!D$15*1000)</f>
        <v>44.510685528993299</v>
      </c>
      <c r="E261" s="277">
        <f>IF(E$141=0,0,E$141/NFM!E$15*1000)</f>
        <v>44.382348575856874</v>
      </c>
      <c r="F261" s="277">
        <f>IF(F$141=0,0,F$141/NFM!F$15*1000)</f>
        <v>41.873669846663581</v>
      </c>
      <c r="G261" s="277">
        <f>IF(G$141=0,0,G$141/NFM!G$15*1000)</f>
        <v>44.265731782437705</v>
      </c>
      <c r="H261" s="277">
        <f>IF(H$141=0,0,H$141/NFM!H$15*1000)</f>
        <v>43.705273259415613</v>
      </c>
      <c r="I261" s="277">
        <f>IF(I$141=0,0,I$141/NFM!I$15*1000)</f>
        <v>44.585109728710727</v>
      </c>
      <c r="J261" s="277">
        <f>IF(J$141=0,0,J$141/NFM!J$15*1000)</f>
        <v>44.885374946099532</v>
      </c>
      <c r="K261" s="277">
        <f>IF(K$141=0,0,K$141/NFM!K$15*1000)</f>
        <v>41.214610496178821</v>
      </c>
      <c r="L261" s="277">
        <f>IF(L$141=0,0,L$141/NFM!L$15*1000)</f>
        <v>42.809599592876964</v>
      </c>
      <c r="M261" s="277">
        <f>IF(M$141=0,0,M$141/NFM!M$15*1000)</f>
        <v>42.700926642058775</v>
      </c>
      <c r="N261" s="277">
        <f>IF(N$141=0,0,N$141/NFM!N$15*1000)</f>
        <v>44.41173894920076</v>
      </c>
      <c r="O261" s="277">
        <f>IF(O$141=0,0,O$141/NFM!O$15*1000)</f>
        <v>44.113690552919977</v>
      </c>
      <c r="P261" s="277">
        <f>IF(P$141=0,0,P$141/NFM!P$15*1000)</f>
        <v>45.067642148320104</v>
      </c>
      <c r="Q261" s="277">
        <f>IF(Q$141=0,0,Q$141/NFM!Q$15*1000)</f>
        <v>47.783944261732941</v>
      </c>
      <c r="R261" s="277">
        <f>IF(R$141=0,0,R$141/NFM!R$15*1000)</f>
        <v>46.934105711082744</v>
      </c>
      <c r="S261" s="277">
        <f>IF(S$141=0,0,S$141/NFM!S$15*1000)</f>
        <v>45.009206661655469</v>
      </c>
      <c r="T261" s="277">
        <f>IF(T$141=0,0,T$141/NFM!T$15*1000)</f>
        <v>45.204793146477996</v>
      </c>
      <c r="U261" s="277">
        <f>IF(U$141=0,0,U$141/NFM!U$15*1000)</f>
        <v>47.751980603314522</v>
      </c>
      <c r="V261" s="277">
        <f>IF(V$141=0,0,V$141/NFM!V$15*1000)</f>
        <v>44.334667309267878</v>
      </c>
      <c r="W261" s="277">
        <f>IF(W$141=0,0,W$141/NFM!W$15*1000)</f>
        <v>45.812082798835483</v>
      </c>
      <c r="X261" s="277">
        <f>IF(X$141=0,0,X$141/NFM!X$15*1000)</f>
        <v>44.371959980847556</v>
      </c>
      <c r="Y261" s="277">
        <f>IF(Y$141=0,0,Y$141/NFM!Y$15*1000)</f>
        <v>45.279683669901118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SE: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96.067044337648895</v>
      </c>
      <c r="C34" s="223">
        <v>80.833652387177096</v>
      </c>
      <c r="D34" s="223">
        <v>76.625358795459903</v>
      </c>
      <c r="E34" s="223">
        <v>76.994954589004621</v>
      </c>
      <c r="F34" s="223">
        <v>73.994082983347795</v>
      </c>
      <c r="G34" s="223">
        <v>80.167212539891295</v>
      </c>
      <c r="H34" s="223">
        <v>78.816977862908018</v>
      </c>
      <c r="I34" s="223">
        <v>78.054944670470093</v>
      </c>
      <c r="J34" s="223">
        <v>84.46483271030958</v>
      </c>
      <c r="K34" s="223">
        <v>50.197691516717128</v>
      </c>
      <c r="L34" s="223">
        <v>66.159402248856708</v>
      </c>
      <c r="M34" s="223">
        <v>80.72625028985847</v>
      </c>
      <c r="N34" s="223">
        <v>94.578047223999221</v>
      </c>
      <c r="O34" s="223">
        <v>95.188818633132627</v>
      </c>
      <c r="P34" s="223">
        <v>83.119412776265264</v>
      </c>
      <c r="Q34" s="223">
        <v>88.996849181017822</v>
      </c>
      <c r="R34" s="223">
        <v>93.714430552964686</v>
      </c>
      <c r="S34" s="223">
        <v>92.996636215955562</v>
      </c>
      <c r="T34" s="223">
        <v>95.361878667843001</v>
      </c>
      <c r="U34" s="223">
        <v>94.629220348402413</v>
      </c>
      <c r="V34" s="223">
        <v>86.87910448022518</v>
      </c>
      <c r="W34" s="223">
        <v>93.252703610521067</v>
      </c>
      <c r="X34" s="223">
        <v>90.480682575582819</v>
      </c>
      <c r="Y34" s="223">
        <v>91.301858474789341</v>
      </c>
      <c r="DA34" s="89" t="s">
        <v>671</v>
      </c>
    </row>
    <row r="35" spans="1:105" ht="12" customHeight="1" x14ac:dyDescent="0.25">
      <c r="A35" s="55" t="s">
        <v>91</v>
      </c>
      <c r="B35" s="259">
        <v>9.3841631612604406E-2</v>
      </c>
      <c r="C35" s="259">
        <v>7.8585645143296801E-2</v>
      </c>
      <c r="D35" s="259">
        <v>7.4378679750256985E-2</v>
      </c>
      <c r="E35" s="259">
        <v>7.4773653480895236E-2</v>
      </c>
      <c r="F35" s="259">
        <v>7.1786322359337865E-2</v>
      </c>
      <c r="G35" s="259">
        <v>7.78382821392469E-2</v>
      </c>
      <c r="H35" s="259">
        <v>7.6527205603735424E-2</v>
      </c>
      <c r="I35" s="259">
        <v>7.5752831422657207E-2</v>
      </c>
      <c r="J35" s="259">
        <v>8.094228402910171E-2</v>
      </c>
      <c r="K35" s="259">
        <v>4.8531803168542588E-2</v>
      </c>
      <c r="L35" s="259">
        <v>6.4363624915088874E-2</v>
      </c>
      <c r="M35" s="259">
        <v>7.8376592072988902E-2</v>
      </c>
      <c r="N35" s="259">
        <v>9.0515292663908758E-2</v>
      </c>
      <c r="O35" s="259">
        <v>9.1051717084331754E-2</v>
      </c>
      <c r="P35" s="259">
        <v>8.013585775561928E-2</v>
      </c>
      <c r="Q35" s="259">
        <v>8.6463091286818561E-2</v>
      </c>
      <c r="R35" s="259">
        <v>8.9824911464793433E-2</v>
      </c>
      <c r="S35" s="259">
        <v>8.897449672766157E-2</v>
      </c>
      <c r="T35" s="259">
        <v>9.0432900915742034E-2</v>
      </c>
      <c r="U35" s="259">
        <v>9.0231443489415974E-2</v>
      </c>
      <c r="V35" s="259">
        <v>8.3122822075571479E-2</v>
      </c>
      <c r="W35" s="259">
        <v>8.8088109590015687E-2</v>
      </c>
      <c r="X35" s="259">
        <v>8.4688463314997894E-2</v>
      </c>
      <c r="Y35" s="259">
        <v>8.5392266910560011E-2</v>
      </c>
      <c r="DA35" s="67" t="s">
        <v>672</v>
      </c>
    </row>
    <row r="36" spans="1:105" ht="12" customHeight="1" x14ac:dyDescent="0.25">
      <c r="A36" s="173" t="s">
        <v>92</v>
      </c>
      <c r="B36" s="224">
        <v>1.131616505090955E-2</v>
      </c>
      <c r="C36" s="224">
        <v>9.4764777188114241E-3</v>
      </c>
      <c r="D36" s="224">
        <v>8.9691686073540191E-3</v>
      </c>
      <c r="E36" s="224">
        <v>9.0167976590858467E-3</v>
      </c>
      <c r="F36" s="224">
        <v>8.6565616801035639E-3</v>
      </c>
      <c r="G36" s="224">
        <v>9.38635478550944E-3</v>
      </c>
      <c r="H36" s="224">
        <v>9.2282548226755665E-3</v>
      </c>
      <c r="I36" s="224">
        <v>9.1348746683276669E-3</v>
      </c>
      <c r="J36" s="224">
        <v>9.9206478803031926E-3</v>
      </c>
      <c r="K36" s="224">
        <v>5.8787222043531276E-3</v>
      </c>
      <c r="L36" s="224">
        <v>7.7614742017779598E-3</v>
      </c>
      <c r="M36" s="224">
        <v>9.451268448604255E-3</v>
      </c>
      <c r="N36" s="224">
        <v>1.1123662154341719E-2</v>
      </c>
      <c r="O36" s="224">
        <v>1.1158653270675851E-2</v>
      </c>
      <c r="P36" s="224">
        <v>9.743223567038533E-3</v>
      </c>
      <c r="Q36" s="224">
        <v>1.0438225864911039E-2</v>
      </c>
      <c r="R36" s="224">
        <v>1.104363253943369E-2</v>
      </c>
      <c r="S36" s="224">
        <v>1.091317209107859E-2</v>
      </c>
      <c r="T36" s="224">
        <v>1.1194184361211751E-2</v>
      </c>
      <c r="U36" s="224">
        <v>1.111857094630472E-2</v>
      </c>
      <c r="V36" s="224">
        <v>1.020097206819519E-2</v>
      </c>
      <c r="W36" s="224">
        <v>1.0983391031339589E-2</v>
      </c>
      <c r="X36" s="224">
        <v>1.0675970306488709E-2</v>
      </c>
      <c r="Y36" s="224">
        <v>1.0733092405346969E-2</v>
      </c>
      <c r="DA36" s="177" t="s">
        <v>673</v>
      </c>
    </row>
    <row r="37" spans="1:105" ht="12" customHeight="1" x14ac:dyDescent="0.25">
      <c r="A37" s="173" t="s">
        <v>93</v>
      </c>
      <c r="B37" s="224">
        <v>1.818342631977075</v>
      </c>
      <c r="C37" s="224">
        <v>1.522731716935382</v>
      </c>
      <c r="D37" s="224">
        <v>1.441214543864523</v>
      </c>
      <c r="E37" s="224">
        <v>1.4488678376168671</v>
      </c>
      <c r="F37" s="224">
        <v>1.390983171282592</v>
      </c>
      <c r="G37" s="224">
        <v>1.5082502763585981</v>
      </c>
      <c r="H37" s="224">
        <v>1.482845918853958</v>
      </c>
      <c r="I37" s="224">
        <v>1.467841090374743</v>
      </c>
      <c r="J37" s="224">
        <v>1.5648425047501759</v>
      </c>
      <c r="K37" s="224">
        <v>0.93638651702946551</v>
      </c>
      <c r="L37" s="224">
        <v>1.247092837135318</v>
      </c>
      <c r="M37" s="224">
        <v>1.518680954991517</v>
      </c>
      <c r="N37" s="224">
        <v>1.7500186349437481</v>
      </c>
      <c r="O37" s="224">
        <v>1.7569512854157621</v>
      </c>
      <c r="P37" s="224">
        <v>1.5436385645438959</v>
      </c>
      <c r="Q37" s="224">
        <v>1.6629566911015889</v>
      </c>
      <c r="R37" s="224">
        <v>1.7252516315624249</v>
      </c>
      <c r="S37" s="224">
        <v>1.7068360814354371</v>
      </c>
      <c r="T37" s="224">
        <v>1.732929323031789</v>
      </c>
      <c r="U37" s="224">
        <v>1.7273932985159191</v>
      </c>
      <c r="V37" s="224">
        <v>1.5899283624892471</v>
      </c>
      <c r="W37" s="224">
        <v>1.6835982056721801</v>
      </c>
      <c r="X37" s="224">
        <v>1.617501842186863</v>
      </c>
      <c r="Y37" s="224">
        <v>1.629933947220064</v>
      </c>
      <c r="DA37" s="177" t="s">
        <v>674</v>
      </c>
    </row>
    <row r="38" spans="1:105" ht="12" customHeight="1" x14ac:dyDescent="0.25">
      <c r="A38" s="173" t="s">
        <v>94</v>
      </c>
      <c r="B38" s="224">
        <v>3.102789264020419E-2</v>
      </c>
      <c r="C38" s="224">
        <v>2.598363773802809E-2</v>
      </c>
      <c r="D38" s="224">
        <v>2.459264241630181E-2</v>
      </c>
      <c r="E38" s="224">
        <v>2.4723236932822319E-2</v>
      </c>
      <c r="F38" s="224">
        <v>2.3735502728636001E-2</v>
      </c>
      <c r="G38" s="224">
        <v>2.5736528873290431E-2</v>
      </c>
      <c r="H38" s="224">
        <v>2.5303033192451509E-2</v>
      </c>
      <c r="I38" s="224">
        <v>2.5046993324634319E-2</v>
      </c>
      <c r="J38" s="224">
        <v>2.720151181663575E-2</v>
      </c>
      <c r="K38" s="224">
        <v>1.6118920199347259E-2</v>
      </c>
      <c r="L38" s="224">
        <v>2.1281254486750761E-2</v>
      </c>
      <c r="M38" s="224">
        <v>2.5914516217971879E-2</v>
      </c>
      <c r="N38" s="224">
        <v>3.0561306964829071E-2</v>
      </c>
      <c r="O38" s="224">
        <v>3.0596009702418141E-2</v>
      </c>
      <c r="P38" s="224">
        <v>2.6715030529117299E-2</v>
      </c>
      <c r="Q38" s="224">
        <v>2.8620663452114479E-2</v>
      </c>
      <c r="R38" s="224">
        <v>3.0339594180216482E-2</v>
      </c>
      <c r="S38" s="224">
        <v>2.9922922693571229E-2</v>
      </c>
      <c r="T38" s="224">
        <v>3.0693432712561381E-2</v>
      </c>
      <c r="U38" s="224">
        <v>3.0486107624129049E-2</v>
      </c>
      <c r="V38" s="224">
        <v>2.797013517686734E-2</v>
      </c>
      <c r="W38" s="224">
        <v>3.017196133315175E-2</v>
      </c>
      <c r="X38" s="224">
        <v>2.9272537030830478E-2</v>
      </c>
      <c r="Y38" s="224">
        <v>2.9429160616893719E-2</v>
      </c>
      <c r="DA38" s="177" t="s">
        <v>675</v>
      </c>
    </row>
    <row r="39" spans="1:105" ht="12" customHeight="1" x14ac:dyDescent="0.25">
      <c r="A39" s="56" t="s">
        <v>95</v>
      </c>
      <c r="B39" s="260">
        <v>0.27112577231934593</v>
      </c>
      <c r="C39" s="260">
        <v>0.22734491156602049</v>
      </c>
      <c r="D39" s="260">
        <v>0.21588869810348399</v>
      </c>
      <c r="E39" s="260">
        <v>0.21706433260168309</v>
      </c>
      <c r="F39" s="260">
        <v>0.20850850051852579</v>
      </c>
      <c r="G39" s="260">
        <v>0.22548058806661661</v>
      </c>
      <c r="H39" s="260">
        <v>0.2218223572271186</v>
      </c>
      <c r="I39" s="260">
        <v>0.21980276781893041</v>
      </c>
      <c r="J39" s="260">
        <v>0.2381261129299195</v>
      </c>
      <c r="K39" s="260">
        <v>0.1411956795193976</v>
      </c>
      <c r="L39" s="260">
        <v>0.18615894359244661</v>
      </c>
      <c r="M39" s="260">
        <v>0.22721927034710049</v>
      </c>
      <c r="N39" s="260">
        <v>0.26903409566859599</v>
      </c>
      <c r="O39" s="260">
        <v>0.26803967445323201</v>
      </c>
      <c r="P39" s="260">
        <v>0.23373766566236751</v>
      </c>
      <c r="Q39" s="260">
        <v>0.25008047986715959</v>
      </c>
      <c r="R39" s="260">
        <v>0.26502583127636309</v>
      </c>
      <c r="S39" s="260">
        <v>0.2610272297600264</v>
      </c>
      <c r="T39" s="260">
        <v>0.26778037217247419</v>
      </c>
      <c r="U39" s="260">
        <v>0.26585965032873199</v>
      </c>
      <c r="V39" s="260">
        <v>0.24372433025006221</v>
      </c>
      <c r="W39" s="260">
        <v>0.26648783114781988</v>
      </c>
      <c r="X39" s="260">
        <v>0.25563277323320682</v>
      </c>
      <c r="Y39" s="260">
        <v>0.25656882400392889</v>
      </c>
      <c r="DA39" s="68" t="s">
        <v>676</v>
      </c>
    </row>
    <row r="40" spans="1:105" ht="12" customHeight="1" x14ac:dyDescent="0.25">
      <c r="A40" s="37" t="s">
        <v>159</v>
      </c>
      <c r="B40" s="226">
        <v>1.4151468803545911E-2</v>
      </c>
      <c r="C40" s="226">
        <v>6.7274257180701966E-3</v>
      </c>
      <c r="D40" s="226">
        <v>2.5697032610702479E-3</v>
      </c>
      <c r="E40" s="226">
        <v>2.6380409202392328E-3</v>
      </c>
      <c r="F40" s="226">
        <v>2.299433628263685E-3</v>
      </c>
      <c r="G40" s="226">
        <v>5.6665846953607496E-3</v>
      </c>
      <c r="H40" s="226">
        <v>4.5618408599175514E-3</v>
      </c>
      <c r="I40" s="226">
        <v>2.8824410162377489E-3</v>
      </c>
      <c r="J40" s="226">
        <v>5.806915098530002E-3</v>
      </c>
      <c r="K40" s="226">
        <v>2.2480384096381081E-3</v>
      </c>
      <c r="L40" s="226">
        <v>4.2936253000899491E-3</v>
      </c>
      <c r="M40" s="226">
        <v>4.3109525930214634E-3</v>
      </c>
      <c r="N40" s="226">
        <v>5.0469595582333304E-3</v>
      </c>
      <c r="O40" s="226">
        <v>5.2918094789353954E-3</v>
      </c>
      <c r="P40" s="226">
        <v>5.5623405276261058E-3</v>
      </c>
      <c r="Q40" s="226">
        <v>8.3309297696472443E-3</v>
      </c>
      <c r="R40" s="226">
        <v>1.390681890812333E-2</v>
      </c>
      <c r="S40" s="226">
        <v>1.3930591352154331E-2</v>
      </c>
      <c r="T40" s="226">
        <v>1.325980132882951E-2</v>
      </c>
      <c r="U40" s="226">
        <v>1.453502386580635E-2</v>
      </c>
      <c r="V40" s="226">
        <v>1.3528362445526149E-2</v>
      </c>
      <c r="W40" s="226">
        <v>1.1885230538417941E-2</v>
      </c>
      <c r="X40" s="226">
        <v>1.0282241115734459E-2</v>
      </c>
      <c r="Y40" s="226">
        <v>1.2680936646425519E-2</v>
      </c>
      <c r="DA40" s="69" t="s">
        <v>677</v>
      </c>
    </row>
    <row r="41" spans="1:105" ht="12" customHeight="1" x14ac:dyDescent="0.25">
      <c r="A41" s="37" t="s">
        <v>35</v>
      </c>
      <c r="B41" s="226">
        <v>1.4933153318236079E-2</v>
      </c>
      <c r="C41" s="226">
        <v>8.4355315719906229E-3</v>
      </c>
      <c r="D41" s="226">
        <v>5.8476624896857364E-3</v>
      </c>
      <c r="E41" s="226">
        <v>5.1455767572992448E-3</v>
      </c>
      <c r="F41" s="226">
        <v>5.2326321016222376E-3</v>
      </c>
      <c r="G41" s="226">
        <v>5.1394329047943169E-3</v>
      </c>
      <c r="H41" s="226">
        <v>5.8453823700913756E-3</v>
      </c>
      <c r="I41" s="226">
        <v>6.9841981908589116E-3</v>
      </c>
      <c r="J41" s="226">
        <v>9.5792429890106962E-3</v>
      </c>
      <c r="K41" s="226">
        <v>4.9420608052939182E-3</v>
      </c>
      <c r="L41" s="226">
        <v>7.8719505024651137E-3</v>
      </c>
      <c r="M41" s="226">
        <v>5.9466549397305174E-3</v>
      </c>
      <c r="N41" s="226">
        <v>7.1458986754182894E-3</v>
      </c>
      <c r="O41" s="226">
        <v>7.2869617222557272E-3</v>
      </c>
      <c r="P41" s="226">
        <v>5.6941340661942966E-3</v>
      </c>
      <c r="Q41" s="226">
        <v>7.9481452492651834E-3</v>
      </c>
      <c r="R41" s="226">
        <v>8.5268178634487473E-3</v>
      </c>
      <c r="S41" s="226">
        <v>5.9360584217974357E-3</v>
      </c>
      <c r="T41" s="226">
        <v>8.4474161481267029E-3</v>
      </c>
      <c r="U41" s="226">
        <v>9.5723109215314697E-3</v>
      </c>
      <c r="V41" s="226">
        <v>7.7977276631888371E-3</v>
      </c>
      <c r="W41" s="226">
        <v>9.7901795547214454E-3</v>
      </c>
      <c r="X41" s="226">
        <v>8.2209100490725391E-3</v>
      </c>
      <c r="Y41" s="226">
        <v>9.3734835205404755E-3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0.24204115019756389</v>
      </c>
      <c r="C44" s="226">
        <v>0.21218195427595971</v>
      </c>
      <c r="D44" s="226">
        <v>0.20747133235272799</v>
      </c>
      <c r="E44" s="226">
        <v>0.2092807149241446</v>
      </c>
      <c r="F44" s="226">
        <v>0.20097643478863991</v>
      </c>
      <c r="G44" s="226">
        <v>0.21467457046646149</v>
      </c>
      <c r="H44" s="226">
        <v>0.21141513399710959</v>
      </c>
      <c r="I44" s="226">
        <v>0.20993612861183369</v>
      </c>
      <c r="J44" s="226">
        <v>0.2227399548423788</v>
      </c>
      <c r="K44" s="226">
        <v>0.1340055803044656</v>
      </c>
      <c r="L44" s="226">
        <v>0.1739933677898915</v>
      </c>
      <c r="M44" s="226">
        <v>0.2169616628143485</v>
      </c>
      <c r="N44" s="226">
        <v>0.25684123743494441</v>
      </c>
      <c r="O44" s="226">
        <v>0.25546090325204091</v>
      </c>
      <c r="P44" s="226">
        <v>0.22248119106854711</v>
      </c>
      <c r="Q44" s="226">
        <v>0.23380140484824721</v>
      </c>
      <c r="R44" s="226">
        <v>0.24259219450479111</v>
      </c>
      <c r="S44" s="226">
        <v>0.2411605799860746</v>
      </c>
      <c r="T44" s="226">
        <v>0.24607315469551799</v>
      </c>
      <c r="U44" s="226">
        <v>0.24175231554139409</v>
      </c>
      <c r="V44" s="226">
        <v>0.22239824014134721</v>
      </c>
      <c r="W44" s="226">
        <v>0.24481242105468051</v>
      </c>
      <c r="X44" s="226">
        <v>0.2371296220683998</v>
      </c>
      <c r="Y44" s="226">
        <v>0.2345144038369629</v>
      </c>
      <c r="DA44" s="69" t="s">
        <v>681</v>
      </c>
    </row>
    <row r="45" spans="1:105" ht="12" customHeight="1" x14ac:dyDescent="0.25">
      <c r="A45" s="57" t="s">
        <v>515</v>
      </c>
      <c r="B45" s="261">
        <v>81.429491528207194</v>
      </c>
      <c r="C45" s="261">
        <v>68.913570693114565</v>
      </c>
      <c r="D45" s="261">
        <v>65.352780042879772</v>
      </c>
      <c r="E45" s="261">
        <v>65.689872409352091</v>
      </c>
      <c r="F45" s="261">
        <v>63.17575220684131</v>
      </c>
      <c r="G45" s="261">
        <v>68.505062137695603</v>
      </c>
      <c r="H45" s="261">
        <v>67.355286534398317</v>
      </c>
      <c r="I45" s="261">
        <v>66.703974005925744</v>
      </c>
      <c r="J45" s="261">
        <v>72.028788892168009</v>
      </c>
      <c r="K45" s="261">
        <v>42.906771298054117</v>
      </c>
      <c r="L45" s="261">
        <v>56.388342959686533</v>
      </c>
      <c r="M45" s="261">
        <v>68.888725788498689</v>
      </c>
      <c r="N45" s="261">
        <v>80.527205570511185</v>
      </c>
      <c r="O45" s="261">
        <v>81.099417715867716</v>
      </c>
      <c r="P45" s="261">
        <v>70.800242870926724</v>
      </c>
      <c r="Q45" s="261">
        <v>75.721779314935759</v>
      </c>
      <c r="R45" s="261">
        <v>79.718184276021887</v>
      </c>
      <c r="S45" s="261">
        <v>79.265577811843528</v>
      </c>
      <c r="T45" s="261">
        <v>81.272966753894522</v>
      </c>
      <c r="U45" s="261">
        <v>80.535197981320408</v>
      </c>
      <c r="V45" s="261">
        <v>74.011446799517984</v>
      </c>
      <c r="W45" s="261">
        <v>79.219099589630105</v>
      </c>
      <c r="X45" s="261">
        <v>77.084945544751136</v>
      </c>
      <c r="Y45" s="261">
        <v>77.732688179461022</v>
      </c>
      <c r="DA45" s="70" t="s">
        <v>682</v>
      </c>
    </row>
    <row r="46" spans="1:105" ht="12" customHeight="1" x14ac:dyDescent="0.25">
      <c r="A46" s="57" t="s">
        <v>517</v>
      </c>
      <c r="B46" s="294">
        <v>9.2403782623878001</v>
      </c>
      <c r="C46" s="294">
        <v>7.652124405407549</v>
      </c>
      <c r="D46" s="294">
        <v>7.2671185737702011</v>
      </c>
      <c r="E46" s="294">
        <v>7.2875857779360933</v>
      </c>
      <c r="F46" s="294">
        <v>7.0099689064760096</v>
      </c>
      <c r="G46" s="294">
        <v>7.5601468198034141</v>
      </c>
      <c r="H46" s="294">
        <v>7.4312542623615014</v>
      </c>
      <c r="I46" s="294">
        <v>7.3676736227676702</v>
      </c>
      <c r="J46" s="294">
        <v>8.0185891105818765</v>
      </c>
      <c r="K46" s="294">
        <v>4.7297436893636871</v>
      </c>
      <c r="L46" s="294">
        <v>6.2584853345107891</v>
      </c>
      <c r="M46" s="294">
        <v>7.637259907263962</v>
      </c>
      <c r="N46" s="294">
        <v>9.0584365987755451</v>
      </c>
      <c r="O46" s="294">
        <v>9.0313608122229621</v>
      </c>
      <c r="P46" s="294">
        <v>7.8744544718260796</v>
      </c>
      <c r="Q46" s="294">
        <v>8.4452921949467754</v>
      </c>
      <c r="R46" s="294">
        <v>8.9595159202929811</v>
      </c>
      <c r="S46" s="294">
        <v>8.8177400947482063</v>
      </c>
      <c r="T46" s="294">
        <v>9.0452597500045648</v>
      </c>
      <c r="U46" s="294">
        <v>8.9964878313758305</v>
      </c>
      <c r="V46" s="294">
        <v>8.2355561414179022</v>
      </c>
      <c r="W46" s="294">
        <v>9.0024638344683936</v>
      </c>
      <c r="X46" s="294">
        <v>8.628702044287758</v>
      </c>
      <c r="Y46" s="294">
        <v>8.6739379290610739</v>
      </c>
      <c r="DA46" s="70" t="s">
        <v>683</v>
      </c>
    </row>
    <row r="47" spans="1:105" ht="12" customHeight="1" x14ac:dyDescent="0.25">
      <c r="A47" s="60" t="s">
        <v>519</v>
      </c>
      <c r="B47" s="262">
        <v>2.2057209454587712</v>
      </c>
      <c r="C47" s="262">
        <v>0.98967238325956219</v>
      </c>
      <c r="D47" s="262">
        <v>0.66471347795213775</v>
      </c>
      <c r="E47" s="262">
        <v>0.74663612872753493</v>
      </c>
      <c r="F47" s="262">
        <v>0.59619008827606934</v>
      </c>
      <c r="G47" s="262">
        <v>0.87479262229453369</v>
      </c>
      <c r="H47" s="262">
        <v>0.88966096741346501</v>
      </c>
      <c r="I47" s="262">
        <v>0.81022769943047446</v>
      </c>
      <c r="J47" s="262">
        <v>1.101646832219791</v>
      </c>
      <c r="K47" s="262">
        <v>0.54565992857510448</v>
      </c>
      <c r="L47" s="262">
        <v>1.007146411702514</v>
      </c>
      <c r="M47" s="262">
        <v>0.85290441188655175</v>
      </c>
      <c r="N47" s="262">
        <v>1.086723125469585</v>
      </c>
      <c r="O47" s="262">
        <v>1.1518974091952101</v>
      </c>
      <c r="P47" s="262">
        <v>1.0120969734291361</v>
      </c>
      <c r="Q47" s="262">
        <v>1.1856611572053879</v>
      </c>
      <c r="R47" s="262">
        <v>1.4239860849399011</v>
      </c>
      <c r="S47" s="262">
        <v>1.3647930511936901</v>
      </c>
      <c r="T47" s="262">
        <v>1.4423846064990911</v>
      </c>
      <c r="U47" s="262">
        <v>1.6070887211421521</v>
      </c>
      <c r="V47" s="262">
        <v>1.3445264877253571</v>
      </c>
      <c r="W47" s="262">
        <v>1.54355806999135</v>
      </c>
      <c r="X47" s="262">
        <v>1.3068030987922461</v>
      </c>
      <c r="Y47" s="262">
        <v>1.5721887470341041</v>
      </c>
      <c r="DA47" s="72" t="s">
        <v>684</v>
      </c>
    </row>
    <row r="48" spans="1:105" ht="12" customHeight="1" x14ac:dyDescent="0.25">
      <c r="A48" s="59" t="s">
        <v>31</v>
      </c>
      <c r="B48" s="297">
        <v>0.86988649467043744</v>
      </c>
      <c r="C48" s="297">
        <v>0.25097993543959601</v>
      </c>
      <c r="D48" s="297">
        <v>0.29142421686921871</v>
      </c>
      <c r="E48" s="297">
        <v>0.29383813073096621</v>
      </c>
      <c r="F48" s="297">
        <v>0.2614433633796025</v>
      </c>
      <c r="G48" s="297">
        <v>0.37075008011341981</v>
      </c>
      <c r="H48" s="297">
        <v>0.40544685823261323</v>
      </c>
      <c r="I48" s="297">
        <v>0.38214107238913442</v>
      </c>
      <c r="J48" s="297">
        <v>0.48863482774416023</v>
      </c>
      <c r="K48" s="297">
        <v>0.22795472799362909</v>
      </c>
      <c r="L48" s="297">
        <v>0.47083389263618081</v>
      </c>
      <c r="M48" s="297">
        <v>0.423427082678695</v>
      </c>
      <c r="N48" s="297">
        <v>0.57822576945133553</v>
      </c>
      <c r="O48" s="297">
        <v>0.62358596455097759</v>
      </c>
      <c r="P48" s="297">
        <v>0.59762128496217048</v>
      </c>
      <c r="Q48" s="297">
        <v>0.55642887958226639</v>
      </c>
      <c r="R48" s="297">
        <v>0.58362344036672098</v>
      </c>
      <c r="S48" s="297">
        <v>0.64769086993043024</v>
      </c>
      <c r="T48" s="297">
        <v>0.65553279496483141</v>
      </c>
      <c r="U48" s="297">
        <v>0.69991129209146874</v>
      </c>
      <c r="V48" s="297">
        <v>0.56701912790621578</v>
      </c>
      <c r="W48" s="297">
        <v>0.71298188355235659</v>
      </c>
      <c r="X48" s="297">
        <v>0.65265374685550681</v>
      </c>
      <c r="Y48" s="297">
        <v>0.7398675832988868</v>
      </c>
      <c r="DA48" s="71" t="s">
        <v>685</v>
      </c>
    </row>
    <row r="49" spans="1:105" ht="12" customHeight="1" x14ac:dyDescent="0.25">
      <c r="A49" s="59" t="s">
        <v>159</v>
      </c>
      <c r="B49" s="297">
        <v>0.42295947069513379</v>
      </c>
      <c r="C49" s="297">
        <v>0.21722912757170279</v>
      </c>
      <c r="D49" s="297">
        <v>8.4095071549226477E-2</v>
      </c>
      <c r="E49" s="297">
        <v>8.4788435351116312E-2</v>
      </c>
      <c r="F49" s="297">
        <v>7.546285241713184E-2</v>
      </c>
      <c r="G49" s="297">
        <v>0.1814716135282973</v>
      </c>
      <c r="H49" s="297">
        <v>0.14515469750865301</v>
      </c>
      <c r="I49" s="297">
        <v>9.2587308636212201E-2</v>
      </c>
      <c r="J49" s="297">
        <v>0.1854406743844339</v>
      </c>
      <c r="K49" s="297">
        <v>7.2181301892439861E-2</v>
      </c>
      <c r="L49" s="297">
        <v>0.13326159072862009</v>
      </c>
      <c r="M49" s="297">
        <v>0.13862524933276171</v>
      </c>
      <c r="N49" s="297">
        <v>0.1610869092882426</v>
      </c>
      <c r="O49" s="297">
        <v>0.16784943998810231</v>
      </c>
      <c r="P49" s="297">
        <v>0.17643352398661921</v>
      </c>
      <c r="Q49" s="297">
        <v>0.2660139445487843</v>
      </c>
      <c r="R49" s="297">
        <v>0.44423039182374813</v>
      </c>
      <c r="S49" s="297">
        <v>0.44272573303402779</v>
      </c>
      <c r="T49" s="297">
        <v>0.4213025967080779</v>
      </c>
      <c r="U49" s="297">
        <v>0.45687535107698501</v>
      </c>
      <c r="V49" s="297">
        <v>0.43106374734546382</v>
      </c>
      <c r="W49" s="297">
        <v>0.37238551460640151</v>
      </c>
      <c r="X49" s="297">
        <v>0.32648948781613357</v>
      </c>
      <c r="Y49" s="297">
        <v>0.39490318638737992</v>
      </c>
      <c r="DA49" s="71" t="s">
        <v>686</v>
      </c>
    </row>
    <row r="50" spans="1:105" ht="12" customHeight="1" x14ac:dyDescent="0.25">
      <c r="A50" s="59" t="s">
        <v>32</v>
      </c>
      <c r="B50" s="297">
        <v>0.47723974160495458</v>
      </c>
      <c r="C50" s="297">
        <v>0.25560157886977108</v>
      </c>
      <c r="D50" s="297">
        <v>0.1024082805853013</v>
      </c>
      <c r="E50" s="297">
        <v>0.20658731239316799</v>
      </c>
      <c r="F50" s="297">
        <v>9.1671226210031459E-2</v>
      </c>
      <c r="G50" s="297">
        <v>0.16192239712584011</v>
      </c>
      <c r="H50" s="297">
        <v>0.1575169865761431</v>
      </c>
      <c r="I50" s="297">
        <v>0.1165307248880543</v>
      </c>
      <c r="J50" s="297">
        <v>0.12898841458812421</v>
      </c>
      <c r="K50" s="297">
        <v>9.0641055960646463E-2</v>
      </c>
      <c r="L50" s="297">
        <v>0.1645788979712364</v>
      </c>
      <c r="M50" s="297">
        <v>0.1042072023895506</v>
      </c>
      <c r="N50" s="297">
        <v>0.1247918088875824</v>
      </c>
      <c r="O50" s="297">
        <v>0.13486339028293051</v>
      </c>
      <c r="P50" s="297">
        <v>6.1753061960738903E-2</v>
      </c>
      <c r="Q50" s="297">
        <v>0.11550409604707659</v>
      </c>
      <c r="R50" s="297">
        <v>0.13027917209325729</v>
      </c>
      <c r="S50" s="297">
        <v>9.0240907025140787E-2</v>
      </c>
      <c r="T50" s="297">
        <v>0.10357698826539009</v>
      </c>
      <c r="U50" s="297">
        <v>0.15662299296043111</v>
      </c>
      <c r="V50" s="297">
        <v>0.1039286289782153</v>
      </c>
      <c r="W50" s="297">
        <v>0.15879186257160449</v>
      </c>
      <c r="X50" s="297">
        <v>7.2873865634437915E-2</v>
      </c>
      <c r="Y50" s="297">
        <v>0.1525034667440007</v>
      </c>
      <c r="DA50" s="71" t="s">
        <v>687</v>
      </c>
    </row>
    <row r="51" spans="1:105" ht="12" customHeight="1" x14ac:dyDescent="0.25">
      <c r="A51" s="59" t="s">
        <v>35</v>
      </c>
      <c r="B51" s="297">
        <v>0.43563523848824509</v>
      </c>
      <c r="C51" s="297">
        <v>0.26586174137849222</v>
      </c>
      <c r="D51" s="297">
        <v>0.1867859089483912</v>
      </c>
      <c r="E51" s="297">
        <v>0.1614222502522844</v>
      </c>
      <c r="F51" s="297">
        <v>0.1676126462693035</v>
      </c>
      <c r="G51" s="297">
        <v>0.1606485315269765</v>
      </c>
      <c r="H51" s="297">
        <v>0.18154242509605559</v>
      </c>
      <c r="I51" s="297">
        <v>0.21896859351707371</v>
      </c>
      <c r="J51" s="297">
        <v>0.2985829155030727</v>
      </c>
      <c r="K51" s="297">
        <v>0.15488284272838901</v>
      </c>
      <c r="L51" s="297">
        <v>0.23847203036647671</v>
      </c>
      <c r="M51" s="297">
        <v>0.18664487748554431</v>
      </c>
      <c r="N51" s="297">
        <v>0.22261863784242511</v>
      </c>
      <c r="O51" s="297">
        <v>0.22559861437319939</v>
      </c>
      <c r="P51" s="297">
        <v>0.17628910251960739</v>
      </c>
      <c r="Q51" s="297">
        <v>0.24771423702726059</v>
      </c>
      <c r="R51" s="297">
        <v>0.2658530806561748</v>
      </c>
      <c r="S51" s="297">
        <v>0.18413554120409051</v>
      </c>
      <c r="T51" s="297">
        <v>0.26197222656079128</v>
      </c>
      <c r="U51" s="297">
        <v>0.29367908501326712</v>
      </c>
      <c r="V51" s="297">
        <v>0.24251498349546211</v>
      </c>
      <c r="W51" s="297">
        <v>0.29939880926098711</v>
      </c>
      <c r="X51" s="297">
        <v>0.25478599848616801</v>
      </c>
      <c r="Y51" s="297">
        <v>0.2849145106038361</v>
      </c>
      <c r="DA51" s="71" t="s">
        <v>688</v>
      </c>
    </row>
    <row r="52" spans="1:105" ht="12" customHeight="1" x14ac:dyDescent="0.25">
      <c r="A52" s="60" t="s">
        <v>525</v>
      </c>
      <c r="B52" s="262">
        <v>7.0346573169290281</v>
      </c>
      <c r="C52" s="262">
        <v>6.6624520221479866</v>
      </c>
      <c r="D52" s="262">
        <v>6.6024050958180629</v>
      </c>
      <c r="E52" s="262">
        <v>6.5409496492085584</v>
      </c>
      <c r="F52" s="262">
        <v>6.4137788181999413</v>
      </c>
      <c r="G52" s="262">
        <v>6.6853541975088806</v>
      </c>
      <c r="H52" s="262">
        <v>6.5415932949480364</v>
      </c>
      <c r="I52" s="262">
        <v>6.5574459233371956</v>
      </c>
      <c r="J52" s="262">
        <v>6.9169422783620851</v>
      </c>
      <c r="K52" s="262">
        <v>4.1840837607885826</v>
      </c>
      <c r="L52" s="262">
        <v>5.2513389228082756</v>
      </c>
      <c r="M52" s="262">
        <v>6.7843554953774099</v>
      </c>
      <c r="N52" s="262">
        <v>7.9717134733059591</v>
      </c>
      <c r="O52" s="262">
        <v>7.8794634030277528</v>
      </c>
      <c r="P52" s="262">
        <v>6.8623574983969444</v>
      </c>
      <c r="Q52" s="262">
        <v>7.2596310377413884</v>
      </c>
      <c r="R52" s="262">
        <v>7.5355298353530804</v>
      </c>
      <c r="S52" s="262">
        <v>7.4529470435545164</v>
      </c>
      <c r="T52" s="262">
        <v>7.6028751435054733</v>
      </c>
      <c r="U52" s="262">
        <v>7.3893991102336791</v>
      </c>
      <c r="V52" s="262">
        <v>6.8910296536925451</v>
      </c>
      <c r="W52" s="262">
        <v>7.458905764477044</v>
      </c>
      <c r="X52" s="262">
        <v>7.3218989454955121</v>
      </c>
      <c r="Y52" s="262">
        <v>7.1017491820269703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3.171520453453748</v>
      </c>
      <c r="C53" s="294">
        <f t="shared" si="0"/>
        <v>2.4038348995534591</v>
      </c>
      <c r="D53" s="294">
        <f t="shared" si="0"/>
        <v>2.2404164460680209</v>
      </c>
      <c r="E53" s="294">
        <f t="shared" si="0"/>
        <v>2.2430505434250603</v>
      </c>
      <c r="F53" s="294">
        <f t="shared" si="0"/>
        <v>2.1046918114612643</v>
      </c>
      <c r="G53" s="294">
        <f t="shared" si="0"/>
        <v>2.2553115521690201</v>
      </c>
      <c r="H53" s="294">
        <f t="shared" si="0"/>
        <v>2.2147102964482643</v>
      </c>
      <c r="I53" s="294">
        <f t="shared" si="0"/>
        <v>2.1857184841673769</v>
      </c>
      <c r="J53" s="294">
        <f t="shared" si="0"/>
        <v>2.4964216461535527</v>
      </c>
      <c r="K53" s="294">
        <f t="shared" si="0"/>
        <v>1.4130648871782143</v>
      </c>
      <c r="L53" s="294">
        <f t="shared" si="0"/>
        <v>1.9859158203280103</v>
      </c>
      <c r="M53" s="294">
        <f t="shared" si="0"/>
        <v>2.3406219920176365</v>
      </c>
      <c r="N53" s="294">
        <f t="shared" si="0"/>
        <v>2.8411520623170468</v>
      </c>
      <c r="O53" s="294">
        <f t="shared" si="0"/>
        <v>2.9002427651155447</v>
      </c>
      <c r="P53" s="294">
        <f t="shared" si="0"/>
        <v>2.5507450914544201</v>
      </c>
      <c r="Q53" s="294">
        <f t="shared" si="0"/>
        <v>2.7912185195626833</v>
      </c>
      <c r="R53" s="294">
        <f t="shared" si="0"/>
        <v>2.9152447556265733</v>
      </c>
      <c r="S53" s="294">
        <f t="shared" si="0"/>
        <v>2.8156444066560682</v>
      </c>
      <c r="T53" s="294">
        <f t="shared" si="0"/>
        <v>2.9106219507501407</v>
      </c>
      <c r="U53" s="294">
        <f t="shared" si="0"/>
        <v>2.9724454648016638</v>
      </c>
      <c r="V53" s="294">
        <f t="shared" si="0"/>
        <v>2.6771549172293545</v>
      </c>
      <c r="W53" s="294">
        <f t="shared" si="0"/>
        <v>2.9518106876480288</v>
      </c>
      <c r="X53" s="294">
        <f t="shared" si="0"/>
        <v>2.7692634004715173</v>
      </c>
      <c r="Y53" s="294">
        <f t="shared" si="0"/>
        <v>2.883175075110441</v>
      </c>
      <c r="DA53" s="70"/>
    </row>
    <row r="54" spans="1:105" ht="12" customHeight="1" x14ac:dyDescent="0.25">
      <c r="A54" s="60" t="s">
        <v>528</v>
      </c>
      <c r="B54" s="262">
        <v>0.21257338781588089</v>
      </c>
      <c r="C54" s="262">
        <v>9.2047349026834341E-2</v>
      </c>
      <c r="D54" s="262">
        <v>6.933402565027931E-2</v>
      </c>
      <c r="E54" s="262">
        <v>6.7766230701904281E-2</v>
      </c>
      <c r="F54" s="262">
        <v>6.2273696316803129E-2</v>
      </c>
      <c r="G54" s="262">
        <v>8.8560634047357034E-2</v>
      </c>
      <c r="H54" s="262">
        <v>9.0881616511756969E-2</v>
      </c>
      <c r="I54" s="262">
        <v>8.5676305872650918E-2</v>
      </c>
      <c r="J54" s="262">
        <v>0.118958858537125</v>
      </c>
      <c r="K54" s="262">
        <v>5.6489909442142161E-2</v>
      </c>
      <c r="L54" s="262">
        <v>0.1039634585481547</v>
      </c>
      <c r="M54" s="262">
        <v>9.1945595940544023E-2</v>
      </c>
      <c r="N54" s="262">
        <v>0.11769164143792089</v>
      </c>
      <c r="O54" s="262">
        <v>0.12434826242468</v>
      </c>
      <c r="P54" s="262">
        <v>0.115258635598204</v>
      </c>
      <c r="Q54" s="262">
        <v>0.13014100203008941</v>
      </c>
      <c r="R54" s="262">
        <v>0.1566161696215406</v>
      </c>
      <c r="S54" s="262">
        <v>0.15370261278014069</v>
      </c>
      <c r="T54" s="262">
        <v>0.16156762295943419</v>
      </c>
      <c r="U54" s="262">
        <v>0.17515975874268569</v>
      </c>
      <c r="V54" s="262">
        <v>0.14986017329074541</v>
      </c>
      <c r="W54" s="262">
        <v>0.1679283866541478</v>
      </c>
      <c r="X54" s="262">
        <v>0.1487241371670058</v>
      </c>
      <c r="Y54" s="262">
        <v>0.17161898559308611</v>
      </c>
      <c r="DA54" s="72" t="s">
        <v>690</v>
      </c>
    </row>
    <row r="55" spans="1:105" ht="12" customHeight="1" x14ac:dyDescent="0.25">
      <c r="A55" s="59" t="s">
        <v>31</v>
      </c>
      <c r="B55" s="230">
        <v>0.1069810413761462</v>
      </c>
      <c r="C55" s="230">
        <v>3.1471130002704323E-2</v>
      </c>
      <c r="D55" s="230">
        <v>3.5933536133298867E-2</v>
      </c>
      <c r="E55" s="230">
        <v>3.6871301174748641E-2</v>
      </c>
      <c r="F55" s="230">
        <v>3.2270437914794753E-2</v>
      </c>
      <c r="G55" s="230">
        <v>4.6058680821159367E-2</v>
      </c>
      <c r="H55" s="230">
        <v>5.0328442014440873E-2</v>
      </c>
      <c r="I55" s="230">
        <v>4.7197027817673147E-2</v>
      </c>
      <c r="J55" s="230">
        <v>5.9761412944397213E-2</v>
      </c>
      <c r="K55" s="230">
        <v>2.8300237014958238E-2</v>
      </c>
      <c r="L55" s="230">
        <v>5.8095664836847152E-2</v>
      </c>
      <c r="M55" s="230">
        <v>5.2000000748519633E-2</v>
      </c>
      <c r="N55" s="230">
        <v>7.0745529078147185E-2</v>
      </c>
      <c r="O55" s="230">
        <v>7.6243104677327686E-2</v>
      </c>
      <c r="P55" s="230">
        <v>7.2480091762523818E-2</v>
      </c>
      <c r="Q55" s="230">
        <v>6.7666901033140645E-2</v>
      </c>
      <c r="R55" s="230">
        <v>7.0653458541437494E-2</v>
      </c>
      <c r="S55" s="230">
        <v>7.8107262568760411E-2</v>
      </c>
      <c r="T55" s="230">
        <v>7.9109854180657899E-2</v>
      </c>
      <c r="U55" s="230">
        <v>8.4522019846485955E-2</v>
      </c>
      <c r="V55" s="230">
        <v>6.8494060479038846E-2</v>
      </c>
      <c r="W55" s="230">
        <v>8.6462174464581432E-2</v>
      </c>
      <c r="X55" s="230">
        <v>7.866364031387274E-2</v>
      </c>
      <c r="Y55" s="230">
        <v>8.943906503913078E-2</v>
      </c>
      <c r="DA55" s="71" t="s">
        <v>691</v>
      </c>
    </row>
    <row r="56" spans="1:105" ht="12" customHeight="1" x14ac:dyDescent="0.25">
      <c r="A56" s="59" t="s">
        <v>159</v>
      </c>
      <c r="B56" s="230">
        <v>5.2016722770264152E-2</v>
      </c>
      <c r="C56" s="230">
        <v>2.7239014553928121E-2</v>
      </c>
      <c r="D56" s="230">
        <v>1.036919074402996E-2</v>
      </c>
      <c r="E56" s="230">
        <v>1.0639394989988799E-2</v>
      </c>
      <c r="F56" s="230">
        <v>9.3145194520182044E-3</v>
      </c>
      <c r="G56" s="230">
        <v>2.254441353874731E-2</v>
      </c>
      <c r="H56" s="230">
        <v>1.8018168419242451E-2</v>
      </c>
      <c r="I56" s="230">
        <v>1.1435163862252891E-2</v>
      </c>
      <c r="J56" s="230">
        <v>2.26799157353108E-2</v>
      </c>
      <c r="K56" s="230">
        <v>8.961200189106823E-3</v>
      </c>
      <c r="L56" s="230">
        <v>1.6442997905797091E-2</v>
      </c>
      <c r="M56" s="230">
        <v>1.7024213528016811E-2</v>
      </c>
      <c r="N56" s="230">
        <v>1.970887363939829E-2</v>
      </c>
      <c r="O56" s="230">
        <v>2.0522210489869911E-2</v>
      </c>
      <c r="P56" s="230">
        <v>2.139802970596183E-2</v>
      </c>
      <c r="Q56" s="230">
        <v>3.2349757389895942E-2</v>
      </c>
      <c r="R56" s="230">
        <v>5.3778534926294273E-2</v>
      </c>
      <c r="S56" s="230">
        <v>5.3389814001469693E-2</v>
      </c>
      <c r="T56" s="230">
        <v>5.0842897941203127E-2</v>
      </c>
      <c r="U56" s="230">
        <v>5.5172745357068183E-2</v>
      </c>
      <c r="V56" s="230">
        <v>5.2071094126977628E-2</v>
      </c>
      <c r="W56" s="230">
        <v>4.5158596697523597E-2</v>
      </c>
      <c r="X56" s="230">
        <v>3.9351419890821353E-2</v>
      </c>
      <c r="Y56" s="230">
        <v>4.773796361502787E-2</v>
      </c>
      <c r="DA56" s="71" t="s">
        <v>692</v>
      </c>
    </row>
    <row r="57" spans="1:105" ht="12" customHeight="1" x14ac:dyDescent="0.25">
      <c r="A57" s="59" t="s">
        <v>35</v>
      </c>
      <c r="B57" s="230">
        <v>5.3575623669470572E-2</v>
      </c>
      <c r="C57" s="230">
        <v>3.3337204470201907E-2</v>
      </c>
      <c r="D57" s="230">
        <v>2.303129877295047E-2</v>
      </c>
      <c r="E57" s="230">
        <v>2.0255534537166841E-2</v>
      </c>
      <c r="F57" s="230">
        <v>2.0688738949990172E-2</v>
      </c>
      <c r="G57" s="230">
        <v>1.995753968745035E-2</v>
      </c>
      <c r="H57" s="230">
        <v>2.2535006078073658E-2</v>
      </c>
      <c r="I57" s="230">
        <v>2.7044114192724879E-2</v>
      </c>
      <c r="J57" s="230">
        <v>3.6517529857417012E-2</v>
      </c>
      <c r="K57" s="230">
        <v>1.92284722380771E-2</v>
      </c>
      <c r="L57" s="230">
        <v>2.9424795805510471E-2</v>
      </c>
      <c r="M57" s="230">
        <v>2.292138166400759E-2</v>
      </c>
      <c r="N57" s="230">
        <v>2.723723872037544E-2</v>
      </c>
      <c r="O57" s="230">
        <v>2.7582947257482421E-2</v>
      </c>
      <c r="P57" s="230">
        <v>2.138051412971833E-2</v>
      </c>
      <c r="Q57" s="230">
        <v>3.012434360705276E-2</v>
      </c>
      <c r="R57" s="230">
        <v>3.2184176153808843E-2</v>
      </c>
      <c r="S57" s="230">
        <v>2.220553620991066E-2</v>
      </c>
      <c r="T57" s="230">
        <v>3.1614870837573167E-2</v>
      </c>
      <c r="U57" s="230">
        <v>3.5464993539131608E-2</v>
      </c>
      <c r="V57" s="230">
        <v>2.9295018684728939E-2</v>
      </c>
      <c r="W57" s="230">
        <v>3.6307615492042818E-2</v>
      </c>
      <c r="X57" s="230">
        <v>3.070907696231168E-2</v>
      </c>
      <c r="Y57" s="230">
        <v>3.4441956938927473E-2</v>
      </c>
      <c r="DA57" s="71" t="s">
        <v>693</v>
      </c>
    </row>
    <row r="58" spans="1:105" ht="12" customHeight="1" x14ac:dyDescent="0.25">
      <c r="A58" s="60" t="s">
        <v>533</v>
      </c>
      <c r="B58" s="262">
        <v>2.0938054982032419</v>
      </c>
      <c r="C58" s="262">
        <v>1.476362625587704</v>
      </c>
      <c r="D58" s="262">
        <v>1.3569847979688709</v>
      </c>
      <c r="E58" s="262">
        <v>1.354514986819535</v>
      </c>
      <c r="F58" s="262">
        <v>1.250753532511973</v>
      </c>
      <c r="G58" s="262">
        <v>1.336222182793376</v>
      </c>
      <c r="H58" s="262">
        <v>1.311815484762203</v>
      </c>
      <c r="I58" s="262">
        <v>1.290152899129577</v>
      </c>
      <c r="J58" s="262">
        <v>1.531501304031416</v>
      </c>
      <c r="K58" s="262">
        <v>0.83712726474955268</v>
      </c>
      <c r="L58" s="262">
        <v>1.2339955541336849</v>
      </c>
      <c r="M58" s="262">
        <v>1.4155069903649169</v>
      </c>
      <c r="N58" s="262">
        <v>1.748126706742595</v>
      </c>
      <c r="O58" s="262">
        <v>1.812507275926067</v>
      </c>
      <c r="P58" s="262">
        <v>1.6032130517679759</v>
      </c>
      <c r="Q58" s="262">
        <v>1.778239201633617</v>
      </c>
      <c r="R58" s="262">
        <v>1.846377281507491</v>
      </c>
      <c r="S58" s="262">
        <v>1.763165357974481</v>
      </c>
      <c r="T58" s="262">
        <v>1.8315375405661489</v>
      </c>
      <c r="U58" s="262">
        <v>1.904934139073323</v>
      </c>
      <c r="V58" s="262">
        <v>1.6948808470639789</v>
      </c>
      <c r="W58" s="262">
        <v>1.8793527099895839</v>
      </c>
      <c r="X58" s="262">
        <v>1.738038813658739</v>
      </c>
      <c r="Y58" s="262">
        <v>1.8530594864484371</v>
      </c>
      <c r="DA58" s="72" t="s">
        <v>694</v>
      </c>
    </row>
    <row r="59" spans="1:105" ht="12" customHeight="1" x14ac:dyDescent="0.25">
      <c r="A59" s="64" t="s">
        <v>28</v>
      </c>
      <c r="B59" s="229">
        <v>1.2484720593546681</v>
      </c>
      <c r="C59" s="229">
        <v>0.92918246721750031</v>
      </c>
      <c r="D59" s="229">
        <v>0.95800150694920416</v>
      </c>
      <c r="E59" s="229">
        <v>0.89511310161120594</v>
      </c>
      <c r="F59" s="229">
        <v>0.83894899116890864</v>
      </c>
      <c r="G59" s="229">
        <v>0.72706222009740951</v>
      </c>
      <c r="H59" s="229">
        <v>0.69149575922173756</v>
      </c>
      <c r="I59" s="229">
        <v>0.71685138051920161</v>
      </c>
      <c r="J59" s="229">
        <v>0.91394142357284103</v>
      </c>
      <c r="K59" s="229">
        <v>0.54104775216239565</v>
      </c>
      <c r="L59" s="229">
        <v>0.67791393668590938</v>
      </c>
      <c r="M59" s="229">
        <v>0.76550560806653589</v>
      </c>
      <c r="N59" s="229">
        <v>0.96153028463032475</v>
      </c>
      <c r="O59" s="229">
        <v>0.89148950108337233</v>
      </c>
      <c r="P59" s="229">
        <v>0.76830229218941704</v>
      </c>
      <c r="Q59" s="229">
        <v>0.84699371565474246</v>
      </c>
      <c r="R59" s="229">
        <v>0.85811756627292213</v>
      </c>
      <c r="S59" s="229">
        <v>0.85066710681928648</v>
      </c>
      <c r="T59" s="229">
        <v>0.83198246218964522</v>
      </c>
      <c r="U59" s="229">
        <v>0.8597343997202872</v>
      </c>
      <c r="V59" s="229">
        <v>0.81950207691674037</v>
      </c>
      <c r="W59" s="229">
        <v>0.8516614154897425</v>
      </c>
      <c r="X59" s="229">
        <v>0.80546538236821918</v>
      </c>
      <c r="Y59" s="229">
        <v>0.80412058551589116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0.3331948350376398</v>
      </c>
      <c r="C61" s="229">
        <v>0.13870787891847181</v>
      </c>
      <c r="D61" s="229">
        <v>0.17494555214767879</v>
      </c>
      <c r="E61" s="229">
        <v>0.18110592603020301</v>
      </c>
      <c r="F61" s="229">
        <v>0.18060887700300399</v>
      </c>
      <c r="G61" s="229">
        <v>0.25784445618498852</v>
      </c>
      <c r="H61" s="229">
        <v>0.28256595806883139</v>
      </c>
      <c r="I61" s="229">
        <v>0.27045368502541278</v>
      </c>
      <c r="J61" s="229">
        <v>0.27360785138936372</v>
      </c>
      <c r="K61" s="229">
        <v>0.1237116251346467</v>
      </c>
      <c r="L61" s="229">
        <v>0.229777130592909</v>
      </c>
      <c r="M61" s="229">
        <v>0.28613369378674119</v>
      </c>
      <c r="N61" s="229">
        <v>0.36449633587819369</v>
      </c>
      <c r="O61" s="229">
        <v>0.38195126236593868</v>
      </c>
      <c r="P61" s="229">
        <v>0.32366708871850391</v>
      </c>
      <c r="Q61" s="229">
        <v>0.29157266528367187</v>
      </c>
      <c r="R61" s="229">
        <v>0.31251033376901538</v>
      </c>
      <c r="S61" s="229">
        <v>0.3607647504253465</v>
      </c>
      <c r="T61" s="229">
        <v>0.35905311656634198</v>
      </c>
      <c r="U61" s="229">
        <v>0.34396854601749782</v>
      </c>
      <c r="V61" s="229">
        <v>0.27738772873697798</v>
      </c>
      <c r="W61" s="229">
        <v>0.33749433038412952</v>
      </c>
      <c r="X61" s="229">
        <v>0.36076202663927343</v>
      </c>
      <c r="Y61" s="229">
        <v>0.34519084174380571</v>
      </c>
      <c r="DA61" s="73" t="s">
        <v>697</v>
      </c>
    </row>
    <row r="62" spans="1:105" ht="12" customHeight="1" x14ac:dyDescent="0.25">
      <c r="A62" s="64" t="s">
        <v>159</v>
      </c>
      <c r="B62" s="229">
        <v>0.1650881076278303</v>
      </c>
      <c r="C62" s="229">
        <v>0.12233804850748831</v>
      </c>
      <c r="D62" s="229">
        <v>5.1443342016169263E-2</v>
      </c>
      <c r="E62" s="229">
        <v>5.325280553941706E-2</v>
      </c>
      <c r="F62" s="229">
        <v>5.3122199739760657E-2</v>
      </c>
      <c r="G62" s="229">
        <v>0.12860759251716131</v>
      </c>
      <c r="H62" s="229">
        <v>0.10308568426242889</v>
      </c>
      <c r="I62" s="229">
        <v>6.6773172128840139E-2</v>
      </c>
      <c r="J62" s="229">
        <v>0.1058109219232195</v>
      </c>
      <c r="K62" s="229">
        <v>3.9917927193807073E-2</v>
      </c>
      <c r="L62" s="229">
        <v>6.6271292418423416E-2</v>
      </c>
      <c r="M62" s="229">
        <v>9.5458382763011246E-2</v>
      </c>
      <c r="N62" s="229">
        <v>0.1035509658497952</v>
      </c>
      <c r="O62" s="229">
        <v>0.1047641943918672</v>
      </c>
      <c r="P62" s="229">
        <v>9.7372194108447302E-2</v>
      </c>
      <c r="Q62" s="229">
        <v>0.14204400549123131</v>
      </c>
      <c r="R62" s="229">
        <v>0.24256522720712051</v>
      </c>
      <c r="S62" s="229">
        <v>0.25128840546847131</v>
      </c>
      <c r="T62" s="229">
        <v>0.23514718079011571</v>
      </c>
      <c r="U62" s="229">
        <v>0.22879936848108551</v>
      </c>
      <c r="V62" s="229">
        <v>0.21488811584428349</v>
      </c>
      <c r="W62" s="229">
        <v>0.17974558028159349</v>
      </c>
      <c r="X62" s="229">
        <v>0.18390288740718461</v>
      </c>
      <c r="Y62" s="229">
        <v>0.187748841772857</v>
      </c>
      <c r="DA62" s="73" t="s">
        <v>698</v>
      </c>
    </row>
    <row r="63" spans="1:105" ht="12" customHeight="1" x14ac:dyDescent="0.25">
      <c r="A63" s="64" t="s">
        <v>32</v>
      </c>
      <c r="B63" s="229">
        <v>0.18058888937656001</v>
      </c>
      <c r="C63" s="229">
        <v>0.13955468231583801</v>
      </c>
      <c r="D63" s="229">
        <v>6.0733889452742433E-2</v>
      </c>
      <c r="E63" s="229">
        <v>0.12579022885670871</v>
      </c>
      <c r="F63" s="229">
        <v>6.2562380281760699E-2</v>
      </c>
      <c r="G63" s="229">
        <v>0.1112505641939322</v>
      </c>
      <c r="H63" s="229">
        <v>0.1084506220944781</v>
      </c>
      <c r="I63" s="229">
        <v>8.1475753597620049E-2</v>
      </c>
      <c r="J63" s="229">
        <v>7.1353223026037402E-2</v>
      </c>
      <c r="K63" s="229">
        <v>4.8596569956558942E-2</v>
      </c>
      <c r="L63" s="229">
        <v>7.934726958986138E-2</v>
      </c>
      <c r="M63" s="229">
        <v>6.9567573986667269E-2</v>
      </c>
      <c r="N63" s="229">
        <v>7.8004469766505449E-2</v>
      </c>
      <c r="O63" s="229">
        <v>8.1606442133432017E-2</v>
      </c>
      <c r="P63" s="229">
        <v>3.3040737596335468E-2</v>
      </c>
      <c r="Q63" s="229">
        <v>5.9793404619685783E-2</v>
      </c>
      <c r="R63" s="229">
        <v>6.9042467914042657E-2</v>
      </c>
      <c r="S63" s="229">
        <v>4.9656776823944711E-2</v>
      </c>
      <c r="T63" s="229">
        <v>5.6046217640789431E-2</v>
      </c>
      <c r="U63" s="229">
        <v>7.6041382118725437E-2</v>
      </c>
      <c r="V63" s="229">
        <v>5.0227722461655723E-2</v>
      </c>
      <c r="W63" s="229">
        <v>7.4515762961888762E-2</v>
      </c>
      <c r="X63" s="229">
        <v>3.9795003088554777E-2</v>
      </c>
      <c r="Y63" s="229">
        <v>7.0291649463888314E-2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6.4585999367592059E-2</v>
      </c>
      <c r="M64" s="229">
        <v>7.3018205690710714E-2</v>
      </c>
      <c r="N64" s="229">
        <v>0.1008492128636308</v>
      </c>
      <c r="O64" s="229">
        <v>0.2148469287870598</v>
      </c>
      <c r="P64" s="229">
        <v>0.28558328883412731</v>
      </c>
      <c r="Q64" s="229">
        <v>0.30834323734806113</v>
      </c>
      <c r="R64" s="229">
        <v>0.2224232177257586</v>
      </c>
      <c r="S64" s="229">
        <v>0.14847095230112589</v>
      </c>
      <c r="T64" s="229">
        <v>0.20616397430978631</v>
      </c>
      <c r="U64" s="229">
        <v>0.2524097839780341</v>
      </c>
      <c r="V64" s="229">
        <v>0.21452104552822629</v>
      </c>
      <c r="W64" s="229">
        <v>0.29483660543979889</v>
      </c>
      <c r="X64" s="229">
        <v>0.2076159004434831</v>
      </c>
      <c r="Y64" s="229">
        <v>0.3130978836074107</v>
      </c>
      <c r="DA64" s="73" t="s">
        <v>700</v>
      </c>
    </row>
    <row r="65" spans="1:105" ht="12" customHeight="1" x14ac:dyDescent="0.25">
      <c r="A65" s="64" t="s">
        <v>35</v>
      </c>
      <c r="B65" s="229">
        <v>0.1664616068065437</v>
      </c>
      <c r="C65" s="229">
        <v>0.14657954862840539</v>
      </c>
      <c r="D65" s="229">
        <v>0.11186050740307581</v>
      </c>
      <c r="E65" s="229">
        <v>9.925292478200079E-2</v>
      </c>
      <c r="F65" s="229">
        <v>0.1155110843185391</v>
      </c>
      <c r="G65" s="229">
        <v>0.111457349799885</v>
      </c>
      <c r="H65" s="229">
        <v>0.1262174611147269</v>
      </c>
      <c r="I65" s="229">
        <v>0.1545989078585025</v>
      </c>
      <c r="J65" s="229">
        <v>0.16678788411995399</v>
      </c>
      <c r="K65" s="229">
        <v>8.3853390302144309E-2</v>
      </c>
      <c r="L65" s="229">
        <v>0.1160999254789897</v>
      </c>
      <c r="M65" s="229">
        <v>0.1258235260712508</v>
      </c>
      <c r="N65" s="229">
        <v>0.139695437754145</v>
      </c>
      <c r="O65" s="229">
        <v>0.13784894716439641</v>
      </c>
      <c r="P65" s="229">
        <v>9.5247450321144927E-2</v>
      </c>
      <c r="Q65" s="229">
        <v>0.12949217323622481</v>
      </c>
      <c r="R65" s="229">
        <v>0.1417184686186318</v>
      </c>
      <c r="S65" s="229">
        <v>0.10231736613630581</v>
      </c>
      <c r="T65" s="229">
        <v>0.1431445890694705</v>
      </c>
      <c r="U65" s="229">
        <v>0.14398065875769281</v>
      </c>
      <c r="V65" s="229">
        <v>0.1183541575760954</v>
      </c>
      <c r="W65" s="229">
        <v>0.14109901543243089</v>
      </c>
      <c r="X65" s="229">
        <v>0.14049761371202391</v>
      </c>
      <c r="Y65" s="229">
        <v>0.13260968434458451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0.86514156743462489</v>
      </c>
      <c r="C69" s="263">
        <v>0.83542492493892051</v>
      </c>
      <c r="D69" s="263">
        <v>0.81409762244887074</v>
      </c>
      <c r="E69" s="263">
        <v>0.82076932590362117</v>
      </c>
      <c r="F69" s="263">
        <v>0.79166458263248807</v>
      </c>
      <c r="G69" s="263">
        <v>0.83052873532828708</v>
      </c>
      <c r="H69" s="263">
        <v>0.81201319517430415</v>
      </c>
      <c r="I69" s="263">
        <v>0.80988927916514897</v>
      </c>
      <c r="J69" s="263">
        <v>0.84596148358501155</v>
      </c>
      <c r="K69" s="263">
        <v>0.51944771298651937</v>
      </c>
      <c r="L69" s="263">
        <v>0.64795680764617059</v>
      </c>
      <c r="M69" s="263">
        <v>0.83316940571217557</v>
      </c>
      <c r="N69" s="263">
        <v>0.97533371413653103</v>
      </c>
      <c r="O69" s="263">
        <v>0.9633872267647976</v>
      </c>
      <c r="P69" s="263">
        <v>0.83227340408824013</v>
      </c>
      <c r="Q69" s="263">
        <v>0.88283831589897677</v>
      </c>
      <c r="R69" s="263">
        <v>0.91225130449754177</v>
      </c>
      <c r="S69" s="263">
        <v>0.89877643590144651</v>
      </c>
      <c r="T69" s="263">
        <v>0.91751678722455732</v>
      </c>
      <c r="U69" s="263">
        <v>0.89235156698565488</v>
      </c>
      <c r="V69" s="263">
        <v>0.83241389687463008</v>
      </c>
      <c r="W69" s="263">
        <v>0.90452959100429708</v>
      </c>
      <c r="X69" s="263">
        <v>0.88250044964577257</v>
      </c>
      <c r="Y69" s="263">
        <v>0.85849660306891784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2.9889373401552199</v>
      </c>
      <c r="C72" s="223">
        <v>2.4459539326180879</v>
      </c>
      <c r="D72" s="223">
        <v>2.6493019798539739</v>
      </c>
      <c r="E72" s="223">
        <v>2.8247326312155678</v>
      </c>
      <c r="F72" s="223">
        <v>2.637195202553269</v>
      </c>
      <c r="G72" s="223">
        <v>2.9229122379624179</v>
      </c>
      <c r="H72" s="223">
        <v>3.0858173902446788</v>
      </c>
      <c r="I72" s="223">
        <v>3.163934550673472</v>
      </c>
      <c r="J72" s="223">
        <v>3.035346804878142</v>
      </c>
      <c r="K72" s="223">
        <v>2.710292763834492</v>
      </c>
      <c r="L72" s="223">
        <v>2.6537396987547499</v>
      </c>
      <c r="M72" s="223">
        <v>2.7441484489442849</v>
      </c>
      <c r="N72" s="223">
        <v>2.7840097733905731</v>
      </c>
      <c r="O72" s="223">
        <v>2.719353309161499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4.561221515313383E-3</v>
      </c>
      <c r="C73" s="259">
        <v>3.636706490666029E-3</v>
      </c>
      <c r="D73" s="259">
        <v>3.9010481789136611E-3</v>
      </c>
      <c r="E73" s="259">
        <v>4.1729946832665182E-3</v>
      </c>
      <c r="F73" s="259">
        <v>3.8703227667029349E-3</v>
      </c>
      <c r="G73" s="259">
        <v>4.3124908331903461E-3</v>
      </c>
      <c r="H73" s="259">
        <v>4.5523958836023413E-3</v>
      </c>
      <c r="I73" s="259">
        <v>4.6534759485413468E-3</v>
      </c>
      <c r="J73" s="259">
        <v>4.5030272696680853E-3</v>
      </c>
      <c r="K73" s="259">
        <v>3.9951123029236561E-3</v>
      </c>
      <c r="L73" s="259">
        <v>3.9616373278904306E-3</v>
      </c>
      <c r="M73" s="259">
        <v>4.0245729608864977E-3</v>
      </c>
      <c r="N73" s="259">
        <v>4.1152494850327419E-3</v>
      </c>
      <c r="O73" s="259">
        <v>3.9951423607973357E-3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6.1579719222886842E-4</v>
      </c>
      <c r="C74" s="224">
        <v>4.9098111950802211E-4</v>
      </c>
      <c r="D74" s="224">
        <v>5.2666911862523811E-4</v>
      </c>
      <c r="E74" s="224">
        <v>5.6338382174910917E-4</v>
      </c>
      <c r="F74" s="224">
        <v>5.2252097047985246E-4</v>
      </c>
      <c r="G74" s="224">
        <v>5.8221678944459074E-4</v>
      </c>
      <c r="H74" s="224">
        <v>6.1460566947360226E-4</v>
      </c>
      <c r="I74" s="224">
        <v>6.2825219375898861E-4</v>
      </c>
      <c r="J74" s="224">
        <v>6.0794055712532435E-4</v>
      </c>
      <c r="K74" s="224">
        <v>5.4046839320784075E-4</v>
      </c>
      <c r="L74" s="224">
        <v>5.3484908263140801E-4</v>
      </c>
      <c r="M74" s="224">
        <v>5.4616595615749849E-4</v>
      </c>
      <c r="N74" s="224">
        <v>5.555878112248068E-4</v>
      </c>
      <c r="O74" s="224">
        <v>5.4389028589832183E-4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7.9274248022354138E-2</v>
      </c>
      <c r="C75" s="224">
        <v>6.320613269004019E-2</v>
      </c>
      <c r="D75" s="224">
        <v>6.780040387078351E-2</v>
      </c>
      <c r="E75" s="224">
        <v>7.2526847119045557E-2</v>
      </c>
      <c r="F75" s="224">
        <v>6.7266394737483415E-2</v>
      </c>
      <c r="G75" s="224">
        <v>7.4951296874467124E-2</v>
      </c>
      <c r="H75" s="224">
        <v>7.911232748747761E-2</v>
      </c>
      <c r="I75" s="224">
        <v>8.0877634482827976E-2</v>
      </c>
      <c r="J75" s="224">
        <v>7.8262829250590721E-2</v>
      </c>
      <c r="K75" s="224">
        <v>6.9253908686491158E-2</v>
      </c>
      <c r="L75" s="224">
        <v>6.8853446176955699E-2</v>
      </c>
      <c r="M75" s="224">
        <v>6.976642266166172E-2</v>
      </c>
      <c r="N75" s="224">
        <v>7.1314359404851563E-2</v>
      </c>
      <c r="O75" s="224">
        <v>6.9077039911535576E-2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1.506252175175825E-3</v>
      </c>
      <c r="C76" s="224">
        <v>1.2009495797674259E-3</v>
      </c>
      <c r="D76" s="224">
        <v>1.288243135139794E-3</v>
      </c>
      <c r="E76" s="224">
        <v>1.3780480289248759E-3</v>
      </c>
      <c r="F76" s="224">
        <v>1.2780966823046911E-3</v>
      </c>
      <c r="G76" s="224">
        <v>1.4241138423360419E-3</v>
      </c>
      <c r="H76" s="224">
        <v>1.5033376868271611E-3</v>
      </c>
      <c r="I76" s="224">
        <v>1.536717356542857E-3</v>
      </c>
      <c r="J76" s="224">
        <v>1.487034689510711E-3</v>
      </c>
      <c r="K76" s="224">
        <v>1.3219964351193891E-3</v>
      </c>
      <c r="L76" s="224">
        <v>1.3082514897290009E-3</v>
      </c>
      <c r="M76" s="224">
        <v>1.3359327873704631E-3</v>
      </c>
      <c r="N76" s="224">
        <v>1.3589788321858949E-3</v>
      </c>
      <c r="O76" s="224">
        <v>1.3303664526727319E-3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1.130155693826362E-2</v>
      </c>
      <c r="C77" s="260">
        <v>9.7004579448202819E-3</v>
      </c>
      <c r="D77" s="260">
        <v>1.058262558261598E-2</v>
      </c>
      <c r="E77" s="260">
        <v>1.131636729225406E-2</v>
      </c>
      <c r="F77" s="260">
        <v>1.0643968251641839E-2</v>
      </c>
      <c r="G77" s="260">
        <v>1.1851210227159891E-2</v>
      </c>
      <c r="H77" s="260">
        <v>1.2526617543817131E-2</v>
      </c>
      <c r="I77" s="260">
        <v>1.2858957961373291E-2</v>
      </c>
      <c r="J77" s="260">
        <v>1.2071263373102291E-2</v>
      </c>
      <c r="K77" s="260">
        <v>1.0995237868895429E-2</v>
      </c>
      <c r="L77" s="260">
        <v>1.049746047118608E-2</v>
      </c>
      <c r="M77" s="260">
        <v>1.1003133999929081E-2</v>
      </c>
      <c r="N77" s="260">
        <v>1.104629856913626E-2</v>
      </c>
      <c r="O77" s="260">
        <v>1.070316982742787E-2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5.8988722862892329E-4</v>
      </c>
      <c r="C78" s="226">
        <v>2.8704891526059619E-4</v>
      </c>
      <c r="D78" s="226">
        <v>1.2596401622329701E-4</v>
      </c>
      <c r="E78" s="226">
        <v>1.3753083994782279E-4</v>
      </c>
      <c r="F78" s="226">
        <v>1.173817780816168E-4</v>
      </c>
      <c r="G78" s="226">
        <v>2.9783444805850118E-4</v>
      </c>
      <c r="H78" s="226">
        <v>2.5761350867548559E-4</v>
      </c>
      <c r="I78" s="226">
        <v>1.6862930445203929E-4</v>
      </c>
      <c r="J78" s="226">
        <v>2.9436839444916049E-4</v>
      </c>
      <c r="K78" s="226">
        <v>1.750600098849954E-4</v>
      </c>
      <c r="L78" s="226">
        <v>2.4211655371473391E-4</v>
      </c>
      <c r="M78" s="226">
        <v>2.087586540344781E-4</v>
      </c>
      <c r="N78" s="226">
        <v>2.0722363092325719E-4</v>
      </c>
      <c r="O78" s="226">
        <v>2.1130877607195651E-4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6.2247082249002072E-4</v>
      </c>
      <c r="C79" s="226">
        <v>3.5993116666935352E-4</v>
      </c>
      <c r="D79" s="226">
        <v>2.8664595787311132E-4</v>
      </c>
      <c r="E79" s="226">
        <v>2.6825796674267792E-4</v>
      </c>
      <c r="F79" s="226">
        <v>2.6711606396709228E-4</v>
      </c>
      <c r="G79" s="226">
        <v>2.7012746562957119E-4</v>
      </c>
      <c r="H79" s="226">
        <v>3.3009688591729649E-4</v>
      </c>
      <c r="I79" s="226">
        <v>4.0859135588382402E-4</v>
      </c>
      <c r="J79" s="226">
        <v>4.8559800356428212E-4</v>
      </c>
      <c r="K79" s="226">
        <v>3.8484983606942727E-4</v>
      </c>
      <c r="L79" s="226">
        <v>4.438974976763557E-4</v>
      </c>
      <c r="M79" s="226">
        <v>2.8796783412446181E-4</v>
      </c>
      <c r="N79" s="226">
        <v>2.9340418773797738E-4</v>
      </c>
      <c r="O79" s="226">
        <v>2.9097777781728258E-4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1.0089198887144671E-2</v>
      </c>
      <c r="C82" s="226">
        <v>9.0534778628903329E-3</v>
      </c>
      <c r="D82" s="226">
        <v>1.0170015608519571E-2</v>
      </c>
      <c r="E82" s="226">
        <v>1.091057848556356E-2</v>
      </c>
      <c r="F82" s="226">
        <v>1.025947040959313E-2</v>
      </c>
      <c r="G82" s="226">
        <v>1.1283248313471821E-2</v>
      </c>
      <c r="H82" s="226">
        <v>1.193890714922434E-2</v>
      </c>
      <c r="I82" s="226">
        <v>1.228173730103743E-2</v>
      </c>
      <c r="J82" s="226">
        <v>1.1291296975088849E-2</v>
      </c>
      <c r="K82" s="226">
        <v>1.0435328022941011E-2</v>
      </c>
      <c r="L82" s="226">
        <v>9.8114464197949867E-3</v>
      </c>
      <c r="M82" s="226">
        <v>1.0506407511770141E-2</v>
      </c>
      <c r="N82" s="226">
        <v>1.0545670750475029E-2</v>
      </c>
      <c r="O82" s="226">
        <v>1.020088327353863E-2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0.66136487189000881</v>
      </c>
      <c r="C83" s="261">
        <v>0.56062559293690595</v>
      </c>
      <c r="D83" s="261">
        <v>0.61165942022209374</v>
      </c>
      <c r="E83" s="261">
        <v>0.65235823033969653</v>
      </c>
      <c r="F83" s="261">
        <v>0.61444044612719961</v>
      </c>
      <c r="G83" s="261">
        <v>0.68228790373531567</v>
      </c>
      <c r="H83" s="261">
        <v>0.72056725387949705</v>
      </c>
      <c r="I83" s="261">
        <v>0.74009402398516011</v>
      </c>
      <c r="J83" s="261">
        <v>0.69795522281532429</v>
      </c>
      <c r="K83" s="261">
        <v>0.63241873424057227</v>
      </c>
      <c r="L83" s="261">
        <v>0.60597328727527067</v>
      </c>
      <c r="M83" s="261">
        <v>0.63502775955933133</v>
      </c>
      <c r="N83" s="261">
        <v>0.6386260093870777</v>
      </c>
      <c r="O83" s="261">
        <v>0.61922777288580477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0.15787084782625391</v>
      </c>
      <c r="C84" s="262">
        <v>7.250740281824028E-2</v>
      </c>
      <c r="D84" s="262">
        <v>5.5947657439567838E-2</v>
      </c>
      <c r="E84" s="262">
        <v>6.6836156511398223E-2</v>
      </c>
      <c r="F84" s="262">
        <v>5.2257479127837861E-2</v>
      </c>
      <c r="G84" s="262">
        <v>7.8948258373106192E-2</v>
      </c>
      <c r="H84" s="262">
        <v>8.6265459038294412E-2</v>
      </c>
      <c r="I84" s="262">
        <v>8.1388605022175486E-2</v>
      </c>
      <c r="J84" s="262">
        <v>9.5889706984869372E-2</v>
      </c>
      <c r="K84" s="262">
        <v>7.2960731916890481E-2</v>
      </c>
      <c r="L84" s="262">
        <v>9.7516218261550228E-2</v>
      </c>
      <c r="M84" s="262">
        <v>7.0917840216939809E-2</v>
      </c>
      <c r="N84" s="262">
        <v>7.6614727647495495E-2</v>
      </c>
      <c r="O84" s="262">
        <v>7.8978891677489171E-2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6.2260694721592111E-2</v>
      </c>
      <c r="C85" s="230">
        <v>1.8387805485971569E-2</v>
      </c>
      <c r="D85" s="230">
        <v>2.4528616909084811E-2</v>
      </c>
      <c r="E85" s="230">
        <v>2.6303323049772061E-2</v>
      </c>
      <c r="F85" s="230">
        <v>2.29161325784988E-2</v>
      </c>
      <c r="G85" s="230">
        <v>3.3459442124546337E-2</v>
      </c>
      <c r="H85" s="230">
        <v>3.9313919146927938E-2</v>
      </c>
      <c r="I85" s="230">
        <v>3.8386652079769677E-2</v>
      </c>
      <c r="J85" s="230">
        <v>4.2531825159046549E-2</v>
      </c>
      <c r="K85" s="230">
        <v>3.0480053468030441E-2</v>
      </c>
      <c r="L85" s="230">
        <v>4.5588148958035472E-2</v>
      </c>
      <c r="M85" s="230">
        <v>3.5207385229151407E-2</v>
      </c>
      <c r="N85" s="230">
        <v>4.0765314372172567E-2</v>
      </c>
      <c r="O85" s="230">
        <v>4.2755655106719623E-2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3.0272628263452509E-2</v>
      </c>
      <c r="C86" s="230">
        <v>1.5915084752410841E-2</v>
      </c>
      <c r="D86" s="230">
        <v>7.078120741416419E-3</v>
      </c>
      <c r="E86" s="230">
        <v>7.5899530138485672E-3</v>
      </c>
      <c r="F86" s="230">
        <v>6.6144984840628808E-3</v>
      </c>
      <c r="G86" s="230">
        <v>1.6377444741861098E-2</v>
      </c>
      <c r="H86" s="230">
        <v>1.407484094593224E-2</v>
      </c>
      <c r="I86" s="230">
        <v>9.3005360072925501E-3</v>
      </c>
      <c r="J86" s="230">
        <v>1.6141154687450931E-2</v>
      </c>
      <c r="K86" s="230">
        <v>9.6514336878992229E-3</v>
      </c>
      <c r="L86" s="230">
        <v>1.290295652784587E-2</v>
      </c>
      <c r="M86" s="230">
        <v>1.1526500678392429E-2</v>
      </c>
      <c r="N86" s="230">
        <v>1.135673787871456E-2</v>
      </c>
      <c r="O86" s="230">
        <v>1.1508457813278221E-2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3.4157649352096968E-2</v>
      </c>
      <c r="C87" s="230">
        <v>1.87264057819304E-2</v>
      </c>
      <c r="D87" s="230">
        <v>8.6195083915150163E-3</v>
      </c>
      <c r="E87" s="230">
        <v>1.8492946447569481E-2</v>
      </c>
      <c r="F87" s="230">
        <v>8.0352009946125548E-3</v>
      </c>
      <c r="G87" s="230">
        <v>1.4613167645553669E-2</v>
      </c>
      <c r="H87" s="230">
        <v>1.5273543126012821E-2</v>
      </c>
      <c r="I87" s="230">
        <v>1.170568859535206E-2</v>
      </c>
      <c r="J87" s="230">
        <v>1.1227428716311501E-2</v>
      </c>
      <c r="K87" s="230">
        <v>1.2119705769631849E-2</v>
      </c>
      <c r="L87" s="230">
        <v>1.5935232007309189E-2</v>
      </c>
      <c r="M87" s="230">
        <v>8.6646869514604534E-3</v>
      </c>
      <c r="N87" s="230">
        <v>8.797908341583385E-3</v>
      </c>
      <c r="O87" s="230">
        <v>9.2467966395169184E-3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3.1179875489112309E-2</v>
      </c>
      <c r="C88" s="230">
        <v>1.9478106797927469E-2</v>
      </c>
      <c r="D88" s="230">
        <v>1.57214113975516E-2</v>
      </c>
      <c r="E88" s="230">
        <v>1.4449934000208119E-2</v>
      </c>
      <c r="F88" s="230">
        <v>1.4691647070663619E-2</v>
      </c>
      <c r="G88" s="230">
        <v>1.449820386114508E-2</v>
      </c>
      <c r="H88" s="230">
        <v>1.7603155819421411E-2</v>
      </c>
      <c r="I88" s="230">
        <v>2.1995728339761201E-2</v>
      </c>
      <c r="J88" s="230">
        <v>2.5989298422060391E-2</v>
      </c>
      <c r="K88" s="230">
        <v>2.070953899132897E-2</v>
      </c>
      <c r="L88" s="230">
        <v>2.3089880768359709E-2</v>
      </c>
      <c r="M88" s="230">
        <v>1.55192673579355E-2</v>
      </c>
      <c r="N88" s="230">
        <v>1.5694767055024979E-2</v>
      </c>
      <c r="O88" s="230">
        <v>1.546798211797441E-2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0.50349402406375487</v>
      </c>
      <c r="C89" s="262">
        <v>0.4881181901186657</v>
      </c>
      <c r="D89" s="262">
        <v>0.55571176278252588</v>
      </c>
      <c r="E89" s="262">
        <v>0.58552207382829835</v>
      </c>
      <c r="F89" s="262">
        <v>0.56218296699936177</v>
      </c>
      <c r="G89" s="262">
        <v>0.60333964536220952</v>
      </c>
      <c r="H89" s="262">
        <v>0.63430179484120264</v>
      </c>
      <c r="I89" s="262">
        <v>0.65870541896298462</v>
      </c>
      <c r="J89" s="262">
        <v>0.60206551583045498</v>
      </c>
      <c r="K89" s="262">
        <v>0.55945800232368181</v>
      </c>
      <c r="L89" s="262">
        <v>0.50845706901372045</v>
      </c>
      <c r="M89" s="262">
        <v>0.56410991934239152</v>
      </c>
      <c r="N89" s="262">
        <v>0.56201128173958215</v>
      </c>
      <c r="O89" s="262">
        <v>0.5402488812083156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1.305759073178872</v>
      </c>
      <c r="C90" s="294">
        <v>1.1068654924802159</v>
      </c>
      <c r="D90" s="294">
        <v>1.2076236153394539</v>
      </c>
      <c r="E90" s="294">
        <v>1.2879769011539479</v>
      </c>
      <c r="F90" s="294">
        <v>1.2131143058231499</v>
      </c>
      <c r="G90" s="294">
        <v>1.347068250354166</v>
      </c>
      <c r="H90" s="294">
        <v>1.42264469974029</v>
      </c>
      <c r="I90" s="294">
        <v>1.4611971816138489</v>
      </c>
      <c r="J90" s="294">
        <v>1.3780008639697741</v>
      </c>
      <c r="K90" s="294">
        <v>1.248609557872407</v>
      </c>
      <c r="L90" s="294">
        <v>1.1963972560298071</v>
      </c>
      <c r="M90" s="294">
        <v>1.2537606607309351</v>
      </c>
      <c r="N90" s="294">
        <v>1.2608648290347599</v>
      </c>
      <c r="O90" s="294">
        <v>1.2225661161883681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0.31169071824222211</v>
      </c>
      <c r="C91" s="262">
        <v>0.14315426041904791</v>
      </c>
      <c r="D91" s="262">
        <v>0.1104596939296902</v>
      </c>
      <c r="E91" s="262">
        <v>0.13195729239710141</v>
      </c>
      <c r="F91" s="262">
        <v>0.1031740275494675</v>
      </c>
      <c r="G91" s="262">
        <v>0.15587069870789519</v>
      </c>
      <c r="H91" s="262">
        <v>0.17031734013826891</v>
      </c>
      <c r="I91" s="262">
        <v>0.16068877253394781</v>
      </c>
      <c r="J91" s="262">
        <v>0.189318877130777</v>
      </c>
      <c r="K91" s="262">
        <v>0.14404928615878351</v>
      </c>
      <c r="L91" s="262">
        <v>0.1925301632867599</v>
      </c>
      <c r="M91" s="262">
        <v>0.14001592350813449</v>
      </c>
      <c r="N91" s="262">
        <v>0.1512635158244133</v>
      </c>
      <c r="O91" s="262">
        <v>0.155931179263848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0.1229237754990098</v>
      </c>
      <c r="C92" s="297">
        <v>3.6303778548959137E-2</v>
      </c>
      <c r="D92" s="297">
        <v>4.8427827728492988E-2</v>
      </c>
      <c r="E92" s="297">
        <v>5.1931700921525263E-2</v>
      </c>
      <c r="F92" s="297">
        <v>4.5244235532245221E-2</v>
      </c>
      <c r="G92" s="297">
        <v>6.6060312536369167E-2</v>
      </c>
      <c r="H92" s="297">
        <v>7.7619040275938897E-2</v>
      </c>
      <c r="I92" s="297">
        <v>7.5788299881847848E-2</v>
      </c>
      <c r="J92" s="297">
        <v>8.3972280598414745E-2</v>
      </c>
      <c r="K92" s="297">
        <v>6.0177986552447167E-2</v>
      </c>
      <c r="L92" s="297">
        <v>9.0006502705944555E-2</v>
      </c>
      <c r="M92" s="297">
        <v>6.9511346398684865E-2</v>
      </c>
      <c r="N92" s="297">
        <v>8.0484587819635522E-2</v>
      </c>
      <c r="O92" s="297">
        <v>8.4414197001062591E-2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5.9768458689091461E-2</v>
      </c>
      <c r="C93" s="297">
        <v>3.1421787275280777E-2</v>
      </c>
      <c r="D93" s="297">
        <v>1.397461639102165E-2</v>
      </c>
      <c r="E93" s="297">
        <v>1.4985147282636941E-2</v>
      </c>
      <c r="F93" s="297">
        <v>1.305926845707857E-2</v>
      </c>
      <c r="G93" s="297">
        <v>3.2334643063303282E-2</v>
      </c>
      <c r="H93" s="297">
        <v>2.778852045192538E-2</v>
      </c>
      <c r="I93" s="297">
        <v>1.836241958579372E-2</v>
      </c>
      <c r="J93" s="297">
        <v>3.1868126174424249E-2</v>
      </c>
      <c r="K93" s="297">
        <v>1.9055210887061649E-2</v>
      </c>
      <c r="L93" s="297">
        <v>2.5474822254952342E-2</v>
      </c>
      <c r="M93" s="297">
        <v>2.2757230513017691E-2</v>
      </c>
      <c r="N93" s="297">
        <v>2.2422061039419631E-2</v>
      </c>
      <c r="O93" s="297">
        <v>2.2721607764017281E-2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6.7438810943349775E-2</v>
      </c>
      <c r="C94" s="297">
        <v>3.6972290632713782E-2</v>
      </c>
      <c r="D94" s="297">
        <v>1.7017839572274679E-2</v>
      </c>
      <c r="E94" s="297">
        <v>3.6511362547451368E-2</v>
      </c>
      <c r="F94" s="297">
        <v>1.5864218148671439E-2</v>
      </c>
      <c r="G94" s="297">
        <v>2.8851360348995121E-2</v>
      </c>
      <c r="H94" s="297">
        <v>3.0155166027168209E-2</v>
      </c>
      <c r="I94" s="297">
        <v>2.3111008371985951E-2</v>
      </c>
      <c r="J94" s="297">
        <v>2.2166760797103391E-2</v>
      </c>
      <c r="K94" s="297">
        <v>2.3928419009812522E-2</v>
      </c>
      <c r="L94" s="297">
        <v>3.1461564805054902E-2</v>
      </c>
      <c r="M94" s="297">
        <v>1.71070374070392E-2</v>
      </c>
      <c r="N94" s="297">
        <v>1.7370061716748E-2</v>
      </c>
      <c r="O94" s="297">
        <v>1.825631980631889E-2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6.1559673110771047E-2</v>
      </c>
      <c r="C95" s="297">
        <v>3.8456403962094203E-2</v>
      </c>
      <c r="D95" s="297">
        <v>3.1039410237900859E-2</v>
      </c>
      <c r="E95" s="297">
        <v>2.8529081645487789E-2</v>
      </c>
      <c r="F95" s="297">
        <v>2.9006305411472269E-2</v>
      </c>
      <c r="G95" s="297">
        <v>2.8624382759227612E-2</v>
      </c>
      <c r="H95" s="297">
        <v>3.4754613383236467E-2</v>
      </c>
      <c r="I95" s="297">
        <v>4.3427044694320321E-2</v>
      </c>
      <c r="J95" s="297">
        <v>5.1311709560834591E-2</v>
      </c>
      <c r="K95" s="297">
        <v>4.0887669709462143E-2</v>
      </c>
      <c r="L95" s="297">
        <v>4.5587273520808089E-2</v>
      </c>
      <c r="M95" s="297">
        <v>3.0640309189392732E-2</v>
      </c>
      <c r="N95" s="297">
        <v>3.098680524861017E-2</v>
      </c>
      <c r="O95" s="297">
        <v>3.0539054692449219E-2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0.99406835493664958</v>
      </c>
      <c r="C96" s="262">
        <v>0.96371123206116849</v>
      </c>
      <c r="D96" s="262">
        <v>1.097163921409763</v>
      </c>
      <c r="E96" s="262">
        <v>1.156019608756846</v>
      </c>
      <c r="F96" s="262">
        <v>1.1099402782736829</v>
      </c>
      <c r="G96" s="262">
        <v>1.1911975516462709</v>
      </c>
      <c r="H96" s="262">
        <v>1.252327359602021</v>
      </c>
      <c r="I96" s="262">
        <v>1.3005084090799011</v>
      </c>
      <c r="J96" s="262">
        <v>1.1886819868389971</v>
      </c>
      <c r="K96" s="262">
        <v>1.1045602717136229</v>
      </c>
      <c r="L96" s="262">
        <v>1.003867092743048</v>
      </c>
      <c r="M96" s="262">
        <v>1.1137447372228011</v>
      </c>
      <c r="N96" s="262">
        <v>1.1096013132103471</v>
      </c>
      <c r="O96" s="262">
        <v>1.06663493692452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0.92455431924300391</v>
      </c>
      <c r="C97" s="294">
        <f t="shared" si="1"/>
        <v>0.7002276193761634</v>
      </c>
      <c r="D97" s="294">
        <f t="shared" si="1"/>
        <v>0.74591995440634906</v>
      </c>
      <c r="E97" s="294">
        <f t="shared" si="1"/>
        <v>0.79443985877668366</v>
      </c>
      <c r="F97" s="294">
        <f t="shared" si="1"/>
        <v>0.72605914719430631</v>
      </c>
      <c r="G97" s="294">
        <f t="shared" si="1"/>
        <v>0.80043475530633845</v>
      </c>
      <c r="H97" s="294">
        <f t="shared" si="1"/>
        <v>0.84429615235369349</v>
      </c>
      <c r="I97" s="294">
        <f t="shared" si="1"/>
        <v>0.86208830713141871</v>
      </c>
      <c r="J97" s="294">
        <f t="shared" si="1"/>
        <v>0.86245862295304687</v>
      </c>
      <c r="K97" s="294">
        <f t="shared" si="1"/>
        <v>0.74315774803487489</v>
      </c>
      <c r="L97" s="294">
        <f t="shared" si="1"/>
        <v>0.76621351090127887</v>
      </c>
      <c r="M97" s="294">
        <f t="shared" si="1"/>
        <v>0.76868380028801409</v>
      </c>
      <c r="N97" s="294">
        <f t="shared" si="1"/>
        <v>0.79612846086630384</v>
      </c>
      <c r="O97" s="294">
        <f t="shared" si="1"/>
        <v>0.79190981124899462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6.6523317132740289E-2</v>
      </c>
      <c r="C98" s="262">
        <v>2.7425572552253349E-2</v>
      </c>
      <c r="D98" s="262">
        <v>2.3413085677719981E-2</v>
      </c>
      <c r="E98" s="262">
        <v>2.434960660557017E-2</v>
      </c>
      <c r="F98" s="262">
        <v>2.1616705857563371E-2</v>
      </c>
      <c r="G98" s="262">
        <v>3.1590394417917347E-2</v>
      </c>
      <c r="H98" s="262">
        <v>3.4808042349444818E-2</v>
      </c>
      <c r="I98" s="262">
        <v>3.3885876593877401E-2</v>
      </c>
      <c r="J98" s="262">
        <v>4.1922236323940022E-2</v>
      </c>
      <c r="K98" s="262">
        <v>2.9866533129758011E-2</v>
      </c>
      <c r="L98" s="262">
        <v>4.1199725959896141E-2</v>
      </c>
      <c r="M98" s="262">
        <v>3.055568546797342E-2</v>
      </c>
      <c r="N98" s="262">
        <v>3.3598195854542892E-2</v>
      </c>
      <c r="O98" s="262">
        <v>3.4855058164867593E-2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3.3478949626659281E-2</v>
      </c>
      <c r="C99" s="230">
        <v>9.3768453770346292E-3</v>
      </c>
      <c r="D99" s="230">
        <v>1.2134229222978689E-2</v>
      </c>
      <c r="E99" s="230">
        <v>1.3248511380099489E-2</v>
      </c>
      <c r="F99" s="230">
        <v>1.12018493450284E-2</v>
      </c>
      <c r="G99" s="230">
        <v>1.6429555966495622E-2</v>
      </c>
      <c r="H99" s="230">
        <v>1.927600551420218E-2</v>
      </c>
      <c r="I99" s="230">
        <v>1.8666918979964961E-2</v>
      </c>
      <c r="J99" s="230">
        <v>2.1060491898766132E-2</v>
      </c>
      <c r="K99" s="230">
        <v>1.496249462486662E-2</v>
      </c>
      <c r="L99" s="230">
        <v>2.302275726646226E-2</v>
      </c>
      <c r="M99" s="230">
        <v>1.7280824067240758E-2</v>
      </c>
      <c r="N99" s="230">
        <v>2.0196184816188571E-2</v>
      </c>
      <c r="O99" s="230">
        <v>2.1371089522123521E-2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1.6278260325084781E-2</v>
      </c>
      <c r="C100" s="230">
        <v>8.1158835946796952E-3</v>
      </c>
      <c r="D100" s="230">
        <v>3.501523949051363E-3</v>
      </c>
      <c r="E100" s="230">
        <v>3.822923008173473E-3</v>
      </c>
      <c r="F100" s="230">
        <v>3.2332949400419721E-3</v>
      </c>
      <c r="G100" s="230">
        <v>8.0418000985497447E-3</v>
      </c>
      <c r="H100" s="230">
        <v>6.9010344827579659E-3</v>
      </c>
      <c r="I100" s="230">
        <v>4.522727112476501E-3</v>
      </c>
      <c r="J100" s="230">
        <v>7.9926186158386786E-3</v>
      </c>
      <c r="K100" s="230">
        <v>4.7378369867006722E-3</v>
      </c>
      <c r="L100" s="230">
        <v>6.516203069217831E-3</v>
      </c>
      <c r="M100" s="230">
        <v>5.6575468197310368E-3</v>
      </c>
      <c r="N100" s="230">
        <v>5.6264199268409769E-3</v>
      </c>
      <c r="O100" s="230">
        <v>5.7524152436737351E-3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1.6766107180996231E-2</v>
      </c>
      <c r="C101" s="230">
        <v>9.9328435805390268E-3</v>
      </c>
      <c r="D101" s="230">
        <v>7.7773325056899253E-3</v>
      </c>
      <c r="E101" s="230">
        <v>7.2781722172971996E-3</v>
      </c>
      <c r="F101" s="230">
        <v>7.1815615724929987E-3</v>
      </c>
      <c r="G101" s="230">
        <v>7.1190383528719862E-3</v>
      </c>
      <c r="H101" s="230">
        <v>8.6310023524846739E-3</v>
      </c>
      <c r="I101" s="230">
        <v>1.0696230501435941E-2</v>
      </c>
      <c r="J101" s="230">
        <v>1.286912580933521E-2</v>
      </c>
      <c r="K101" s="230">
        <v>1.0166201518190719E-2</v>
      </c>
      <c r="L101" s="230">
        <v>1.1660765624216061E-2</v>
      </c>
      <c r="M101" s="230">
        <v>7.6173145810016184E-3</v>
      </c>
      <c r="N101" s="230">
        <v>7.7755911115133464E-3</v>
      </c>
      <c r="O101" s="230">
        <v>7.7315533990703336E-3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0.58729115340908022</v>
      </c>
      <c r="C102" s="262">
        <v>0.42388660131560219</v>
      </c>
      <c r="D102" s="262">
        <v>0.44759801689641532</v>
      </c>
      <c r="E102" s="262">
        <v>0.47517330028123073</v>
      </c>
      <c r="F102" s="262">
        <v>0.42963652113637779</v>
      </c>
      <c r="G102" s="262">
        <v>0.47258710610855109</v>
      </c>
      <c r="H102" s="262">
        <v>0.49848363219240521</v>
      </c>
      <c r="I102" s="262">
        <v>0.50788273550672391</v>
      </c>
      <c r="J102" s="262">
        <v>0.52241149141809684</v>
      </c>
      <c r="K102" s="262">
        <v>0.43865628483891289</v>
      </c>
      <c r="L102" s="262">
        <v>0.46823468888518283</v>
      </c>
      <c r="M102" s="262">
        <v>0.46124631268411392</v>
      </c>
      <c r="N102" s="262">
        <v>0.48409542672816969</v>
      </c>
      <c r="O102" s="262">
        <v>0.48701545241825028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0.35018371876786469</v>
      </c>
      <c r="C103" s="229">
        <v>0.26678269363130419</v>
      </c>
      <c r="D103" s="229">
        <v>0.31599438353035841</v>
      </c>
      <c r="E103" s="229">
        <v>0.31401191626256503</v>
      </c>
      <c r="F103" s="229">
        <v>0.28818077791296048</v>
      </c>
      <c r="G103" s="229">
        <v>0.25714303727423232</v>
      </c>
      <c r="H103" s="229">
        <v>0.26276509288574329</v>
      </c>
      <c r="I103" s="229">
        <v>0.28219635078562688</v>
      </c>
      <c r="J103" s="229">
        <v>0.311755204452423</v>
      </c>
      <c r="K103" s="229">
        <v>0.28351005501535748</v>
      </c>
      <c r="L103" s="229">
        <v>0.25723173813045058</v>
      </c>
      <c r="M103" s="229">
        <v>0.24944181940682231</v>
      </c>
      <c r="N103" s="229">
        <v>0.265889828313503</v>
      </c>
      <c r="O103" s="229">
        <v>0.23954064541584169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9.3457763458508786E-2</v>
      </c>
      <c r="C105" s="229">
        <v>3.9825182750776837E-2</v>
      </c>
      <c r="D105" s="229">
        <v>5.7705349627612978E-2</v>
      </c>
      <c r="E105" s="229">
        <v>6.3533221418483637E-2</v>
      </c>
      <c r="F105" s="229">
        <v>6.2039536635228952E-2</v>
      </c>
      <c r="G105" s="229">
        <v>9.1192892128059672E-2</v>
      </c>
      <c r="H105" s="229">
        <v>0.10737371737734221</v>
      </c>
      <c r="I105" s="229">
        <v>0.10646703772184821</v>
      </c>
      <c r="J105" s="229">
        <v>9.3330567418887692E-2</v>
      </c>
      <c r="K105" s="229">
        <v>6.4825127741101218E-2</v>
      </c>
      <c r="L105" s="229">
        <v>8.7188015301751229E-2</v>
      </c>
      <c r="M105" s="229">
        <v>9.3237343292664199E-2</v>
      </c>
      <c r="N105" s="229">
        <v>0.1011697915395345</v>
      </c>
      <c r="O105" s="229">
        <v>0.1026291973078166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4.6305535650790243E-2</v>
      </c>
      <c r="C106" s="229">
        <v>3.512515061994291E-2</v>
      </c>
      <c r="D106" s="229">
        <v>1.6968456760478479E-2</v>
      </c>
      <c r="E106" s="229">
        <v>1.868145543137556E-2</v>
      </c>
      <c r="F106" s="229">
        <v>1.824758955144833E-2</v>
      </c>
      <c r="G106" s="229">
        <v>4.5485167627000327E-2</v>
      </c>
      <c r="H106" s="229">
        <v>3.9172068720846047E-2</v>
      </c>
      <c r="I106" s="229">
        <v>2.628598621305784E-2</v>
      </c>
      <c r="J106" s="229">
        <v>3.6093238304613917E-2</v>
      </c>
      <c r="K106" s="229">
        <v>2.0917070054508671E-2</v>
      </c>
      <c r="L106" s="229">
        <v>2.5146377459474831E-2</v>
      </c>
      <c r="M106" s="229">
        <v>3.110534060511903E-2</v>
      </c>
      <c r="N106" s="229">
        <v>2.8720700253633848E-2</v>
      </c>
      <c r="O106" s="229">
        <v>2.8149835427788889E-2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5.0653347326595773E-2</v>
      </c>
      <c r="C107" s="229">
        <v>4.0068313136138102E-2</v>
      </c>
      <c r="D107" s="229">
        <v>2.003292042633276E-2</v>
      </c>
      <c r="E107" s="229">
        <v>4.4128089220571418E-2</v>
      </c>
      <c r="F107" s="229">
        <v>2.149031181569697E-2</v>
      </c>
      <c r="G107" s="229">
        <v>3.9346437188645222E-2</v>
      </c>
      <c r="H107" s="229">
        <v>4.1210719528121102E-2</v>
      </c>
      <c r="I107" s="229">
        <v>3.2073817485159202E-2</v>
      </c>
      <c r="J107" s="229">
        <v>2.4339348298560541E-2</v>
      </c>
      <c r="K107" s="229">
        <v>2.5464695430074229E-2</v>
      </c>
      <c r="L107" s="229">
        <v>3.01080048188508E-2</v>
      </c>
      <c r="M107" s="229">
        <v>2.266875911044236E-2</v>
      </c>
      <c r="N107" s="229">
        <v>2.157040231122415E-2</v>
      </c>
      <c r="O107" s="229">
        <v>2.192741450681952E-2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2.4506899736323421E-2</v>
      </c>
      <c r="M108" s="229">
        <v>2.3793155641688459E-2</v>
      </c>
      <c r="N108" s="229">
        <v>2.7887608245404441E-2</v>
      </c>
      <c r="O108" s="229">
        <v>5.7728747141409881E-2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4.6690788205320827E-2</v>
      </c>
      <c r="C109" s="229">
        <v>4.2085261177440138E-2</v>
      </c>
      <c r="D109" s="229">
        <v>3.6896906551632663E-2</v>
      </c>
      <c r="E109" s="229">
        <v>3.4818617948235077E-2</v>
      </c>
      <c r="F109" s="229">
        <v>3.9678305221043132E-2</v>
      </c>
      <c r="G109" s="229">
        <v>3.9419571890613597E-2</v>
      </c>
      <c r="H109" s="229">
        <v>4.7962033680352498E-2</v>
      </c>
      <c r="I109" s="229">
        <v>6.0859543301031771E-2</v>
      </c>
      <c r="J109" s="229">
        <v>5.6893132943611598E-2</v>
      </c>
      <c r="K109" s="229">
        <v>4.3939336597871338E-2</v>
      </c>
      <c r="L109" s="229">
        <v>4.4053653438331869E-2</v>
      </c>
      <c r="M109" s="229">
        <v>4.0999894627377527E-2</v>
      </c>
      <c r="N109" s="229">
        <v>3.8857096064869742E-2</v>
      </c>
      <c r="O109" s="229">
        <v>3.7039612618573817E-2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0.27073984870118339</v>
      </c>
      <c r="C113" s="263">
        <v>0.24891544550830791</v>
      </c>
      <c r="D113" s="263">
        <v>0.27490885183221381</v>
      </c>
      <c r="E113" s="263">
        <v>0.29491695188988271</v>
      </c>
      <c r="F113" s="263">
        <v>0.27480592020036521</v>
      </c>
      <c r="G113" s="263">
        <v>0.29625725477986992</v>
      </c>
      <c r="H113" s="263">
        <v>0.31100447781184348</v>
      </c>
      <c r="I113" s="263">
        <v>0.32031969503081731</v>
      </c>
      <c r="J113" s="263">
        <v>0.29812489521100999</v>
      </c>
      <c r="K113" s="263">
        <v>0.27463493006620399</v>
      </c>
      <c r="L113" s="263">
        <v>0.25677909605619992</v>
      </c>
      <c r="M113" s="263">
        <v>0.27688180213592672</v>
      </c>
      <c r="N113" s="263">
        <v>0.27843483828359128</v>
      </c>
      <c r="O113" s="263">
        <v>0.27003930066587672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64.219070522566398</v>
      </c>
      <c r="C115" s="223">
        <v>75.324677588298016</v>
      </c>
      <c r="D115" s="223">
        <v>78.281490165634978</v>
      </c>
      <c r="E115" s="223">
        <v>76.559630072572645</v>
      </c>
      <c r="F115" s="223">
        <v>80.742586674051012</v>
      </c>
      <c r="G115" s="223">
        <v>89.825896699083756</v>
      </c>
      <c r="H115" s="223">
        <v>89.469195891876211</v>
      </c>
      <c r="I115" s="223">
        <v>91.944925284882828</v>
      </c>
      <c r="J115" s="223">
        <v>80.948901194750732</v>
      </c>
      <c r="K115" s="223">
        <v>73.660821561158002</v>
      </c>
      <c r="L115" s="223">
        <v>67.222107757598422</v>
      </c>
      <c r="M115" s="223">
        <v>79.514733586726976</v>
      </c>
      <c r="N115" s="223">
        <v>80.346379763182597</v>
      </c>
      <c r="O115" s="223">
        <v>77.263097806012013</v>
      </c>
      <c r="P115" s="223">
        <v>81.427419081642455</v>
      </c>
      <c r="Q115" s="223">
        <v>76.157214167593366</v>
      </c>
      <c r="R115" s="223">
        <v>76.921071054185404</v>
      </c>
      <c r="S115" s="223">
        <v>80.913055945588695</v>
      </c>
      <c r="T115" s="223">
        <v>83.394084672947585</v>
      </c>
      <c r="U115" s="223">
        <v>77.443523105754679</v>
      </c>
      <c r="V115" s="223">
        <v>80.970064129884832</v>
      </c>
      <c r="W115" s="223">
        <v>82.937509728963676</v>
      </c>
      <c r="X115" s="223">
        <v>80.853004731503205</v>
      </c>
      <c r="Y115" s="223">
        <v>80.559262534177947</v>
      </c>
      <c r="DA115" s="89" t="s">
        <v>747</v>
      </c>
    </row>
    <row r="116" spans="1:105" ht="12" customHeight="1" x14ac:dyDescent="0.25">
      <c r="A116" s="55" t="s">
        <v>91</v>
      </c>
      <c r="B116" s="259">
        <v>0.1204616280722856</v>
      </c>
      <c r="C116" s="259">
        <v>0.13570253262267931</v>
      </c>
      <c r="D116" s="259">
        <v>0.13965838934703551</v>
      </c>
      <c r="E116" s="259">
        <v>0.13665553712273651</v>
      </c>
      <c r="F116" s="259">
        <v>0.14266222079540239</v>
      </c>
      <c r="G116" s="259">
        <v>0.1588325522902965</v>
      </c>
      <c r="H116" s="259">
        <v>0.15810088429173591</v>
      </c>
      <c r="I116" s="259">
        <v>0.16208348118170501</v>
      </c>
      <c r="J116" s="259">
        <v>0.14524765787574401</v>
      </c>
      <c r="K116" s="259">
        <v>0.13182131013016099</v>
      </c>
      <c r="L116" s="259">
        <v>0.12163376245412511</v>
      </c>
      <c r="M116" s="259">
        <v>0.14053818606806251</v>
      </c>
      <c r="N116" s="259">
        <v>0.14275302975536391</v>
      </c>
      <c r="O116" s="259">
        <v>0.13730341049609501</v>
      </c>
      <c r="P116" s="259">
        <v>0.1451118264790692</v>
      </c>
      <c r="Q116" s="259">
        <v>0.1364149115523835</v>
      </c>
      <c r="R116" s="259">
        <v>0.1380901074013445</v>
      </c>
      <c r="S116" s="259">
        <v>0.14444161934282321</v>
      </c>
      <c r="T116" s="259">
        <v>0.14804816655999811</v>
      </c>
      <c r="U116" s="259">
        <v>0.13998009270839809</v>
      </c>
      <c r="V116" s="259">
        <v>0.14608889211074191</v>
      </c>
      <c r="W116" s="259">
        <v>0.14832090248413479</v>
      </c>
      <c r="X116" s="259">
        <v>0.14419570135624021</v>
      </c>
      <c r="Y116" s="259">
        <v>0.14365296976863509</v>
      </c>
      <c r="DA116" s="67" t="s">
        <v>748</v>
      </c>
    </row>
    <row r="117" spans="1:105" ht="12" customHeight="1" x14ac:dyDescent="0.25">
      <c r="A117" s="173" t="s">
        <v>92</v>
      </c>
      <c r="B117" s="224">
        <v>1.560405155388991E-2</v>
      </c>
      <c r="C117" s="224">
        <v>1.7578289027997001E-2</v>
      </c>
      <c r="D117" s="224">
        <v>1.8090712720540941E-2</v>
      </c>
      <c r="E117" s="224">
        <v>1.7701736897563061E-2</v>
      </c>
      <c r="F117" s="224">
        <v>1.8479815387752001E-2</v>
      </c>
      <c r="G117" s="224">
        <v>2.0574446602086949E-2</v>
      </c>
      <c r="H117" s="224">
        <v>2.0479669656493799E-2</v>
      </c>
      <c r="I117" s="224">
        <v>2.0995557148502021E-2</v>
      </c>
      <c r="J117" s="224">
        <v>1.881472115099456E-2</v>
      </c>
      <c r="K117" s="224">
        <v>1.7075533114478791E-2</v>
      </c>
      <c r="L117" s="224">
        <v>1.5755884511944689E-2</v>
      </c>
      <c r="M117" s="224">
        <v>1.8204677587291801E-2</v>
      </c>
      <c r="N117" s="224">
        <v>1.8491578367511381E-2</v>
      </c>
      <c r="O117" s="224">
        <v>1.778565946842697E-2</v>
      </c>
      <c r="P117" s="224">
        <v>1.87971261695032E-2</v>
      </c>
      <c r="Q117" s="224">
        <v>1.7670567355319119E-2</v>
      </c>
      <c r="R117" s="224">
        <v>1.7887564608372711E-2</v>
      </c>
      <c r="S117" s="224">
        <v>1.8786022612061561E-2</v>
      </c>
      <c r="T117" s="224">
        <v>1.9357066176826511E-2</v>
      </c>
      <c r="U117" s="224">
        <v>1.813238471116646E-2</v>
      </c>
      <c r="V117" s="224">
        <v>1.892369080865125E-2</v>
      </c>
      <c r="W117" s="224">
        <v>1.9403495585249439E-2</v>
      </c>
      <c r="X117" s="224">
        <v>1.872199274199892E-2</v>
      </c>
      <c r="Y117" s="224">
        <v>1.8887746272481781E-2</v>
      </c>
      <c r="DA117" s="177" t="s">
        <v>749</v>
      </c>
    </row>
    <row r="118" spans="1:105" ht="12" customHeight="1" x14ac:dyDescent="0.25">
      <c r="A118" s="173" t="s">
        <v>93</v>
      </c>
      <c r="B118" s="224">
        <v>2.1800299078698839</v>
      </c>
      <c r="C118" s="224">
        <v>2.455849090082086</v>
      </c>
      <c r="D118" s="224">
        <v>2.5274394056734519</v>
      </c>
      <c r="E118" s="224">
        <v>2.4730958959380791</v>
      </c>
      <c r="F118" s="224">
        <v>2.5818006367180022</v>
      </c>
      <c r="G118" s="224">
        <v>2.8744399347514449</v>
      </c>
      <c r="H118" s="224">
        <v>2.8611987213873351</v>
      </c>
      <c r="I118" s="224">
        <v>2.933272961708179</v>
      </c>
      <c r="J118" s="224">
        <v>2.6285900604561432</v>
      </c>
      <c r="K118" s="224">
        <v>2.3856094523801139</v>
      </c>
      <c r="L118" s="224">
        <v>2.2012423723645469</v>
      </c>
      <c r="M118" s="224">
        <v>2.5433613485807309</v>
      </c>
      <c r="N118" s="224">
        <v>2.5834440334725262</v>
      </c>
      <c r="O118" s="224">
        <v>2.481219523260322</v>
      </c>
      <c r="P118" s="224">
        <v>2.6261318792749848</v>
      </c>
      <c r="Q118" s="224">
        <v>2.4687412234306398</v>
      </c>
      <c r="R118" s="224">
        <v>2.4990577409035968</v>
      </c>
      <c r="S118" s="224">
        <v>2.607256394934137</v>
      </c>
      <c r="T118" s="224">
        <v>2.666271959384714</v>
      </c>
      <c r="U118" s="224">
        <v>2.5162470074084631</v>
      </c>
      <c r="V118" s="224">
        <v>2.6435884239234642</v>
      </c>
      <c r="W118" s="224">
        <v>2.6772691668296749</v>
      </c>
      <c r="X118" s="224">
        <v>2.5970300240309911</v>
      </c>
      <c r="Y118" s="224">
        <v>2.582148843454577</v>
      </c>
      <c r="DA118" s="177" t="s">
        <v>750</v>
      </c>
    </row>
    <row r="119" spans="1:105" ht="12" customHeight="1" x14ac:dyDescent="0.25">
      <c r="A119" s="173" t="s">
        <v>94</v>
      </c>
      <c r="B119" s="224">
        <v>3.9786227110436279E-2</v>
      </c>
      <c r="C119" s="224">
        <v>4.4820013383410878E-2</v>
      </c>
      <c r="D119" s="224">
        <v>4.6126559015993072E-2</v>
      </c>
      <c r="E119" s="224">
        <v>4.5134772980166417E-2</v>
      </c>
      <c r="F119" s="224">
        <v>4.7118668471250312E-2</v>
      </c>
      <c r="G119" s="224">
        <v>5.2459427114499253E-2</v>
      </c>
      <c r="H119" s="224">
        <v>5.2217770832527877E-2</v>
      </c>
      <c r="I119" s="224">
        <v>5.3533148242656703E-2</v>
      </c>
      <c r="J119" s="224">
        <v>4.7972590076863088E-2</v>
      </c>
      <c r="K119" s="224">
        <v>4.3538118044417123E-2</v>
      </c>
      <c r="L119" s="224">
        <v>4.0173361216674953E-2</v>
      </c>
      <c r="M119" s="224">
        <v>4.6417139449895173E-2</v>
      </c>
      <c r="N119" s="224">
        <v>4.7148660975606348E-2</v>
      </c>
      <c r="O119" s="224">
        <v>4.5348753461617153E-2</v>
      </c>
      <c r="P119" s="224">
        <v>4.7927727502088749E-2</v>
      </c>
      <c r="Q119" s="224">
        <v>4.5055298846005627E-2</v>
      </c>
      <c r="R119" s="224">
        <v>4.5608584764250303E-2</v>
      </c>
      <c r="S119" s="224">
        <v>4.7899416351194282E-2</v>
      </c>
      <c r="T119" s="224">
        <v>4.9355427239086293E-2</v>
      </c>
      <c r="U119" s="224">
        <v>4.623281163105554E-2</v>
      </c>
      <c r="V119" s="224">
        <v>4.825043404147078E-2</v>
      </c>
      <c r="W119" s="224">
        <v>4.9473810018182969E-2</v>
      </c>
      <c r="X119" s="224">
        <v>4.773615702438639E-2</v>
      </c>
      <c r="Y119" s="224">
        <v>4.8158784928772159E-2</v>
      </c>
      <c r="DA119" s="177" t="s">
        <v>751</v>
      </c>
    </row>
    <row r="120" spans="1:105" ht="12" customHeight="1" x14ac:dyDescent="0.25">
      <c r="A120" s="56" t="s">
        <v>95</v>
      </c>
      <c r="B120" s="260">
        <v>0.29151095442118691</v>
      </c>
      <c r="C120" s="260">
        <v>0.35920659875337652</v>
      </c>
      <c r="D120" s="260">
        <v>0.37606321403961918</v>
      </c>
      <c r="E120" s="260">
        <v>0.36866114307478121</v>
      </c>
      <c r="F120" s="260">
        <v>0.39118560181069911</v>
      </c>
      <c r="G120" s="260">
        <v>0.43618644974949772</v>
      </c>
      <c r="H120" s="260">
        <v>0.43484896947440221</v>
      </c>
      <c r="I120" s="260">
        <v>0.44744077532570292</v>
      </c>
      <c r="J120" s="260">
        <v>0.38673783125589578</v>
      </c>
      <c r="K120" s="260">
        <v>0.35853821191554308</v>
      </c>
      <c r="L120" s="260">
        <v>0.31995865443739419</v>
      </c>
      <c r="M120" s="260">
        <v>0.38294347005855178</v>
      </c>
      <c r="N120" s="260">
        <v>0.38370849287383962</v>
      </c>
      <c r="O120" s="260">
        <v>0.36687503128578969</v>
      </c>
      <c r="P120" s="260">
        <v>0.38636522185428218</v>
      </c>
      <c r="Q120" s="260">
        <v>0.35820861138879129</v>
      </c>
      <c r="R120" s="260">
        <v>0.36214958687567728</v>
      </c>
      <c r="S120" s="260">
        <v>0.38307946852573938</v>
      </c>
      <c r="T120" s="260">
        <v>0.39434703782196029</v>
      </c>
      <c r="U120" s="260">
        <v>0.36255418387267851</v>
      </c>
      <c r="V120" s="260">
        <v>0.38145711195257248</v>
      </c>
      <c r="W120" s="260">
        <v>0.38950817795926801</v>
      </c>
      <c r="X120" s="260">
        <v>0.38301253636327193</v>
      </c>
      <c r="Y120" s="260">
        <v>0.37737869658180612</v>
      </c>
      <c r="DA120" s="68" t="s">
        <v>752</v>
      </c>
    </row>
    <row r="121" spans="1:105" ht="12" customHeight="1" x14ac:dyDescent="0.25">
      <c r="A121" s="37" t="s">
        <v>159</v>
      </c>
      <c r="B121" s="226">
        <v>1.521547782821738E-2</v>
      </c>
      <c r="C121" s="226">
        <v>1.06293811192349E-2</v>
      </c>
      <c r="D121" s="226">
        <v>4.4762457505901883E-3</v>
      </c>
      <c r="E121" s="226">
        <v>4.4804375250266353E-3</v>
      </c>
      <c r="F121" s="226">
        <v>4.3139983523893238E-3</v>
      </c>
      <c r="G121" s="226">
        <v>1.096186364275404E-2</v>
      </c>
      <c r="H121" s="226">
        <v>8.9427946832712334E-3</v>
      </c>
      <c r="I121" s="226">
        <v>5.8676314949704144E-3</v>
      </c>
      <c r="J121" s="226">
        <v>9.430942805308944E-3</v>
      </c>
      <c r="K121" s="226">
        <v>5.7084442983850511E-3</v>
      </c>
      <c r="L121" s="226">
        <v>7.3796216671852379E-3</v>
      </c>
      <c r="M121" s="226">
        <v>7.2654539498683748E-3</v>
      </c>
      <c r="N121" s="226">
        <v>7.1982000678101482E-3</v>
      </c>
      <c r="O121" s="226">
        <v>7.2430798616031182E-3</v>
      </c>
      <c r="P121" s="226">
        <v>9.194474180681169E-3</v>
      </c>
      <c r="Q121" s="226">
        <v>1.1933001671894049E-2</v>
      </c>
      <c r="R121" s="226">
        <v>1.900323714890995E-2</v>
      </c>
      <c r="S121" s="226">
        <v>2.0444317385349561E-2</v>
      </c>
      <c r="T121" s="226">
        <v>1.9527059932397488E-2</v>
      </c>
      <c r="U121" s="226">
        <v>1.9821487422861529E-2</v>
      </c>
      <c r="V121" s="226">
        <v>2.117347112052111E-2</v>
      </c>
      <c r="W121" s="226">
        <v>1.7371879502734631E-2</v>
      </c>
      <c r="X121" s="226">
        <v>1.540579949677828E-2</v>
      </c>
      <c r="Y121" s="226">
        <v>1.865197520253372E-2</v>
      </c>
      <c r="DA121" s="69" t="s">
        <v>753</v>
      </c>
    </row>
    <row r="122" spans="1:105" ht="12" customHeight="1" x14ac:dyDescent="0.25">
      <c r="A122" s="37" t="s">
        <v>35</v>
      </c>
      <c r="B122" s="226">
        <v>1.6055934996801111E-2</v>
      </c>
      <c r="C122" s="226">
        <v>1.332820067878027E-2</v>
      </c>
      <c r="D122" s="226">
        <v>1.018622452128563E-2</v>
      </c>
      <c r="E122" s="226">
        <v>8.7392257695599711E-3</v>
      </c>
      <c r="F122" s="226">
        <v>9.8170114534261426E-3</v>
      </c>
      <c r="G122" s="226">
        <v>9.9421019418561782E-3</v>
      </c>
      <c r="H122" s="226">
        <v>1.1458982456017839E-2</v>
      </c>
      <c r="I122" s="226">
        <v>1.4217359883841931E-2</v>
      </c>
      <c r="J122" s="226">
        <v>1.555753635357715E-2</v>
      </c>
      <c r="K122" s="226">
        <v>1.254937580483504E-2</v>
      </c>
      <c r="L122" s="226">
        <v>1.3529829090997829E-2</v>
      </c>
      <c r="M122" s="226">
        <v>1.0022181104545089E-2</v>
      </c>
      <c r="N122" s="226">
        <v>1.019180116988413E-2</v>
      </c>
      <c r="O122" s="226">
        <v>9.973912687680794E-3</v>
      </c>
      <c r="P122" s="226">
        <v>9.4123271297279643E-3</v>
      </c>
      <c r="Q122" s="226">
        <v>1.1384711331200449E-2</v>
      </c>
      <c r="R122" s="226">
        <v>1.165163241537776E-2</v>
      </c>
      <c r="S122" s="226">
        <v>8.7116662405315737E-3</v>
      </c>
      <c r="T122" s="226">
        <v>1.244009599447999E-2</v>
      </c>
      <c r="U122" s="226">
        <v>1.30538100446614E-2</v>
      </c>
      <c r="V122" s="226">
        <v>1.220435674657859E-2</v>
      </c>
      <c r="W122" s="226">
        <v>1.430967779590045E-2</v>
      </c>
      <c r="X122" s="226">
        <v>1.2317323672098569E-2</v>
      </c>
      <c r="Y122" s="226">
        <v>1.378715051271559E-2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0.26023954159616841</v>
      </c>
      <c r="C125" s="226">
        <v>0.3352490169553613</v>
      </c>
      <c r="D125" s="226">
        <v>0.36140074376774328</v>
      </c>
      <c r="E125" s="226">
        <v>0.35544147978019452</v>
      </c>
      <c r="F125" s="226">
        <v>0.37705459200488362</v>
      </c>
      <c r="G125" s="226">
        <v>0.4152824841648875</v>
      </c>
      <c r="H125" s="226">
        <v>0.41444719233511312</v>
      </c>
      <c r="I125" s="226">
        <v>0.4273557839468905</v>
      </c>
      <c r="J125" s="226">
        <v>0.3617493520970097</v>
      </c>
      <c r="K125" s="226">
        <v>0.34028039181232311</v>
      </c>
      <c r="L125" s="226">
        <v>0.29904920367921112</v>
      </c>
      <c r="M125" s="226">
        <v>0.3656558350041384</v>
      </c>
      <c r="N125" s="226">
        <v>0.36631849163614533</v>
      </c>
      <c r="O125" s="226">
        <v>0.34965803873650569</v>
      </c>
      <c r="P125" s="226">
        <v>0.36775842054387298</v>
      </c>
      <c r="Q125" s="226">
        <v>0.3348908983856968</v>
      </c>
      <c r="R125" s="226">
        <v>0.33149471731138958</v>
      </c>
      <c r="S125" s="226">
        <v>0.35392348489985831</v>
      </c>
      <c r="T125" s="226">
        <v>0.3623798818950828</v>
      </c>
      <c r="U125" s="226">
        <v>0.32967888640515558</v>
      </c>
      <c r="V125" s="226">
        <v>0.34807928408547278</v>
      </c>
      <c r="W125" s="226">
        <v>0.35782662066063292</v>
      </c>
      <c r="X125" s="226">
        <v>0.35528941319439511</v>
      </c>
      <c r="Y125" s="226">
        <v>0.3449395708665568</v>
      </c>
      <c r="DA125" s="69" t="s">
        <v>757</v>
      </c>
    </row>
    <row r="126" spans="1:105" ht="12" customHeight="1" x14ac:dyDescent="0.25">
      <c r="A126" s="57" t="s">
        <v>602</v>
      </c>
      <c r="B126" s="294">
        <v>30.948278647965431</v>
      </c>
      <c r="C126" s="294">
        <v>36.417518326020023</v>
      </c>
      <c r="D126" s="294">
        <v>37.867559755367722</v>
      </c>
      <c r="E126" s="294">
        <v>37.069762294396597</v>
      </c>
      <c r="F126" s="294">
        <v>39.173316331165879</v>
      </c>
      <c r="G126" s="294">
        <v>43.67149958041297</v>
      </c>
      <c r="H126" s="294">
        <v>43.507659411615244</v>
      </c>
      <c r="I126" s="294">
        <v>44.716026911534449</v>
      </c>
      <c r="J126" s="294">
        <v>39.153560110261942</v>
      </c>
      <c r="K126" s="294">
        <v>35.720930728979347</v>
      </c>
      <c r="L126" s="294">
        <v>32.437148524510128</v>
      </c>
      <c r="M126" s="294">
        <v>38.510873254731322</v>
      </c>
      <c r="N126" s="294">
        <v>38.803171798341708</v>
      </c>
      <c r="O126" s="294">
        <v>37.198913181162638</v>
      </c>
      <c r="P126" s="294">
        <v>39.101145467628697</v>
      </c>
      <c r="Q126" s="294">
        <v>36.503589991590353</v>
      </c>
      <c r="R126" s="294">
        <v>36.968397629192459</v>
      </c>
      <c r="S126" s="294">
        <v>38.996471835015733</v>
      </c>
      <c r="T126" s="294">
        <v>40.150479995295697</v>
      </c>
      <c r="U126" s="294">
        <v>37.16330630999402</v>
      </c>
      <c r="V126" s="294">
        <v>38.912733535143808</v>
      </c>
      <c r="W126" s="294">
        <v>39.791347519686333</v>
      </c>
      <c r="X126" s="294">
        <v>38.920507671460577</v>
      </c>
      <c r="Y126" s="294">
        <v>38.624806591590378</v>
      </c>
      <c r="DA126" s="70" t="s">
        <v>758</v>
      </c>
    </row>
    <row r="127" spans="1:105" ht="12" customHeight="1" x14ac:dyDescent="0.25">
      <c r="A127" s="60" t="s">
        <v>604</v>
      </c>
      <c r="B127" s="262">
        <v>13.576336547624759</v>
      </c>
      <c r="C127" s="262">
        <v>10.46822808025304</v>
      </c>
      <c r="D127" s="262">
        <v>9.7088924635699581</v>
      </c>
      <c r="E127" s="262">
        <v>9.372514893244059</v>
      </c>
      <c r="F127" s="262">
        <v>8.669008598621053</v>
      </c>
      <c r="G127" s="262">
        <v>9.7857602930111689</v>
      </c>
      <c r="H127" s="262">
        <v>9.7595914683695231</v>
      </c>
      <c r="I127" s="262">
        <v>9.769654264369521</v>
      </c>
      <c r="J127" s="262">
        <v>11.13854066145038</v>
      </c>
      <c r="K127" s="262">
        <v>9.6674247654120204</v>
      </c>
      <c r="L127" s="262">
        <v>10.20392451231417</v>
      </c>
      <c r="M127" s="262">
        <v>8.7579258493541232</v>
      </c>
      <c r="N127" s="262">
        <v>9.6027140224159862</v>
      </c>
      <c r="O127" s="262">
        <v>9.2874854667027247</v>
      </c>
      <c r="P127" s="262">
        <v>10.271183050328361</v>
      </c>
      <c r="Q127" s="262">
        <v>10.2078640443323</v>
      </c>
      <c r="R127" s="262">
        <v>10.625738316682471</v>
      </c>
      <c r="S127" s="262">
        <v>10.9430606834941</v>
      </c>
      <c r="T127" s="262">
        <v>11.296303619388439</v>
      </c>
      <c r="U127" s="262">
        <v>11.649391684814629</v>
      </c>
      <c r="V127" s="262">
        <v>11.90183527532486</v>
      </c>
      <c r="W127" s="262">
        <v>12.34361312396881</v>
      </c>
      <c r="X127" s="262">
        <v>10.70655099392927</v>
      </c>
      <c r="Y127" s="262">
        <v>12.286517116129479</v>
      </c>
      <c r="DA127" s="72" t="s">
        <v>759</v>
      </c>
    </row>
    <row r="128" spans="1:105" ht="12" customHeight="1" x14ac:dyDescent="0.25">
      <c r="A128" s="59" t="s">
        <v>28</v>
      </c>
      <c r="B128" s="230">
        <v>8.1293538691925971</v>
      </c>
      <c r="C128" s="230">
        <v>6.6135968069545674</v>
      </c>
      <c r="D128" s="230">
        <v>6.8739489243006782</v>
      </c>
      <c r="E128" s="230">
        <v>6.2109303091909576</v>
      </c>
      <c r="F128" s="230">
        <v>5.8334936182384922</v>
      </c>
      <c r="G128" s="230">
        <v>5.3517402166088157</v>
      </c>
      <c r="H128" s="230">
        <v>5.1698321511844219</v>
      </c>
      <c r="I128" s="230">
        <v>5.4517354520184531</v>
      </c>
      <c r="J128" s="230">
        <v>6.6766475028353156</v>
      </c>
      <c r="K128" s="230">
        <v>6.2697025839297282</v>
      </c>
      <c r="L128" s="230">
        <v>5.9398478427994439</v>
      </c>
      <c r="M128" s="230">
        <v>5.0174938914525624</v>
      </c>
      <c r="N128" s="230">
        <v>5.6220374908701656</v>
      </c>
      <c r="O128" s="230">
        <v>5.2071186159763929</v>
      </c>
      <c r="P128" s="230">
        <v>6.0191868939868174</v>
      </c>
      <c r="Q128" s="230">
        <v>5.9131801004659561</v>
      </c>
      <c r="R128" s="230">
        <v>5.6477764319931616</v>
      </c>
      <c r="S128" s="230">
        <v>5.8058846941667781</v>
      </c>
      <c r="T128" s="230">
        <v>5.8222140082536313</v>
      </c>
      <c r="U128" s="230">
        <v>6.1004798159829967</v>
      </c>
      <c r="V128" s="230">
        <v>6.6316695682130016</v>
      </c>
      <c r="W128" s="230">
        <v>6.6635344009928366</v>
      </c>
      <c r="X128" s="230">
        <v>5.670960324097531</v>
      </c>
      <c r="Y128" s="230">
        <v>6.4557335629390584</v>
      </c>
      <c r="DA128" s="71" t="s">
        <v>760</v>
      </c>
    </row>
    <row r="129" spans="1:105" ht="12" customHeight="1" x14ac:dyDescent="0.25">
      <c r="A129" s="59" t="s">
        <v>31</v>
      </c>
      <c r="B129" s="230">
        <v>2.1481668741584281</v>
      </c>
      <c r="C129" s="230">
        <v>0.97753067023005868</v>
      </c>
      <c r="D129" s="230">
        <v>1.242898223374808</v>
      </c>
      <c r="E129" s="230">
        <v>1.2442394207594181</v>
      </c>
      <c r="F129" s="230">
        <v>1.2434399497114561</v>
      </c>
      <c r="G129" s="230">
        <v>1.8792034325104261</v>
      </c>
      <c r="H129" s="230">
        <v>2.0916996062070892</v>
      </c>
      <c r="I129" s="230">
        <v>2.0365313684053401</v>
      </c>
      <c r="J129" s="230">
        <v>1.979070180394924</v>
      </c>
      <c r="K129" s="230">
        <v>1.419431398783958</v>
      </c>
      <c r="L129" s="230">
        <v>1.993425974097353</v>
      </c>
      <c r="M129" s="230">
        <v>1.8569492311444209</v>
      </c>
      <c r="N129" s="230">
        <v>2.1180461669069119</v>
      </c>
      <c r="O129" s="230">
        <v>2.208928918513446</v>
      </c>
      <c r="P129" s="230">
        <v>2.510711397542742</v>
      </c>
      <c r="Q129" s="230">
        <v>2.0154882872928099</v>
      </c>
      <c r="R129" s="230">
        <v>2.0402272689900571</v>
      </c>
      <c r="S129" s="230">
        <v>2.4379534923649921</v>
      </c>
      <c r="T129" s="230">
        <v>2.4878560451257878</v>
      </c>
      <c r="U129" s="230">
        <v>2.416634517262664</v>
      </c>
      <c r="V129" s="230">
        <v>2.222555517090131</v>
      </c>
      <c r="W129" s="230">
        <v>2.6236740329800279</v>
      </c>
      <c r="X129" s="230">
        <v>2.5149137780081139</v>
      </c>
      <c r="Y129" s="230">
        <v>2.7439502695692011</v>
      </c>
      <c r="DA129" s="71" t="s">
        <v>761</v>
      </c>
    </row>
    <row r="130" spans="1:105" ht="12" customHeight="1" x14ac:dyDescent="0.25">
      <c r="A130" s="59" t="s">
        <v>159</v>
      </c>
      <c r="B130" s="230">
        <v>1.044489746220389</v>
      </c>
      <c r="C130" s="230">
        <v>0.8460761387029837</v>
      </c>
      <c r="D130" s="230">
        <v>0.35865795967813008</v>
      </c>
      <c r="E130" s="230">
        <v>0.35903139400570822</v>
      </c>
      <c r="F130" s="230">
        <v>0.35890574616881699</v>
      </c>
      <c r="G130" s="230">
        <v>0.91981660244350127</v>
      </c>
      <c r="H130" s="230">
        <v>0.74885282116001883</v>
      </c>
      <c r="I130" s="230">
        <v>0.49342238240715752</v>
      </c>
      <c r="J130" s="230">
        <v>0.75107235110697501</v>
      </c>
      <c r="K130" s="230">
        <v>0.44945944843090357</v>
      </c>
      <c r="L130" s="230">
        <v>0.56420559450513297</v>
      </c>
      <c r="M130" s="230">
        <v>0.60794422628136691</v>
      </c>
      <c r="N130" s="230">
        <v>0.59006278997317962</v>
      </c>
      <c r="O130" s="230">
        <v>0.5945731671702762</v>
      </c>
      <c r="P130" s="230">
        <v>0.74122804981732848</v>
      </c>
      <c r="Q130" s="230">
        <v>0.96355169396876295</v>
      </c>
      <c r="R130" s="230">
        <v>1.552937898696211</v>
      </c>
      <c r="S130" s="230">
        <v>1.6664504582658299</v>
      </c>
      <c r="T130" s="230">
        <v>1.5989134641289999</v>
      </c>
      <c r="U130" s="230">
        <v>1.5774866843480631</v>
      </c>
      <c r="V130" s="230">
        <v>1.689648660386408</v>
      </c>
      <c r="W130" s="230">
        <v>1.37032683083451</v>
      </c>
      <c r="X130" s="230">
        <v>1.258083501764361</v>
      </c>
      <c r="Y130" s="230">
        <v>1.464579242558387</v>
      </c>
      <c r="DA130" s="71" t="s">
        <v>762</v>
      </c>
    </row>
    <row r="131" spans="1:105" ht="12" customHeight="1" x14ac:dyDescent="0.25">
      <c r="A131" s="59" t="s">
        <v>32</v>
      </c>
      <c r="B131" s="230">
        <v>1.17853376300099</v>
      </c>
      <c r="C131" s="230">
        <v>0.99553130518898669</v>
      </c>
      <c r="D131" s="230">
        <v>0.43676215849783062</v>
      </c>
      <c r="E131" s="230">
        <v>0.87478121804302544</v>
      </c>
      <c r="F131" s="230">
        <v>0.43599372129819419</v>
      </c>
      <c r="G131" s="230">
        <v>0.82072841194291335</v>
      </c>
      <c r="H131" s="230">
        <v>0.81262984803600979</v>
      </c>
      <c r="I131" s="230">
        <v>0.62102321306063102</v>
      </c>
      <c r="J131" s="230">
        <v>0.5224292466140632</v>
      </c>
      <c r="K131" s="230">
        <v>0.56440487978416176</v>
      </c>
      <c r="L131" s="230">
        <v>0.69679743777003122</v>
      </c>
      <c r="M131" s="230">
        <v>0.45700308807083179</v>
      </c>
      <c r="N131" s="230">
        <v>0.45711351247199822</v>
      </c>
      <c r="O131" s="230">
        <v>0.4777266644531365</v>
      </c>
      <c r="P131" s="230">
        <v>0.25943539897144829</v>
      </c>
      <c r="Q131" s="230">
        <v>0.41837719295230807</v>
      </c>
      <c r="R131" s="230">
        <v>0.45542913649783628</v>
      </c>
      <c r="S131" s="230">
        <v>0.33967305183683921</v>
      </c>
      <c r="T131" s="230">
        <v>0.39309190687522871</v>
      </c>
      <c r="U131" s="230">
        <v>0.54078357537872135</v>
      </c>
      <c r="V131" s="230">
        <v>0.40737099746897909</v>
      </c>
      <c r="W131" s="230">
        <v>0.58433193898545732</v>
      </c>
      <c r="X131" s="230">
        <v>0.28080967836891157</v>
      </c>
      <c r="Y131" s="230">
        <v>0.56559030038404956</v>
      </c>
      <c r="DA131" s="71" t="s">
        <v>763</v>
      </c>
    </row>
    <row r="132" spans="1:105" ht="12" customHeight="1" x14ac:dyDescent="0.25">
      <c r="A132" s="59" t="s">
        <v>35</v>
      </c>
      <c r="B132" s="230">
        <v>1.075792295052352</v>
      </c>
      <c r="C132" s="230">
        <v>1.0354931591764469</v>
      </c>
      <c r="D132" s="230">
        <v>0.79662519771851259</v>
      </c>
      <c r="E132" s="230">
        <v>0.68353255124494916</v>
      </c>
      <c r="F132" s="230">
        <v>0.79717556320409255</v>
      </c>
      <c r="G132" s="230">
        <v>0.81427162950551291</v>
      </c>
      <c r="H132" s="230">
        <v>0.93657704178198198</v>
      </c>
      <c r="I132" s="230">
        <v>1.1669418484779399</v>
      </c>
      <c r="J132" s="230">
        <v>1.2093213804991021</v>
      </c>
      <c r="K132" s="230">
        <v>0.96442645448326758</v>
      </c>
      <c r="L132" s="230">
        <v>1.009647663142204</v>
      </c>
      <c r="M132" s="230">
        <v>0.81853541240494021</v>
      </c>
      <c r="N132" s="230">
        <v>0.81545406219372985</v>
      </c>
      <c r="O132" s="230">
        <v>0.79913810058947365</v>
      </c>
      <c r="P132" s="230">
        <v>0.74062131001002895</v>
      </c>
      <c r="Q132" s="230">
        <v>0.89726676965246177</v>
      </c>
      <c r="R132" s="230">
        <v>0.92936758050520207</v>
      </c>
      <c r="S132" s="230">
        <v>0.69309898685965587</v>
      </c>
      <c r="T132" s="230">
        <v>0.9942281950047871</v>
      </c>
      <c r="U132" s="230">
        <v>1.014007091842186</v>
      </c>
      <c r="V132" s="230">
        <v>0.95059053216633616</v>
      </c>
      <c r="W132" s="230">
        <v>1.1017459201759769</v>
      </c>
      <c r="X132" s="230">
        <v>0.9817837116903575</v>
      </c>
      <c r="Y132" s="230">
        <v>1.0566637406787831</v>
      </c>
      <c r="DA132" s="71" t="s">
        <v>764</v>
      </c>
    </row>
    <row r="133" spans="1:105" ht="12" customHeight="1" x14ac:dyDescent="0.25">
      <c r="A133" s="60" t="s">
        <v>611</v>
      </c>
      <c r="B133" s="262">
        <v>17.371942100340679</v>
      </c>
      <c r="C133" s="262">
        <v>25.949290245766981</v>
      </c>
      <c r="D133" s="262">
        <v>28.158667291797769</v>
      </c>
      <c r="E133" s="262">
        <v>27.697247401152541</v>
      </c>
      <c r="F133" s="262">
        <v>30.50430773254482</v>
      </c>
      <c r="G133" s="262">
        <v>33.885739287401798</v>
      </c>
      <c r="H133" s="262">
        <v>33.748067943245722</v>
      </c>
      <c r="I133" s="262">
        <v>34.946372647164928</v>
      </c>
      <c r="J133" s="262">
        <v>28.01501944881155</v>
      </c>
      <c r="K133" s="262">
        <v>26.053505963567329</v>
      </c>
      <c r="L133" s="262">
        <v>22.233224012195969</v>
      </c>
      <c r="M133" s="262">
        <v>29.752947405377189</v>
      </c>
      <c r="N133" s="262">
        <v>29.20045777592572</v>
      </c>
      <c r="O133" s="262">
        <v>27.911427714459911</v>
      </c>
      <c r="P133" s="262">
        <v>28.82996241730034</v>
      </c>
      <c r="Q133" s="262">
        <v>26.295725947258049</v>
      </c>
      <c r="R133" s="262">
        <v>26.342659312509991</v>
      </c>
      <c r="S133" s="262">
        <v>28.05341115152163</v>
      </c>
      <c r="T133" s="262">
        <v>28.854176375907269</v>
      </c>
      <c r="U133" s="262">
        <v>25.513914625179389</v>
      </c>
      <c r="V133" s="262">
        <v>27.010898259818958</v>
      </c>
      <c r="W133" s="262">
        <v>27.447734395717521</v>
      </c>
      <c r="X133" s="262">
        <v>28.2139566775313</v>
      </c>
      <c r="Y133" s="262">
        <v>26.3382894754609</v>
      </c>
      <c r="DA133" s="72" t="s">
        <v>765</v>
      </c>
    </row>
    <row r="134" spans="1:105" ht="12" customHeight="1" x14ac:dyDescent="0.25">
      <c r="A134" s="57" t="s">
        <v>613</v>
      </c>
      <c r="B134" s="294">
        <v>20.470664725809439</v>
      </c>
      <c r="C134" s="294">
        <v>24.91146155378399</v>
      </c>
      <c r="D134" s="294">
        <v>26.082625807255411</v>
      </c>
      <c r="E134" s="294">
        <v>25.5023790221193</v>
      </c>
      <c r="F134" s="294">
        <v>27.097754660899891</v>
      </c>
      <c r="G134" s="294">
        <v>30.133623601300869</v>
      </c>
      <c r="H134" s="294">
        <v>30.016038140628819</v>
      </c>
      <c r="I134" s="294">
        <v>30.902306759414529</v>
      </c>
      <c r="J134" s="294">
        <v>26.832782656875391</v>
      </c>
      <c r="K134" s="294">
        <v>24.746271032171911</v>
      </c>
      <c r="L134" s="294">
        <v>22.16344739090443</v>
      </c>
      <c r="M134" s="294">
        <v>26.52071303727649</v>
      </c>
      <c r="N134" s="294">
        <v>26.61984093009562</v>
      </c>
      <c r="O134" s="294">
        <v>25.470084473101231</v>
      </c>
      <c r="P134" s="294">
        <v>26.819329706117369</v>
      </c>
      <c r="Q134" s="294">
        <v>24.924647594529421</v>
      </c>
      <c r="R134" s="294">
        <v>25.225655046908852</v>
      </c>
      <c r="S134" s="294">
        <v>26.663580873739711</v>
      </c>
      <c r="T134" s="294">
        <v>27.445996482095811</v>
      </c>
      <c r="U134" s="294">
        <v>25.278517896644129</v>
      </c>
      <c r="V134" s="294">
        <v>26.55815377530767</v>
      </c>
      <c r="W134" s="294">
        <v>27.111821831707111</v>
      </c>
      <c r="X134" s="294">
        <v>26.637903952159949</v>
      </c>
      <c r="Y134" s="294">
        <v>26.28741763369128</v>
      </c>
      <c r="DA134" s="70" t="s">
        <v>766</v>
      </c>
    </row>
    <row r="135" spans="1:105" ht="12" customHeight="1" x14ac:dyDescent="0.25">
      <c r="A135" s="60" t="s">
        <v>615</v>
      </c>
      <c r="B135" s="262">
        <v>4.8864421640585602</v>
      </c>
      <c r="C135" s="262">
        <v>3.2218746351000118</v>
      </c>
      <c r="D135" s="262">
        <v>2.385742400989916</v>
      </c>
      <c r="E135" s="262">
        <v>2.6127990978941211</v>
      </c>
      <c r="F135" s="262">
        <v>2.3046340089241109</v>
      </c>
      <c r="G135" s="262">
        <v>3.4867936083421052</v>
      </c>
      <c r="H135" s="262">
        <v>3.5934845703456362</v>
      </c>
      <c r="I135" s="262">
        <v>3.3983460987472101</v>
      </c>
      <c r="J135" s="262">
        <v>3.6864652379530449</v>
      </c>
      <c r="K135" s="262">
        <v>2.8549218246817349</v>
      </c>
      <c r="L135" s="262">
        <v>3.5666515646555692</v>
      </c>
      <c r="M135" s="262">
        <v>2.9617472012909092</v>
      </c>
      <c r="N135" s="262">
        <v>3.193530850452388</v>
      </c>
      <c r="O135" s="262">
        <v>3.248560756961608</v>
      </c>
      <c r="P135" s="262">
        <v>3.447065764628757</v>
      </c>
      <c r="Q135" s="262">
        <v>3.4992497391089352</v>
      </c>
      <c r="R135" s="262">
        <v>4.0092547510220333</v>
      </c>
      <c r="S135" s="262">
        <v>4.1269383657718306</v>
      </c>
      <c r="T135" s="262">
        <v>4.3766220020141731</v>
      </c>
      <c r="U135" s="262">
        <v>4.5156311841166641</v>
      </c>
      <c r="V135" s="262">
        <v>4.335850621720919</v>
      </c>
      <c r="W135" s="262">
        <v>4.6485797832666744</v>
      </c>
      <c r="X135" s="262">
        <v>4.034267871499579</v>
      </c>
      <c r="Y135" s="262">
        <v>4.764708086486042</v>
      </c>
      <c r="DA135" s="72" t="s">
        <v>767</v>
      </c>
    </row>
    <row r="136" spans="1:105" ht="12" customHeight="1" x14ac:dyDescent="0.25">
      <c r="A136" s="59" t="s">
        <v>31</v>
      </c>
      <c r="B136" s="297">
        <v>1.927102362723689</v>
      </c>
      <c r="C136" s="297">
        <v>0.81706421396604145</v>
      </c>
      <c r="D136" s="297">
        <v>1.045959099553925</v>
      </c>
      <c r="E136" s="297">
        <v>1.028265273218421</v>
      </c>
      <c r="F136" s="297">
        <v>1.01063616873337</v>
      </c>
      <c r="G136" s="297">
        <v>1.4777548148966291</v>
      </c>
      <c r="H136" s="297">
        <v>1.6376654506827351</v>
      </c>
      <c r="I136" s="297">
        <v>1.6028181009332749</v>
      </c>
      <c r="J136" s="297">
        <v>1.6351295658903451</v>
      </c>
      <c r="K136" s="297">
        <v>1.192671284636627</v>
      </c>
      <c r="L136" s="297">
        <v>1.6673846228821501</v>
      </c>
      <c r="M136" s="297">
        <v>1.470368730184515</v>
      </c>
      <c r="N136" s="297">
        <v>1.699220150920669</v>
      </c>
      <c r="O136" s="297">
        <v>1.7586261388049169</v>
      </c>
      <c r="P136" s="297">
        <v>2.0354174804285998</v>
      </c>
      <c r="Q136" s="297">
        <v>1.6421922906711499</v>
      </c>
      <c r="R136" s="297">
        <v>1.643200783943654</v>
      </c>
      <c r="S136" s="297">
        <v>1.9585242597316539</v>
      </c>
      <c r="T136" s="297">
        <v>1.9890806103709859</v>
      </c>
      <c r="U136" s="297">
        <v>1.9666252491881331</v>
      </c>
      <c r="V136" s="297">
        <v>1.8285323946418319</v>
      </c>
      <c r="W136" s="297">
        <v>2.1472163789312142</v>
      </c>
      <c r="X136" s="297">
        <v>2.0148253739116502</v>
      </c>
      <c r="Y136" s="297">
        <v>2.2422581663451009</v>
      </c>
      <c r="DA136" s="71" t="s">
        <v>768</v>
      </c>
    </row>
    <row r="137" spans="1:105" ht="12" customHeight="1" x14ac:dyDescent="0.25">
      <c r="A137" s="59" t="s">
        <v>159</v>
      </c>
      <c r="B137" s="297">
        <v>0.9370029311947814</v>
      </c>
      <c r="C137" s="297">
        <v>0.70718858883689206</v>
      </c>
      <c r="D137" s="297">
        <v>0.30182805759764741</v>
      </c>
      <c r="E137" s="297">
        <v>0.29671099331183598</v>
      </c>
      <c r="F137" s="297">
        <v>0.29170940529023198</v>
      </c>
      <c r="G137" s="297">
        <v>0.72331892841793288</v>
      </c>
      <c r="H137" s="297">
        <v>0.5863033053220561</v>
      </c>
      <c r="I137" s="297">
        <v>0.3883398695435184</v>
      </c>
      <c r="J137" s="297">
        <v>0.62054424324291557</v>
      </c>
      <c r="K137" s="297">
        <v>0.37765641806388212</v>
      </c>
      <c r="L137" s="297">
        <v>0.47192509009416389</v>
      </c>
      <c r="M137" s="297">
        <v>0.48138213206261798</v>
      </c>
      <c r="N137" s="297">
        <v>0.47338278017570889</v>
      </c>
      <c r="O137" s="297">
        <v>0.47336603023032409</v>
      </c>
      <c r="P137" s="297">
        <v>0.60090878268955183</v>
      </c>
      <c r="Q137" s="297">
        <v>0.78508874175796606</v>
      </c>
      <c r="R137" s="297">
        <v>1.250737509168083</v>
      </c>
      <c r="S137" s="297">
        <v>1.3387390942345061</v>
      </c>
      <c r="T137" s="297">
        <v>1.2783568307302511</v>
      </c>
      <c r="U137" s="297">
        <v>1.2837378269391739</v>
      </c>
      <c r="V137" s="297">
        <v>1.390101298852924</v>
      </c>
      <c r="W137" s="297">
        <v>1.121476288087027</v>
      </c>
      <c r="X137" s="297">
        <v>1.0079146983170559</v>
      </c>
      <c r="Y137" s="297">
        <v>1.196801852900069</v>
      </c>
      <c r="DA137" s="71" t="s">
        <v>769</v>
      </c>
    </row>
    <row r="138" spans="1:105" ht="12" customHeight="1" x14ac:dyDescent="0.25">
      <c r="A138" s="59" t="s">
        <v>32</v>
      </c>
      <c r="B138" s="297">
        <v>1.057252686720906</v>
      </c>
      <c r="C138" s="297">
        <v>0.83210995636729479</v>
      </c>
      <c r="D138" s="297">
        <v>0.36755652669708289</v>
      </c>
      <c r="E138" s="297">
        <v>0.72293734884910132</v>
      </c>
      <c r="F138" s="297">
        <v>0.35436453862276318</v>
      </c>
      <c r="G138" s="297">
        <v>0.64539865215703607</v>
      </c>
      <c r="H138" s="297">
        <v>0.63623659074800054</v>
      </c>
      <c r="I138" s="297">
        <v>0.48876597848465081</v>
      </c>
      <c r="J138" s="297">
        <v>0.43163679372603619</v>
      </c>
      <c r="K138" s="297">
        <v>0.47423883507441877</v>
      </c>
      <c r="L138" s="297">
        <v>0.58283043769785425</v>
      </c>
      <c r="M138" s="297">
        <v>0.3618639858468215</v>
      </c>
      <c r="N138" s="297">
        <v>0.36672311670375562</v>
      </c>
      <c r="O138" s="297">
        <v>0.38033935463924579</v>
      </c>
      <c r="P138" s="297">
        <v>0.21032259885595411</v>
      </c>
      <c r="Q138" s="297">
        <v>0.34088801467646618</v>
      </c>
      <c r="R138" s="297">
        <v>0.36680301528097681</v>
      </c>
      <c r="S138" s="297">
        <v>0.27287555504358241</v>
      </c>
      <c r="T138" s="297">
        <v>0.31428325267901153</v>
      </c>
      <c r="U138" s="297">
        <v>0.4400825305146604</v>
      </c>
      <c r="V138" s="297">
        <v>0.33515071267368313</v>
      </c>
      <c r="W138" s="297">
        <v>0.47821760414997361</v>
      </c>
      <c r="X138" s="297">
        <v>0.22497091954610421</v>
      </c>
      <c r="Y138" s="297">
        <v>0.46218019470186011</v>
      </c>
      <c r="DA138" s="71" t="s">
        <v>770</v>
      </c>
    </row>
    <row r="139" spans="1:105" ht="12" customHeight="1" x14ac:dyDescent="0.25">
      <c r="A139" s="59" t="s">
        <v>35</v>
      </c>
      <c r="B139" s="297">
        <v>0.96508418341918334</v>
      </c>
      <c r="C139" s="297">
        <v>0.86551187592978363</v>
      </c>
      <c r="D139" s="297">
        <v>0.67039871714126031</v>
      </c>
      <c r="E139" s="297">
        <v>0.56488548251476256</v>
      </c>
      <c r="F139" s="297">
        <v>0.64792389627774594</v>
      </c>
      <c r="G139" s="297">
        <v>0.64032121287050658</v>
      </c>
      <c r="H139" s="297">
        <v>0.73327922359284414</v>
      </c>
      <c r="I139" s="297">
        <v>0.91842214978576497</v>
      </c>
      <c r="J139" s="297">
        <v>0.99915463509374847</v>
      </c>
      <c r="K139" s="297">
        <v>0.81035528690680736</v>
      </c>
      <c r="L139" s="297">
        <v>0.84451141398140095</v>
      </c>
      <c r="M139" s="297">
        <v>0.64813235319695484</v>
      </c>
      <c r="N139" s="297">
        <v>0.65420480265225522</v>
      </c>
      <c r="O139" s="297">
        <v>0.636229233287122</v>
      </c>
      <c r="P139" s="297">
        <v>0.60041690265465075</v>
      </c>
      <c r="Q139" s="297">
        <v>0.73108069200335268</v>
      </c>
      <c r="R139" s="297">
        <v>0.74851344262932018</v>
      </c>
      <c r="S139" s="297">
        <v>0.55679945676208975</v>
      </c>
      <c r="T139" s="297">
        <v>0.79490130823392402</v>
      </c>
      <c r="U139" s="297">
        <v>0.82518557747469623</v>
      </c>
      <c r="V139" s="297">
        <v>0.7820662155524799</v>
      </c>
      <c r="W139" s="297">
        <v>0.90166951209845958</v>
      </c>
      <c r="X139" s="297">
        <v>0.7865568797247684</v>
      </c>
      <c r="Y139" s="297">
        <v>0.86346787253901114</v>
      </c>
      <c r="DA139" s="71" t="s">
        <v>771</v>
      </c>
    </row>
    <row r="140" spans="1:105" ht="12" customHeight="1" x14ac:dyDescent="0.25">
      <c r="A140" s="60" t="s">
        <v>621</v>
      </c>
      <c r="B140" s="262">
        <v>15.584222561750879</v>
      </c>
      <c r="C140" s="262">
        <v>21.689586918683979</v>
      </c>
      <c r="D140" s="262">
        <v>23.696883406265489</v>
      </c>
      <c r="E140" s="262">
        <v>22.889579924225181</v>
      </c>
      <c r="F140" s="262">
        <v>24.79312065197578</v>
      </c>
      <c r="G140" s="262">
        <v>26.646829992958761</v>
      </c>
      <c r="H140" s="262">
        <v>26.422553570283181</v>
      </c>
      <c r="I140" s="262">
        <v>27.503960660667321</v>
      </c>
      <c r="J140" s="262">
        <v>23.14631741892234</v>
      </c>
      <c r="K140" s="262">
        <v>21.89134920749018</v>
      </c>
      <c r="L140" s="262">
        <v>18.596795826248862</v>
      </c>
      <c r="M140" s="262">
        <v>23.558965835985578</v>
      </c>
      <c r="N140" s="262">
        <v>23.42631007964323</v>
      </c>
      <c r="O140" s="262">
        <v>22.221523716139622</v>
      </c>
      <c r="P140" s="262">
        <v>23.372263941488612</v>
      </c>
      <c r="Q140" s="262">
        <v>21.425397855420481</v>
      </c>
      <c r="R140" s="262">
        <v>21.216400295886821</v>
      </c>
      <c r="S140" s="262">
        <v>22.53664250796788</v>
      </c>
      <c r="T140" s="262">
        <v>23.069374480081638</v>
      </c>
      <c r="U140" s="262">
        <v>20.762886712527461</v>
      </c>
      <c r="V140" s="262">
        <v>22.222303153586751</v>
      </c>
      <c r="W140" s="262">
        <v>22.463242048440438</v>
      </c>
      <c r="X140" s="262">
        <v>22.603636080660369</v>
      </c>
      <c r="Y140" s="262">
        <v>21.522709547205238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10.152734379763835</v>
      </c>
      <c r="C141" s="261">
        <f t="shared" si="2"/>
        <v>10.982541184624454</v>
      </c>
      <c r="D141" s="261">
        <f t="shared" si="2"/>
        <v>11.223926322215199</v>
      </c>
      <c r="E141" s="261">
        <f t="shared" si="2"/>
        <v>10.946239670043422</v>
      </c>
      <c r="F141" s="261">
        <f t="shared" si="2"/>
        <v>11.290268738802139</v>
      </c>
      <c r="G141" s="261">
        <f t="shared" si="2"/>
        <v>12.478280706862094</v>
      </c>
      <c r="H141" s="261">
        <f t="shared" si="2"/>
        <v>12.418652323989651</v>
      </c>
      <c r="I141" s="261">
        <f t="shared" si="2"/>
        <v>12.709265690327086</v>
      </c>
      <c r="J141" s="261">
        <f t="shared" si="2"/>
        <v>11.735195566797769</v>
      </c>
      <c r="K141" s="261">
        <f t="shared" si="2"/>
        <v>10.25703717442202</v>
      </c>
      <c r="L141" s="261">
        <f t="shared" si="2"/>
        <v>9.9227478071991904</v>
      </c>
      <c r="M141" s="261">
        <f t="shared" si="2"/>
        <v>11.351682472974653</v>
      </c>
      <c r="N141" s="261">
        <f t="shared" si="2"/>
        <v>11.747821239300411</v>
      </c>
      <c r="O141" s="261">
        <f t="shared" si="2"/>
        <v>11.545567773775897</v>
      </c>
      <c r="P141" s="261">
        <f t="shared" si="2"/>
        <v>12.282610126616461</v>
      </c>
      <c r="Q141" s="261">
        <f t="shared" si="2"/>
        <v>11.702885968900464</v>
      </c>
      <c r="R141" s="261">
        <f t="shared" si="2"/>
        <v>11.664224793530861</v>
      </c>
      <c r="S141" s="261">
        <f t="shared" si="2"/>
        <v>12.051540315067292</v>
      </c>
      <c r="T141" s="261">
        <f t="shared" si="2"/>
        <v>12.520228538373473</v>
      </c>
      <c r="U141" s="261">
        <f t="shared" si="2"/>
        <v>11.91855241878477</v>
      </c>
      <c r="V141" s="261">
        <f t="shared" si="2"/>
        <v>12.260868266596436</v>
      </c>
      <c r="W141" s="261">
        <f t="shared" si="2"/>
        <v>12.750364824693735</v>
      </c>
      <c r="X141" s="261">
        <f t="shared" si="2"/>
        <v>12.103896696365801</v>
      </c>
      <c r="Y141" s="261">
        <f t="shared" si="2"/>
        <v>12.476811267890017</v>
      </c>
      <c r="DA141" s="70"/>
    </row>
    <row r="142" spans="1:105" ht="12" customHeight="1" x14ac:dyDescent="0.25">
      <c r="A142" s="60" t="s">
        <v>624</v>
      </c>
      <c r="B142" s="262">
        <v>0.49279974793776837</v>
      </c>
      <c r="C142" s="262">
        <v>0.30283322406296981</v>
      </c>
      <c r="D142" s="262">
        <v>0.25012146505388733</v>
      </c>
      <c r="E142" s="262">
        <v>0.23829008442157501</v>
      </c>
      <c r="F142" s="262">
        <v>0.24151778588628209</v>
      </c>
      <c r="G142" s="262">
        <v>0.35551099956763382</v>
      </c>
      <c r="H142" s="262">
        <v>0.36991242420120451</v>
      </c>
      <c r="I142" s="262">
        <v>0.36159528213028369</v>
      </c>
      <c r="J142" s="262">
        <v>0.40415606729241699</v>
      </c>
      <c r="K142" s="262">
        <v>0.29714187158749911</v>
      </c>
      <c r="L142" s="262">
        <v>0.37490497121810662</v>
      </c>
      <c r="M142" s="262">
        <v>0.32206176495383437</v>
      </c>
      <c r="N142" s="262">
        <v>0.3500616199744937</v>
      </c>
      <c r="O142" s="262">
        <v>0.35559622267305602</v>
      </c>
      <c r="P142" s="262">
        <v>0.39802857547191473</v>
      </c>
      <c r="Q142" s="262">
        <v>0.39089337118769069</v>
      </c>
      <c r="R142" s="262">
        <v>0.45120340139743892</v>
      </c>
      <c r="S142" s="262">
        <v>0.4751484824559824</v>
      </c>
      <c r="T142" s="262">
        <v>0.50151647667761179</v>
      </c>
      <c r="U142" s="262">
        <v>0.50635776952078859</v>
      </c>
      <c r="V142" s="262">
        <v>0.49455135871641093</v>
      </c>
      <c r="W142" s="262">
        <v>0.51840102621823481</v>
      </c>
      <c r="X142" s="262">
        <v>0.46869632371682401</v>
      </c>
      <c r="Y142" s="262">
        <v>0.53472594797934592</v>
      </c>
      <c r="DA142" s="72" t="s">
        <v>773</v>
      </c>
    </row>
    <row r="143" spans="1:105" ht="12" customHeight="1" x14ac:dyDescent="0.25">
      <c r="A143" s="59" t="s">
        <v>31</v>
      </c>
      <c r="B143" s="230">
        <v>0.2480095498593084</v>
      </c>
      <c r="C143" s="230">
        <v>0.10353914441192</v>
      </c>
      <c r="D143" s="230">
        <v>0.12962969650084499</v>
      </c>
      <c r="E143" s="230">
        <v>0.12965256262094679</v>
      </c>
      <c r="F143" s="230">
        <v>0.1251553252132708</v>
      </c>
      <c r="G143" s="230">
        <v>0.18489442666750699</v>
      </c>
      <c r="H143" s="230">
        <v>0.2048501853994108</v>
      </c>
      <c r="I143" s="230">
        <v>0.19919419278895581</v>
      </c>
      <c r="J143" s="230">
        <v>0.2030360574106215</v>
      </c>
      <c r="K143" s="230">
        <v>0.1488617255017434</v>
      </c>
      <c r="L143" s="230">
        <v>0.2095000864507266</v>
      </c>
      <c r="M143" s="230">
        <v>0.18214262300826689</v>
      </c>
      <c r="N143" s="230">
        <v>0.210425262257149</v>
      </c>
      <c r="O143" s="230">
        <v>0.21803087151737419</v>
      </c>
      <c r="P143" s="230">
        <v>0.25029922942069388</v>
      </c>
      <c r="Q143" s="230">
        <v>0.20324526974636831</v>
      </c>
      <c r="R143" s="230">
        <v>0.20354910282523581</v>
      </c>
      <c r="S143" s="230">
        <v>0.24145684062914391</v>
      </c>
      <c r="T143" s="230">
        <v>0.2455621653177667</v>
      </c>
      <c r="U143" s="230">
        <v>0.24433912076649059</v>
      </c>
      <c r="V143" s="230">
        <v>0.22603624385375351</v>
      </c>
      <c r="W143" s="230">
        <v>0.26691187156946322</v>
      </c>
      <c r="X143" s="230">
        <v>0.24790433972323711</v>
      </c>
      <c r="Y143" s="230">
        <v>0.27867190028049132</v>
      </c>
      <c r="DA143" s="71" t="s">
        <v>774</v>
      </c>
    </row>
    <row r="144" spans="1:105" ht="12" customHeight="1" x14ac:dyDescent="0.25">
      <c r="A144" s="59" t="s">
        <v>159</v>
      </c>
      <c r="B144" s="230">
        <v>0.12058813256501109</v>
      </c>
      <c r="C144" s="230">
        <v>8.9615602023035243E-2</v>
      </c>
      <c r="D144" s="230">
        <v>3.740670119750264E-2</v>
      </c>
      <c r="E144" s="230">
        <v>3.7411883531064838E-2</v>
      </c>
      <c r="F144" s="230">
        <v>3.6124756481479871E-2</v>
      </c>
      <c r="G144" s="230">
        <v>9.0500560187275911E-2</v>
      </c>
      <c r="H144" s="230">
        <v>7.3338752274122648E-2</v>
      </c>
      <c r="I144" s="230">
        <v>4.826189996010645E-2</v>
      </c>
      <c r="J144" s="230">
        <v>7.7053744990718737E-2</v>
      </c>
      <c r="K144" s="230">
        <v>4.7136697901572641E-2</v>
      </c>
      <c r="L144" s="230">
        <v>5.9295465375047013E-2</v>
      </c>
      <c r="M144" s="230">
        <v>5.963143965404806E-2</v>
      </c>
      <c r="N144" s="230">
        <v>5.8622007049834217E-2</v>
      </c>
      <c r="O144" s="230">
        <v>5.8686952184148149E-2</v>
      </c>
      <c r="P144" s="230">
        <v>7.389491674585133E-2</v>
      </c>
      <c r="Q144" s="230">
        <v>9.716619302129445E-2</v>
      </c>
      <c r="R144" s="230">
        <v>0.15493328651537641</v>
      </c>
      <c r="S144" s="230">
        <v>0.16504657040340939</v>
      </c>
      <c r="T144" s="230">
        <v>0.15781968300637619</v>
      </c>
      <c r="U144" s="230">
        <v>0.15949524295922271</v>
      </c>
      <c r="V144" s="230">
        <v>0.1718390535982198</v>
      </c>
      <c r="W144" s="230">
        <v>0.1394062274818704</v>
      </c>
      <c r="X144" s="230">
        <v>0.1240139373957438</v>
      </c>
      <c r="Y144" s="230">
        <v>0.14874069882439439</v>
      </c>
      <c r="DA144" s="71" t="s">
        <v>775</v>
      </c>
    </row>
    <row r="145" spans="1:105" ht="12" customHeight="1" x14ac:dyDescent="0.25">
      <c r="A145" s="59" t="s">
        <v>35</v>
      </c>
      <c r="B145" s="230">
        <v>0.12420206551344901</v>
      </c>
      <c r="C145" s="230">
        <v>0.1096784776280145</v>
      </c>
      <c r="D145" s="230">
        <v>8.3085067355539638E-2</v>
      </c>
      <c r="E145" s="230">
        <v>7.1225638269563338E-2</v>
      </c>
      <c r="F145" s="230">
        <v>8.023770419153145E-2</v>
      </c>
      <c r="G145" s="230">
        <v>8.0116012712850931E-2</v>
      </c>
      <c r="H145" s="230">
        <v>9.1723486527671053E-2</v>
      </c>
      <c r="I145" s="230">
        <v>0.1141391893812215</v>
      </c>
      <c r="J145" s="230">
        <v>0.12406626489107681</v>
      </c>
      <c r="K145" s="230">
        <v>0.1011434481841831</v>
      </c>
      <c r="L145" s="230">
        <v>0.106109419392333</v>
      </c>
      <c r="M145" s="230">
        <v>8.0287702291519505E-2</v>
      </c>
      <c r="N145" s="230">
        <v>8.1014350667510504E-2</v>
      </c>
      <c r="O145" s="230">
        <v>7.8878398971533689E-2</v>
      </c>
      <c r="P145" s="230">
        <v>7.3834429305369473E-2</v>
      </c>
      <c r="Q145" s="230">
        <v>9.0481908420027957E-2</v>
      </c>
      <c r="R145" s="230">
        <v>9.2721012056826757E-2</v>
      </c>
      <c r="S145" s="230">
        <v>6.8645071423429016E-2</v>
      </c>
      <c r="T145" s="230">
        <v>9.813462835346895E-2</v>
      </c>
      <c r="U145" s="230">
        <v>0.1025234057950753</v>
      </c>
      <c r="V145" s="230">
        <v>9.6676061264437563E-2</v>
      </c>
      <c r="W145" s="230">
        <v>0.1120829271669012</v>
      </c>
      <c r="X145" s="230">
        <v>9.6778046597843101E-2</v>
      </c>
      <c r="Y145" s="230">
        <v>0.1073133488744602</v>
      </c>
      <c r="DA145" s="71" t="s">
        <v>776</v>
      </c>
    </row>
    <row r="146" spans="1:105" ht="12" customHeight="1" x14ac:dyDescent="0.25">
      <c r="A146" s="60" t="s">
        <v>629</v>
      </c>
      <c r="B146" s="262">
        <v>7.6543141223973796</v>
      </c>
      <c r="C146" s="262">
        <v>7.9311831398405417</v>
      </c>
      <c r="D146" s="262">
        <v>8.0369598072160873</v>
      </c>
      <c r="E146" s="262">
        <v>7.8218337439343859</v>
      </c>
      <c r="F146" s="262">
        <v>7.9784164702910481</v>
      </c>
      <c r="G146" s="262">
        <v>8.7887590145942092</v>
      </c>
      <c r="H146" s="262">
        <v>8.7436295701164966</v>
      </c>
      <c r="I146" s="262">
        <v>8.9295475163285545</v>
      </c>
      <c r="J146" s="262">
        <v>8.4569326823163173</v>
      </c>
      <c r="K146" s="262">
        <v>7.2275548343700127</v>
      </c>
      <c r="L146" s="262">
        <v>7.2112311869116663</v>
      </c>
      <c r="M146" s="262">
        <v>8.1112426545171399</v>
      </c>
      <c r="N146" s="262">
        <v>8.4967303209414009</v>
      </c>
      <c r="O146" s="262">
        <v>8.4349924936629534</v>
      </c>
      <c r="P146" s="262">
        <v>9.0104489908111169</v>
      </c>
      <c r="Q146" s="262">
        <v>8.6602868314114918</v>
      </c>
      <c r="R146" s="262">
        <v>8.5848707196122511</v>
      </c>
      <c r="S146" s="262">
        <v>8.7979598212008536</v>
      </c>
      <c r="T146" s="262">
        <v>9.1706799003453465</v>
      </c>
      <c r="U146" s="262">
        <v>8.8325544834481846</v>
      </c>
      <c r="V146" s="262">
        <v>9.019280022268779</v>
      </c>
      <c r="W146" s="262">
        <v>9.4396481122233808</v>
      </c>
      <c r="X146" s="262">
        <v>8.8540464570411217</v>
      </c>
      <c r="Y146" s="262">
        <v>9.2672040512291165</v>
      </c>
      <c r="DA146" s="72" t="s">
        <v>777</v>
      </c>
    </row>
    <row r="147" spans="1:105" ht="12" customHeight="1" x14ac:dyDescent="0.25">
      <c r="A147" s="64" t="s">
        <v>28</v>
      </c>
      <c r="B147" s="229">
        <v>4.5640329646366107</v>
      </c>
      <c r="C147" s="229">
        <v>4.9916708741507536</v>
      </c>
      <c r="D147" s="229">
        <v>5.6739173630593793</v>
      </c>
      <c r="E147" s="229">
        <v>5.1689541503412784</v>
      </c>
      <c r="F147" s="229">
        <v>5.3515614986376274</v>
      </c>
      <c r="G147" s="229">
        <v>4.7821198625020021</v>
      </c>
      <c r="H147" s="229">
        <v>4.6090192090066333</v>
      </c>
      <c r="I147" s="229">
        <v>4.961550269592526</v>
      </c>
      <c r="J147" s="229">
        <v>5.046774086571272</v>
      </c>
      <c r="K147" s="229">
        <v>4.6712757563048193</v>
      </c>
      <c r="L147" s="229">
        <v>3.9615978403613319</v>
      </c>
      <c r="M147" s="229">
        <v>4.3865567479964449</v>
      </c>
      <c r="N147" s="229">
        <v>4.6668364159734814</v>
      </c>
      <c r="O147" s="229">
        <v>4.148787345405565</v>
      </c>
      <c r="P147" s="229">
        <v>4.318046566338638</v>
      </c>
      <c r="Q147" s="229">
        <v>4.1249841501831757</v>
      </c>
      <c r="R147" s="229">
        <v>3.9868734356298301</v>
      </c>
      <c r="S147" s="229">
        <v>4.2447153315279573</v>
      </c>
      <c r="T147" s="229">
        <v>4.1658140630215756</v>
      </c>
      <c r="U147" s="229">
        <v>3.9863062827558302</v>
      </c>
      <c r="V147" s="229">
        <v>4.3609665678545007</v>
      </c>
      <c r="W147" s="229">
        <v>4.2721520363166432</v>
      </c>
      <c r="X147" s="229">
        <v>4.1032615951848861</v>
      </c>
      <c r="Y147" s="229">
        <v>4.0214302898888352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1.218058665681711</v>
      </c>
      <c r="C149" s="229">
        <v>0.74515405062038631</v>
      </c>
      <c r="D149" s="229">
        <v>1.0361430527200159</v>
      </c>
      <c r="E149" s="229">
        <v>1.0458211664204049</v>
      </c>
      <c r="F149" s="229">
        <v>1.1520837651104081</v>
      </c>
      <c r="G149" s="229">
        <v>1.695925137181604</v>
      </c>
      <c r="H149" s="229">
        <v>1.883383825833399</v>
      </c>
      <c r="I149" s="229">
        <v>1.871893659294118</v>
      </c>
      <c r="J149" s="229">
        <v>1.5108594256251391</v>
      </c>
      <c r="K149" s="229">
        <v>1.0680963241320161</v>
      </c>
      <c r="L149" s="229">
        <v>1.3427730793843291</v>
      </c>
      <c r="M149" s="229">
        <v>1.6396244156584729</v>
      </c>
      <c r="N149" s="229">
        <v>1.7757086472539121</v>
      </c>
      <c r="O149" s="229">
        <v>1.777513433349218</v>
      </c>
      <c r="P149" s="229">
        <v>1.819088105405773</v>
      </c>
      <c r="Q149" s="229">
        <v>1.420001826096283</v>
      </c>
      <c r="R149" s="229">
        <v>1.4545911703096821</v>
      </c>
      <c r="S149" s="229">
        <v>1.8001679563362261</v>
      </c>
      <c r="T149" s="229">
        <v>1.7978125625715959</v>
      </c>
      <c r="U149" s="229">
        <v>1.594869271842613</v>
      </c>
      <c r="V149" s="229">
        <v>1.47611414958983</v>
      </c>
      <c r="W149" s="229">
        <v>1.698866996584631</v>
      </c>
      <c r="X149" s="229">
        <v>1.837820719939117</v>
      </c>
      <c r="Y149" s="229">
        <v>1.726309376708937</v>
      </c>
      <c r="DA149" s="73" t="s">
        <v>780</v>
      </c>
    </row>
    <row r="150" spans="1:105" ht="12" customHeight="1" x14ac:dyDescent="0.25">
      <c r="A150" s="64" t="s">
        <v>159</v>
      </c>
      <c r="B150" s="229">
        <v>0.60351175634027354</v>
      </c>
      <c r="C150" s="229">
        <v>0.65721351304008935</v>
      </c>
      <c r="D150" s="229">
        <v>0.30468143250511748</v>
      </c>
      <c r="E150" s="229">
        <v>0.30751567563340948</v>
      </c>
      <c r="F150" s="229">
        <v>0.33886055271863891</v>
      </c>
      <c r="G150" s="229">
        <v>0.8458931101694197</v>
      </c>
      <c r="H150" s="229">
        <v>0.68709589697826667</v>
      </c>
      <c r="I150" s="229">
        <v>0.46215779055547312</v>
      </c>
      <c r="J150" s="229">
        <v>0.58428670050948872</v>
      </c>
      <c r="K150" s="229">
        <v>0.3446417525941472</v>
      </c>
      <c r="L150" s="229">
        <v>0.38727660653541102</v>
      </c>
      <c r="M150" s="229">
        <v>0.54700267202421216</v>
      </c>
      <c r="N150" s="229">
        <v>0.50409904991882837</v>
      </c>
      <c r="O150" s="229">
        <v>0.48754849430799868</v>
      </c>
      <c r="P150" s="229">
        <v>0.54725551739364187</v>
      </c>
      <c r="Q150" s="229">
        <v>0.69177522861185181</v>
      </c>
      <c r="R150" s="229">
        <v>1.1282305388275149</v>
      </c>
      <c r="S150" s="229">
        <v>1.2538956059033679</v>
      </c>
      <c r="T150" s="229">
        <v>1.1774039443538791</v>
      </c>
      <c r="U150" s="229">
        <v>1.060867589296713</v>
      </c>
      <c r="V150" s="229">
        <v>1.143523507044601</v>
      </c>
      <c r="W150" s="229">
        <v>0.90418027144955382</v>
      </c>
      <c r="X150" s="229">
        <v>0.93685175261392417</v>
      </c>
      <c r="Y150" s="229">
        <v>0.9389373842637343</v>
      </c>
      <c r="DA150" s="73" t="s">
        <v>781</v>
      </c>
    </row>
    <row r="151" spans="1:105" ht="12" customHeight="1" x14ac:dyDescent="0.25">
      <c r="A151" s="64" t="s">
        <v>32</v>
      </c>
      <c r="B151" s="229">
        <v>0.66017788542882339</v>
      </c>
      <c r="C151" s="229">
        <v>0.74970317202968606</v>
      </c>
      <c r="D151" s="229">
        <v>0.35970618771721358</v>
      </c>
      <c r="E151" s="229">
        <v>0.7263930383220788</v>
      </c>
      <c r="F151" s="229">
        <v>0.39907840536587341</v>
      </c>
      <c r="G151" s="229">
        <v>0.73173040496462549</v>
      </c>
      <c r="H151" s="229">
        <v>0.72285475911629515</v>
      </c>
      <c r="I151" s="229">
        <v>0.56391890733995409</v>
      </c>
      <c r="J151" s="229">
        <v>0.39401168135415632</v>
      </c>
      <c r="K151" s="229">
        <v>0.41957106035533132</v>
      </c>
      <c r="L151" s="229">
        <v>0.46369008635885861</v>
      </c>
      <c r="M151" s="229">
        <v>0.39864124821203578</v>
      </c>
      <c r="N151" s="229">
        <v>0.3785986837169551</v>
      </c>
      <c r="O151" s="229">
        <v>0.37977763508747281</v>
      </c>
      <c r="P151" s="229">
        <v>0.18569701662685939</v>
      </c>
      <c r="Q151" s="229">
        <v>0.29120268755598799</v>
      </c>
      <c r="R151" s="229">
        <v>0.320776070873807</v>
      </c>
      <c r="S151" s="229">
        <v>0.24778068907234421</v>
      </c>
      <c r="T151" s="229">
        <v>0.280628657739601</v>
      </c>
      <c r="U151" s="229">
        <v>0.35257893529435708</v>
      </c>
      <c r="V151" s="229">
        <v>0.267285983287397</v>
      </c>
      <c r="W151" s="229">
        <v>0.37379017375380369</v>
      </c>
      <c r="X151" s="229">
        <v>0.2027266614158259</v>
      </c>
      <c r="Y151" s="229">
        <v>0.35153057062825621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0.37742808012335899</v>
      </c>
      <c r="M152" s="229">
        <v>0.41841431274183399</v>
      </c>
      <c r="N152" s="229">
        <v>0.4894768127820342</v>
      </c>
      <c r="O152" s="229">
        <v>0.99984825201844363</v>
      </c>
      <c r="P152" s="229">
        <v>1.605047846778878</v>
      </c>
      <c r="Q152" s="229">
        <v>1.5016769822119751</v>
      </c>
      <c r="R152" s="229">
        <v>1.0333936200253719</v>
      </c>
      <c r="S152" s="229">
        <v>0.74085023679307105</v>
      </c>
      <c r="T152" s="229">
        <v>1.032282316634169</v>
      </c>
      <c r="U152" s="229">
        <v>1.1703413380086209</v>
      </c>
      <c r="V152" s="229">
        <v>1.141570148509623</v>
      </c>
      <c r="W152" s="229">
        <v>1.4789760125342839</v>
      </c>
      <c r="X152" s="229">
        <v>1.0576523454486899</v>
      </c>
      <c r="Y152" s="229">
        <v>1.5658115654770139</v>
      </c>
      <c r="DA152" s="73" t="s">
        <v>783</v>
      </c>
    </row>
    <row r="153" spans="1:105" ht="12" customHeight="1" x14ac:dyDescent="0.25">
      <c r="A153" s="64" t="s">
        <v>35</v>
      </c>
      <c r="B153" s="229">
        <v>0.60853285030996107</v>
      </c>
      <c r="C153" s="229">
        <v>0.78744152999962558</v>
      </c>
      <c r="D153" s="229">
        <v>0.662511771214361</v>
      </c>
      <c r="E153" s="229">
        <v>0.5731497132172142</v>
      </c>
      <c r="F153" s="229">
        <v>0.73683224845850159</v>
      </c>
      <c r="G153" s="229">
        <v>0.73309049977655782</v>
      </c>
      <c r="H153" s="229">
        <v>0.84127587918190194</v>
      </c>
      <c r="I153" s="229">
        <v>1.070026889546482</v>
      </c>
      <c r="J153" s="229">
        <v>0.9210007882562613</v>
      </c>
      <c r="K153" s="229">
        <v>0.72396994098369849</v>
      </c>
      <c r="L153" s="229">
        <v>0.67846549414837742</v>
      </c>
      <c r="M153" s="229">
        <v>0.72100325788413988</v>
      </c>
      <c r="N153" s="229">
        <v>0.68201071129618962</v>
      </c>
      <c r="O153" s="229">
        <v>0.64151733349425422</v>
      </c>
      <c r="P153" s="229">
        <v>0.53531393826732532</v>
      </c>
      <c r="Q153" s="229">
        <v>0.63064595675221857</v>
      </c>
      <c r="R153" s="229">
        <v>0.66100588394604542</v>
      </c>
      <c r="S153" s="229">
        <v>0.51055000156788743</v>
      </c>
      <c r="T153" s="229">
        <v>0.71673835602452718</v>
      </c>
      <c r="U153" s="229">
        <v>0.66759106625005116</v>
      </c>
      <c r="V153" s="229">
        <v>0.62981966598282801</v>
      </c>
      <c r="W153" s="229">
        <v>0.71168262158446438</v>
      </c>
      <c r="X153" s="229">
        <v>0.71573338243867879</v>
      </c>
      <c r="Y153" s="229">
        <v>0.6631848642623398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2.0056205094286881</v>
      </c>
      <c r="C157" s="263">
        <v>2.7485248207209421</v>
      </c>
      <c r="D157" s="263">
        <v>2.9368450499452252</v>
      </c>
      <c r="E157" s="263">
        <v>2.8861158416874608</v>
      </c>
      <c r="F157" s="263">
        <v>3.070334482624808</v>
      </c>
      <c r="G157" s="263">
        <v>3.3340106927002502</v>
      </c>
      <c r="H157" s="263">
        <v>3.3051103296719502</v>
      </c>
      <c r="I157" s="263">
        <v>3.4181228918682489</v>
      </c>
      <c r="J157" s="263">
        <v>2.874106817189034</v>
      </c>
      <c r="K157" s="263">
        <v>2.7323404684645092</v>
      </c>
      <c r="L157" s="263">
        <v>2.3366116490694182</v>
      </c>
      <c r="M157" s="263">
        <v>2.918378053503679</v>
      </c>
      <c r="N157" s="263">
        <v>2.9010292983845161</v>
      </c>
      <c r="O157" s="263">
        <v>2.754979057439888</v>
      </c>
      <c r="P157" s="263">
        <v>2.874132560333428</v>
      </c>
      <c r="Q157" s="263">
        <v>2.6517057663012809</v>
      </c>
      <c r="R157" s="263">
        <v>2.628150672521171</v>
      </c>
      <c r="S157" s="263">
        <v>2.7784320114104561</v>
      </c>
      <c r="T157" s="263">
        <v>2.8480321613505142</v>
      </c>
      <c r="U157" s="263">
        <v>2.5796401658157979</v>
      </c>
      <c r="V157" s="263">
        <v>2.7470368856112461</v>
      </c>
      <c r="W157" s="263">
        <v>2.7923156862521181</v>
      </c>
      <c r="X157" s="263">
        <v>2.7811539156078551</v>
      </c>
      <c r="Y157" s="263">
        <v>2.674881268681554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0.99999999999999978</v>
      </c>
      <c r="C171" s="232">
        <f t="shared" si="11"/>
        <v>1.0000000000000002</v>
      </c>
      <c r="D171" s="232">
        <f t="shared" si="11"/>
        <v>1.0000000000000002</v>
      </c>
      <c r="E171" s="232">
        <f t="shared" si="11"/>
        <v>0.99999999999999956</v>
      </c>
      <c r="F171" s="232">
        <f t="shared" si="11"/>
        <v>0.99999999999999967</v>
      </c>
      <c r="G171" s="232">
        <f t="shared" si="11"/>
        <v>1</v>
      </c>
      <c r="H171" s="232">
        <f t="shared" si="11"/>
        <v>0.99999999999999989</v>
      </c>
      <c r="I171" s="232">
        <f t="shared" si="11"/>
        <v>0.99999999999999989</v>
      </c>
      <c r="J171" s="232">
        <f t="shared" si="11"/>
        <v>0.99999999999999989</v>
      </c>
      <c r="K171" s="232">
        <f t="shared" si="11"/>
        <v>0.99999999999999989</v>
      </c>
      <c r="L171" s="232">
        <f t="shared" si="11"/>
        <v>1</v>
      </c>
      <c r="M171" s="232">
        <f t="shared" si="11"/>
        <v>1</v>
      </c>
      <c r="N171" s="232">
        <f t="shared" si="11"/>
        <v>0.99999999999999989</v>
      </c>
      <c r="O171" s="232">
        <f t="shared" si="11"/>
        <v>1.0000000000000002</v>
      </c>
      <c r="P171" s="232">
        <f t="shared" si="11"/>
        <v>1</v>
      </c>
      <c r="Q171" s="232">
        <f t="shared" si="11"/>
        <v>0.99999999999999989</v>
      </c>
      <c r="R171" s="232">
        <f t="shared" si="11"/>
        <v>0.99999999999999989</v>
      </c>
      <c r="S171" s="232">
        <f t="shared" si="11"/>
        <v>1.0000000000000002</v>
      </c>
      <c r="T171" s="232">
        <f t="shared" si="11"/>
        <v>1</v>
      </c>
      <c r="U171" s="232">
        <f t="shared" si="11"/>
        <v>0.99999999999999989</v>
      </c>
      <c r="V171" s="232">
        <f t="shared" si="11"/>
        <v>1</v>
      </c>
      <c r="W171" s="232">
        <f t="shared" si="11"/>
        <v>0.99999999999999978</v>
      </c>
      <c r="X171" s="232">
        <f t="shared" si="11"/>
        <v>0.99999999999999967</v>
      </c>
      <c r="Y171" s="232">
        <f t="shared" si="11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9.7683479552860197E-4</v>
      </c>
      <c r="C172" s="299">
        <f t="shared" si="12"/>
        <v>9.7218971087545587E-4</v>
      </c>
      <c r="D172" s="299">
        <f t="shared" si="12"/>
        <v>9.706796929825791E-4</v>
      </c>
      <c r="E172" s="299">
        <f t="shared" si="12"/>
        <v>9.7115004327274969E-4</v>
      </c>
      <c r="F172" s="299">
        <f t="shared" si="12"/>
        <v>9.7016301121662953E-4</v>
      </c>
      <c r="G172" s="299">
        <f t="shared" si="12"/>
        <v>9.7094909094555938E-4</v>
      </c>
      <c r="H172" s="299">
        <f t="shared" si="12"/>
        <v>9.7094823575758816E-4</v>
      </c>
      <c r="I172" s="299">
        <f t="shared" si="12"/>
        <v>9.7050650336718734E-4</v>
      </c>
      <c r="J172" s="299">
        <f t="shared" si="12"/>
        <v>9.5829567681393255E-4</v>
      </c>
      <c r="K172" s="299">
        <f t="shared" si="12"/>
        <v>9.668134470363093E-4</v>
      </c>
      <c r="L172" s="299">
        <f t="shared" si="12"/>
        <v>9.7285680836394091E-4</v>
      </c>
      <c r="M172" s="299">
        <f t="shared" si="12"/>
        <v>9.7089350479636044E-4</v>
      </c>
      <c r="N172" s="299">
        <f t="shared" si="12"/>
        <v>9.570433659888514E-4</v>
      </c>
      <c r="O172" s="299">
        <f t="shared" si="12"/>
        <v>9.5653794628184556E-4</v>
      </c>
      <c r="P172" s="299">
        <f t="shared" si="12"/>
        <v>9.6410519611493293E-4</v>
      </c>
      <c r="Q172" s="299">
        <f t="shared" si="12"/>
        <v>9.7152980226248632E-4</v>
      </c>
      <c r="R172" s="299">
        <f t="shared" si="12"/>
        <v>9.5849604948543103E-4</v>
      </c>
      <c r="S172" s="299">
        <f t="shared" si="12"/>
        <v>9.5674962394388301E-4</v>
      </c>
      <c r="T172" s="299">
        <f t="shared" si="12"/>
        <v>9.4831291265486497E-4</v>
      </c>
      <c r="U172" s="299">
        <f t="shared" si="12"/>
        <v>9.5352622749299992E-4</v>
      </c>
      <c r="V172" s="299">
        <f t="shared" si="12"/>
        <v>9.5676425963266371E-4</v>
      </c>
      <c r="W172" s="299">
        <f t="shared" si="12"/>
        <v>9.4461721944196061E-4</v>
      </c>
      <c r="X172" s="299">
        <f t="shared" si="12"/>
        <v>9.3598391285624517E-4</v>
      </c>
      <c r="Y172" s="299">
        <f t="shared" si="12"/>
        <v>9.3527413720870636E-4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1.1779445416407716E-4</v>
      </c>
      <c r="C173" s="233">
        <f t="shared" si="13"/>
        <v>1.1723431317220435E-4</v>
      </c>
      <c r="D173" s="233">
        <f t="shared" si="13"/>
        <v>1.170522232893668E-4</v>
      </c>
      <c r="E173" s="233">
        <f t="shared" si="13"/>
        <v>1.1710894184193083E-4</v>
      </c>
      <c r="F173" s="233">
        <f t="shared" si="13"/>
        <v>1.1698991772155219E-4</v>
      </c>
      <c r="G173" s="233">
        <f t="shared" si="13"/>
        <v>1.1708470942330419E-4</v>
      </c>
      <c r="H173" s="233">
        <f t="shared" si="13"/>
        <v>1.1708460629798478E-4</v>
      </c>
      <c r="I173" s="233">
        <f t="shared" si="13"/>
        <v>1.1703133871778391E-4</v>
      </c>
      <c r="J173" s="233">
        <f t="shared" si="13"/>
        <v>1.1745299862640114E-4</v>
      </c>
      <c r="K173" s="233">
        <f t="shared" si="13"/>
        <v>1.1711140545965866E-4</v>
      </c>
      <c r="L173" s="233">
        <f t="shared" si="13"/>
        <v>1.1731475705574539E-4</v>
      </c>
      <c r="M173" s="233">
        <f t="shared" si="13"/>
        <v>1.1707800640644404E-4</v>
      </c>
      <c r="N173" s="233">
        <f t="shared" si="13"/>
        <v>1.1761357398293888E-4</v>
      </c>
      <c r="O173" s="233">
        <f t="shared" si="13"/>
        <v>1.1722651285002741E-4</v>
      </c>
      <c r="P173" s="233">
        <f t="shared" si="13"/>
        <v>1.1721959096684943E-4</v>
      </c>
      <c r="Q173" s="233">
        <f t="shared" si="13"/>
        <v>1.1728758895362571E-4</v>
      </c>
      <c r="R173" s="233">
        <f t="shared" si="13"/>
        <v>1.1784345777134236E-4</v>
      </c>
      <c r="S173" s="233">
        <f t="shared" si="13"/>
        <v>1.1735018098650542E-4</v>
      </c>
      <c r="T173" s="233">
        <f t="shared" si="13"/>
        <v>1.1738636567975401E-4</v>
      </c>
      <c r="U173" s="233">
        <f t="shared" si="13"/>
        <v>1.1749616984445999E-4</v>
      </c>
      <c r="V173" s="233">
        <f t="shared" si="13"/>
        <v>1.1741571381547866E-4</v>
      </c>
      <c r="W173" s="233">
        <f t="shared" si="13"/>
        <v>1.1778093938394306E-4</v>
      </c>
      <c r="X173" s="233">
        <f t="shared" si="13"/>
        <v>1.1799170831376702E-4</v>
      </c>
      <c r="Y173" s="233">
        <f t="shared" si="13"/>
        <v>1.1755612190863165E-4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1.8927850279083298E-2</v>
      </c>
      <c r="C174" s="233">
        <f t="shared" si="14"/>
        <v>1.883784379359478E-2</v>
      </c>
      <c r="D174" s="233">
        <f t="shared" si="14"/>
        <v>1.8808584605934868E-2</v>
      </c>
      <c r="E174" s="233">
        <f t="shared" si="14"/>
        <v>1.8817698449864074E-2</v>
      </c>
      <c r="F174" s="233">
        <f t="shared" si="14"/>
        <v>1.8798573010163931E-2</v>
      </c>
      <c r="G174" s="233">
        <f t="shared" si="14"/>
        <v>1.8813804653717892E-2</v>
      </c>
      <c r="H174" s="233">
        <f t="shared" si="14"/>
        <v>1.8813788082983562E-2</v>
      </c>
      <c r="I174" s="233">
        <f t="shared" si="14"/>
        <v>1.8805228759966819E-2</v>
      </c>
      <c r="J174" s="233">
        <f t="shared" si="14"/>
        <v>1.8526556609863208E-2</v>
      </c>
      <c r="K174" s="233">
        <f t="shared" si="14"/>
        <v>1.8653975685667231E-2</v>
      </c>
      <c r="L174" s="233">
        <f t="shared" si="14"/>
        <v>1.8849820203096966E-2</v>
      </c>
      <c r="M174" s="233">
        <f t="shared" si="14"/>
        <v>1.8812727576698888E-2</v>
      </c>
      <c r="N174" s="233">
        <f t="shared" si="14"/>
        <v>1.8503433791554117E-2</v>
      </c>
      <c r="O174" s="233">
        <f t="shared" si="14"/>
        <v>1.8457538507618533E-2</v>
      </c>
      <c r="P174" s="233">
        <f t="shared" si="14"/>
        <v>1.8571336261709991E-2</v>
      </c>
      <c r="Q174" s="233">
        <f t="shared" si="14"/>
        <v>1.8685568156678985E-2</v>
      </c>
      <c r="R174" s="233">
        <f t="shared" si="14"/>
        <v>1.8409668835231971E-2</v>
      </c>
      <c r="S174" s="233">
        <f t="shared" si="14"/>
        <v>1.835373999412027E-2</v>
      </c>
      <c r="T174" s="233">
        <f t="shared" si="14"/>
        <v>1.8172139089958496E-2</v>
      </c>
      <c r="U174" s="233">
        <f t="shared" si="14"/>
        <v>1.8254332986746221E-2</v>
      </c>
      <c r="V174" s="233">
        <f t="shared" si="14"/>
        <v>1.8300469048355989E-2</v>
      </c>
      <c r="W174" s="233">
        <f t="shared" si="14"/>
        <v>1.8054149000375268E-2</v>
      </c>
      <c r="X174" s="233">
        <f t="shared" si="14"/>
        <v>1.7876764367197238E-2</v>
      </c>
      <c r="Y174" s="233">
        <f t="shared" si="14"/>
        <v>1.7852144243812172E-2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3.2298165155523876E-4</v>
      </c>
      <c r="C175" s="233">
        <f t="shared" si="15"/>
        <v>3.2144579603519139E-4</v>
      </c>
      <c r="D175" s="233">
        <f t="shared" si="15"/>
        <v>3.2094652218136094E-4</v>
      </c>
      <c r="E175" s="233">
        <f t="shared" si="15"/>
        <v>3.2110203928028495E-4</v>
      </c>
      <c r="F175" s="233">
        <f t="shared" si="15"/>
        <v>3.2077568599610354E-4</v>
      </c>
      <c r="G175" s="233">
        <f t="shared" si="15"/>
        <v>3.2103559619818273E-4</v>
      </c>
      <c r="H175" s="233">
        <f t="shared" si="15"/>
        <v>3.2103531343796098E-4</v>
      </c>
      <c r="I175" s="233">
        <f t="shared" si="15"/>
        <v>3.2088925859055986E-4</v>
      </c>
      <c r="J175" s="233">
        <f t="shared" si="15"/>
        <v>3.2204541160851189E-4</v>
      </c>
      <c r="K175" s="233">
        <f t="shared" si="15"/>
        <v>3.211087942954357E-4</v>
      </c>
      <c r="L175" s="233">
        <f t="shared" si="15"/>
        <v>3.2166636582812416E-4</v>
      </c>
      <c r="M175" s="233">
        <f t="shared" si="15"/>
        <v>3.2101721713720529E-4</v>
      </c>
      <c r="N175" s="233">
        <f t="shared" si="15"/>
        <v>3.2313319910747879E-4</v>
      </c>
      <c r="O175" s="233">
        <f t="shared" si="15"/>
        <v>3.2142440826309938E-4</v>
      </c>
      <c r="P175" s="233">
        <f t="shared" si="15"/>
        <v>3.2140542909063686E-4</v>
      </c>
      <c r="Q175" s="233">
        <f t="shared" si="15"/>
        <v>3.2159187336959109E-4</v>
      </c>
      <c r="R175" s="233">
        <f t="shared" si="15"/>
        <v>3.2374516924658068E-4</v>
      </c>
      <c r="S175" s="233">
        <f t="shared" si="15"/>
        <v>3.2176349501593382E-4</v>
      </c>
      <c r="T175" s="233">
        <f t="shared" si="15"/>
        <v>3.2186271014511292E-4</v>
      </c>
      <c r="U175" s="233">
        <f t="shared" si="15"/>
        <v>3.2216378315161434E-4</v>
      </c>
      <c r="V175" s="233">
        <f t="shared" si="15"/>
        <v>3.2194318005699182E-4</v>
      </c>
      <c r="W175" s="233">
        <f t="shared" si="15"/>
        <v>3.2355052631147149E-4</v>
      </c>
      <c r="X175" s="233">
        <f t="shared" si="15"/>
        <v>3.2352250444593779E-4</v>
      </c>
      <c r="Y175" s="233">
        <f t="shared" si="15"/>
        <v>3.2232816624450008E-4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2.822255792177954E-3</v>
      </c>
      <c r="C176" s="300">
        <f t="shared" si="16"/>
        <v>2.8125032687757773E-3</v>
      </c>
      <c r="D176" s="300">
        <f t="shared" si="16"/>
        <v>2.8174575818922694E-3</v>
      </c>
      <c r="E176" s="300">
        <f t="shared" si="16"/>
        <v>2.8192020342159055E-3</v>
      </c>
      <c r="F176" s="300">
        <f t="shared" si="16"/>
        <v>2.8179077584548234E-3</v>
      </c>
      <c r="G176" s="300">
        <f t="shared" si="16"/>
        <v>2.8126285163578217E-3</v>
      </c>
      <c r="H176" s="300">
        <f t="shared" si="16"/>
        <v>2.8143981568660246E-3</v>
      </c>
      <c r="I176" s="300">
        <f t="shared" si="16"/>
        <v>2.8160005589253417E-3</v>
      </c>
      <c r="J176" s="300">
        <f t="shared" si="16"/>
        <v>2.8192338194361261E-3</v>
      </c>
      <c r="K176" s="300">
        <f t="shared" si="16"/>
        <v>2.8127922869197238E-3</v>
      </c>
      <c r="L176" s="300">
        <f t="shared" si="16"/>
        <v>2.8137942191831639E-3</v>
      </c>
      <c r="M176" s="300">
        <f t="shared" si="16"/>
        <v>2.8146887726264889E-3</v>
      </c>
      <c r="N176" s="300">
        <f t="shared" si="16"/>
        <v>2.8445723248167092E-3</v>
      </c>
      <c r="O176" s="300">
        <f t="shared" si="16"/>
        <v>2.8158735269767782E-3</v>
      </c>
      <c r="P176" s="300">
        <f t="shared" si="16"/>
        <v>2.8120707047284538E-3</v>
      </c>
      <c r="Q176" s="300">
        <f t="shared" si="16"/>
        <v>2.8099925128641451E-3</v>
      </c>
      <c r="R176" s="300">
        <f t="shared" si="16"/>
        <v>2.8280151702632195E-3</v>
      </c>
      <c r="S176" s="300">
        <f t="shared" si="16"/>
        <v>2.8068459288556674E-3</v>
      </c>
      <c r="T176" s="300">
        <f t="shared" si="16"/>
        <v>2.8080442196948083E-3</v>
      </c>
      <c r="U176" s="300">
        <f t="shared" si="16"/>
        <v>2.8094879081736026E-3</v>
      </c>
      <c r="V176" s="300">
        <f t="shared" si="16"/>
        <v>2.8053273765677113E-3</v>
      </c>
      <c r="W176" s="300">
        <f t="shared" si="16"/>
        <v>2.8576954965384388E-3</v>
      </c>
      <c r="X176" s="300">
        <f t="shared" si="16"/>
        <v>2.8252745885251761E-3</v>
      </c>
      <c r="Y176" s="300">
        <f t="shared" si="16"/>
        <v>2.810116116910958E-3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0.84763190217453988</v>
      </c>
      <c r="C177" s="301">
        <f t="shared" si="17"/>
        <v>0.85253565387633712</v>
      </c>
      <c r="D177" s="301">
        <f t="shared" si="17"/>
        <v>0.85288709991335088</v>
      </c>
      <c r="E177" s="301">
        <f t="shared" si="17"/>
        <v>0.85317112997860034</v>
      </c>
      <c r="F177" s="301">
        <f t="shared" si="17"/>
        <v>0.85379465032438973</v>
      </c>
      <c r="G177" s="301">
        <f t="shared" si="17"/>
        <v>0.85452718096699953</v>
      </c>
      <c r="H177" s="301">
        <f t="shared" si="17"/>
        <v>0.85457839618710274</v>
      </c>
      <c r="I177" s="301">
        <f t="shared" si="17"/>
        <v>0.85457717365036234</v>
      </c>
      <c r="J177" s="301">
        <f t="shared" si="17"/>
        <v>0.85276660807707183</v>
      </c>
      <c r="K177" s="301">
        <f t="shared" si="17"/>
        <v>0.85475586628849365</v>
      </c>
      <c r="L177" s="301">
        <f t="shared" si="17"/>
        <v>0.85231034506000203</v>
      </c>
      <c r="M177" s="301">
        <f t="shared" si="17"/>
        <v>0.85336214107733788</v>
      </c>
      <c r="N177" s="301">
        <f t="shared" si="17"/>
        <v>0.85143654298327875</v>
      </c>
      <c r="O177" s="301">
        <f t="shared" si="17"/>
        <v>0.85198470661174086</v>
      </c>
      <c r="P177" s="301">
        <f t="shared" si="17"/>
        <v>0.85178949785775826</v>
      </c>
      <c r="Q177" s="301">
        <f t="shared" si="17"/>
        <v>0.85083663086677552</v>
      </c>
      <c r="R177" s="301">
        <f t="shared" si="17"/>
        <v>0.85065004189474824</v>
      </c>
      <c r="S177" s="301">
        <f t="shared" si="17"/>
        <v>0.8523488702083164</v>
      </c>
      <c r="T177" s="301">
        <f t="shared" si="17"/>
        <v>0.85225844844120713</v>
      </c>
      <c r="U177" s="301">
        <f t="shared" si="17"/>
        <v>0.85106056760067195</v>
      </c>
      <c r="V177" s="301">
        <f t="shared" si="17"/>
        <v>0.85189007463082167</v>
      </c>
      <c r="W177" s="301">
        <f t="shared" si="17"/>
        <v>0.84950995008676999</v>
      </c>
      <c r="X177" s="301">
        <f t="shared" si="17"/>
        <v>0.85194920452062695</v>
      </c>
      <c r="Y177" s="301">
        <f t="shared" si="17"/>
        <v>0.85138122572745767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9.6186765462570545E-2</v>
      </c>
      <c r="C178" s="301">
        <f t="shared" si="18"/>
        <v>9.4665082913183207E-2</v>
      </c>
      <c r="D178" s="301">
        <f t="shared" si="18"/>
        <v>9.4839602554667349E-2</v>
      </c>
      <c r="E178" s="301">
        <f t="shared" si="18"/>
        <v>9.4650173077403282E-2</v>
      </c>
      <c r="F178" s="301">
        <f t="shared" si="18"/>
        <v>9.4736884678381483E-2</v>
      </c>
      <c r="G178" s="301">
        <f t="shared" si="18"/>
        <v>9.4304723593095829E-2</v>
      </c>
      <c r="H178" s="301">
        <f t="shared" si="18"/>
        <v>9.428494296352255E-2</v>
      </c>
      <c r="I178" s="301">
        <f t="shared" si="18"/>
        <v>9.4390863434370267E-2</v>
      </c>
      <c r="J178" s="301">
        <f t="shared" si="18"/>
        <v>9.4934055432079792E-2</v>
      </c>
      <c r="K178" s="301">
        <f t="shared" si="18"/>
        <v>9.4222334662313306E-2</v>
      </c>
      <c r="L178" s="301">
        <f t="shared" si="18"/>
        <v>9.4597065901074417E-2</v>
      </c>
      <c r="M178" s="301">
        <f t="shared" si="18"/>
        <v>9.4606895276831915E-2</v>
      </c>
      <c r="N178" s="301">
        <f t="shared" si="18"/>
        <v>9.577736974544937E-2</v>
      </c>
      <c r="O178" s="301">
        <f t="shared" si="18"/>
        <v>9.487837901456414E-2</v>
      </c>
      <c r="P178" s="301">
        <f t="shared" si="18"/>
        <v>9.4736647057673012E-2</v>
      </c>
      <c r="Q178" s="301">
        <f t="shared" si="18"/>
        <v>9.489428302983198E-2</v>
      </c>
      <c r="R178" s="301">
        <f t="shared" si="18"/>
        <v>9.5604442852900026E-2</v>
      </c>
      <c r="S178" s="301">
        <f t="shared" si="18"/>
        <v>9.4817839155727807E-2</v>
      </c>
      <c r="T178" s="301">
        <f t="shared" si="18"/>
        <v>9.4851945833725679E-2</v>
      </c>
      <c r="U178" s="301">
        <f t="shared" si="18"/>
        <v>9.5070928390331128E-2</v>
      </c>
      <c r="V178" s="301">
        <f t="shared" si="18"/>
        <v>9.4793289948015322E-2</v>
      </c>
      <c r="W178" s="301">
        <f t="shared" si="18"/>
        <v>9.653836817501886E-2</v>
      </c>
      <c r="X178" s="301">
        <f t="shared" si="18"/>
        <v>9.5365129867138132E-2</v>
      </c>
      <c r="Y178" s="301">
        <f t="shared" si="18"/>
        <v>9.5002862745188904E-2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2.2960224920694723E-2</v>
      </c>
      <c r="C179" s="302">
        <f t="shared" si="19"/>
        <v>1.2243321364711179E-2</v>
      </c>
      <c r="D179" s="302">
        <f t="shared" si="19"/>
        <v>8.6748497938716664E-3</v>
      </c>
      <c r="E179" s="302">
        <f t="shared" si="19"/>
        <v>9.6972085081813847E-3</v>
      </c>
      <c r="F179" s="302">
        <f t="shared" si="19"/>
        <v>8.0572670710743269E-3</v>
      </c>
      <c r="G179" s="302">
        <f t="shared" si="19"/>
        <v>1.0912099779685316E-2</v>
      </c>
      <c r="H179" s="302">
        <f t="shared" si="19"/>
        <v>1.1287681810902667E-2</v>
      </c>
      <c r="I179" s="302">
        <f t="shared" si="19"/>
        <v>1.0380222583605282E-2</v>
      </c>
      <c r="J179" s="302">
        <f t="shared" si="19"/>
        <v>1.3042668728157281E-2</v>
      </c>
      <c r="K179" s="302">
        <f t="shared" si="19"/>
        <v>1.0870219567634612E-2</v>
      </c>
      <c r="L179" s="302">
        <f t="shared" si="19"/>
        <v>1.5223027679635941E-2</v>
      </c>
      <c r="M179" s="302">
        <f t="shared" si="19"/>
        <v>1.0565391168598611E-2</v>
      </c>
      <c r="N179" s="302">
        <f t="shared" si="19"/>
        <v>1.1490225875522503E-2</v>
      </c>
      <c r="O179" s="302">
        <f t="shared" si="19"/>
        <v>1.2101184001817899E-2</v>
      </c>
      <c r="P179" s="302">
        <f t="shared" si="19"/>
        <v>1.2176421122625403E-2</v>
      </c>
      <c r="Q179" s="302">
        <f t="shared" si="19"/>
        <v>1.3322507123749704E-2</v>
      </c>
      <c r="R179" s="302">
        <f t="shared" si="19"/>
        <v>1.5194949983024283E-2</v>
      </c>
      <c r="S179" s="302">
        <f t="shared" si="19"/>
        <v>1.4675724915731207E-2</v>
      </c>
      <c r="T179" s="302">
        <f t="shared" si="19"/>
        <v>1.512537951903288E-2</v>
      </c>
      <c r="U179" s="302">
        <f t="shared" si="19"/>
        <v>1.6983007101033183E-2</v>
      </c>
      <c r="V179" s="302">
        <f t="shared" si="19"/>
        <v>1.5475832719148123E-2</v>
      </c>
      <c r="W179" s="302">
        <f t="shared" si="19"/>
        <v>1.6552421648150486E-2</v>
      </c>
      <c r="X179" s="302">
        <f t="shared" si="19"/>
        <v>1.4442896114323754E-2</v>
      </c>
      <c r="Y179" s="302">
        <f t="shared" si="19"/>
        <v>1.7219679569482407E-2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7.3226540541875815E-2</v>
      </c>
      <c r="C180" s="302">
        <f t="shared" si="20"/>
        <v>8.2421761548472014E-2</v>
      </c>
      <c r="D180" s="302">
        <f t="shared" si="20"/>
        <v>8.6164752760795674E-2</v>
      </c>
      <c r="E180" s="302">
        <f t="shared" si="20"/>
        <v>8.4952964569221898E-2</v>
      </c>
      <c r="F180" s="302">
        <f t="shared" si="20"/>
        <v>8.6679617607307163E-2</v>
      </c>
      <c r="G180" s="302">
        <f t="shared" si="20"/>
        <v>8.3392623813410505E-2</v>
      </c>
      <c r="H180" s="302">
        <f t="shared" si="20"/>
        <v>8.2997261152619878E-2</v>
      </c>
      <c r="I180" s="302">
        <f t="shared" si="20"/>
        <v>8.4010640850764984E-2</v>
      </c>
      <c r="J180" s="302">
        <f t="shared" si="20"/>
        <v>8.1891386703922514E-2</v>
      </c>
      <c r="K180" s="302">
        <f t="shared" si="20"/>
        <v>8.33521150946787E-2</v>
      </c>
      <c r="L180" s="302">
        <f t="shared" si="20"/>
        <v>7.9374038221438487E-2</v>
      </c>
      <c r="M180" s="302">
        <f t="shared" si="20"/>
        <v>8.40415041082333E-2</v>
      </c>
      <c r="N180" s="302">
        <f t="shared" si="20"/>
        <v>8.4287143869926862E-2</v>
      </c>
      <c r="O180" s="302">
        <f t="shared" si="20"/>
        <v>8.2777195012746246E-2</v>
      </c>
      <c r="P180" s="302">
        <f t="shared" si="20"/>
        <v>8.2560225935047624E-2</v>
      </c>
      <c r="Q180" s="302">
        <f t="shared" si="20"/>
        <v>8.1571775906082278E-2</v>
      </c>
      <c r="R180" s="302">
        <f t="shared" si="20"/>
        <v>8.0409492869875754E-2</v>
      </c>
      <c r="S180" s="302">
        <f t="shared" si="20"/>
        <v>8.0142114239996606E-2</v>
      </c>
      <c r="T180" s="302">
        <f t="shared" si="20"/>
        <v>7.9726566314692798E-2</v>
      </c>
      <c r="U180" s="302">
        <f t="shared" si="20"/>
        <v>7.8087921289297951E-2</v>
      </c>
      <c r="V180" s="302">
        <f t="shared" si="20"/>
        <v>7.9317457228867197E-2</v>
      </c>
      <c r="W180" s="302">
        <f t="shared" si="20"/>
        <v>7.9985946526868384E-2</v>
      </c>
      <c r="X180" s="302">
        <f t="shared" si="20"/>
        <v>8.0922233752814376E-2</v>
      </c>
      <c r="Y180" s="302">
        <f t="shared" si="20"/>
        <v>7.7783183175706497E-2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3.3013615390380259E-2</v>
      </c>
      <c r="C181" s="301">
        <f t="shared" si="21"/>
        <v>2.9738046328026461E-2</v>
      </c>
      <c r="D181" s="301">
        <f t="shared" si="21"/>
        <v>2.9238576905701443E-2</v>
      </c>
      <c r="E181" s="301">
        <f t="shared" si="21"/>
        <v>2.9132435435521152E-2</v>
      </c>
      <c r="F181" s="301">
        <f t="shared" si="21"/>
        <v>2.8444055613675495E-2</v>
      </c>
      <c r="G181" s="301">
        <f t="shared" si="21"/>
        <v>2.8132592873261929E-2</v>
      </c>
      <c r="H181" s="301">
        <f t="shared" si="21"/>
        <v>2.8099406454031611E-2</v>
      </c>
      <c r="I181" s="301">
        <f t="shared" si="21"/>
        <v>2.800230649569959E-2</v>
      </c>
      <c r="J181" s="301">
        <f t="shared" si="21"/>
        <v>2.9555751974500097E-2</v>
      </c>
      <c r="K181" s="301">
        <f t="shared" si="21"/>
        <v>2.8149997429814621E-2</v>
      </c>
      <c r="L181" s="301">
        <f t="shared" si="21"/>
        <v>3.0017136685395743E-2</v>
      </c>
      <c r="M181" s="301">
        <f t="shared" si="21"/>
        <v>2.8994558568164856E-2</v>
      </c>
      <c r="N181" s="301">
        <f t="shared" si="21"/>
        <v>3.0040291015821514E-2</v>
      </c>
      <c r="O181" s="301">
        <f t="shared" si="21"/>
        <v>3.0468313471704853E-2</v>
      </c>
      <c r="P181" s="301">
        <f t="shared" si="21"/>
        <v>3.0687717901957855E-2</v>
      </c>
      <c r="Q181" s="301">
        <f t="shared" si="21"/>
        <v>3.1363116169263482E-2</v>
      </c>
      <c r="R181" s="301">
        <f t="shared" si="21"/>
        <v>3.1107746570353017E-2</v>
      </c>
      <c r="S181" s="301">
        <f t="shared" si="21"/>
        <v>3.0276841413033648E-2</v>
      </c>
      <c r="T181" s="301">
        <f t="shared" si="21"/>
        <v>3.0521860426934229E-2</v>
      </c>
      <c r="U181" s="301">
        <f t="shared" si="21"/>
        <v>3.1411496933587982E-2</v>
      </c>
      <c r="V181" s="301">
        <f t="shared" si="21"/>
        <v>3.0814715842734198E-2</v>
      </c>
      <c r="W181" s="301">
        <f t="shared" si="21"/>
        <v>3.1653888556159741E-2</v>
      </c>
      <c r="X181" s="301">
        <f t="shared" si="21"/>
        <v>3.0606128530896302E-2</v>
      </c>
      <c r="Y181" s="301">
        <f t="shared" si="21"/>
        <v>3.1578492741268303E-2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2.2127607784907452E-3</v>
      </c>
      <c r="C182" s="302">
        <f t="shared" si="22"/>
        <v>1.1387255964378038E-3</v>
      </c>
      <c r="D182" s="302">
        <f t="shared" si="22"/>
        <v>9.0484438494253935E-4</v>
      </c>
      <c r="E182" s="302">
        <f t="shared" si="22"/>
        <v>8.8013858912752371E-4</v>
      </c>
      <c r="F182" s="302">
        <f t="shared" si="22"/>
        <v>8.4160373108235808E-4</v>
      </c>
      <c r="G182" s="302">
        <f t="shared" si="22"/>
        <v>1.1046989316647272E-3</v>
      </c>
      <c r="H182" s="302">
        <f t="shared" si="22"/>
        <v>1.1530715713286271E-3</v>
      </c>
      <c r="I182" s="302">
        <f t="shared" si="22"/>
        <v>1.0976409788560667E-3</v>
      </c>
      <c r="J182" s="302">
        <f t="shared" si="22"/>
        <v>1.4083832847348451E-3</v>
      </c>
      <c r="K182" s="302">
        <f t="shared" si="22"/>
        <v>1.1253487508151557E-3</v>
      </c>
      <c r="L182" s="302">
        <f t="shared" si="22"/>
        <v>1.5714086738132715E-3</v>
      </c>
      <c r="M182" s="302">
        <f t="shared" si="22"/>
        <v>1.1389801410371593E-3</v>
      </c>
      <c r="N182" s="302">
        <f t="shared" si="22"/>
        <v>1.2443864606252579E-3</v>
      </c>
      <c r="O182" s="302">
        <f t="shared" si="22"/>
        <v>1.3063326576615141E-3</v>
      </c>
      <c r="P182" s="302">
        <f t="shared" si="22"/>
        <v>1.3866632564939882E-3</v>
      </c>
      <c r="Q182" s="302">
        <f t="shared" si="22"/>
        <v>1.4623102191560198E-3</v>
      </c>
      <c r="R182" s="302">
        <f t="shared" si="22"/>
        <v>1.6712065441514439E-3</v>
      </c>
      <c r="S182" s="302">
        <f t="shared" si="22"/>
        <v>1.6527760469014655E-3</v>
      </c>
      <c r="T182" s="302">
        <f t="shared" si="22"/>
        <v>1.6942579699189214E-3</v>
      </c>
      <c r="U182" s="302">
        <f t="shared" si="22"/>
        <v>1.8510113271332986E-3</v>
      </c>
      <c r="V182" s="302">
        <f t="shared" si="22"/>
        <v>1.7249276933425982E-3</v>
      </c>
      <c r="W182" s="302">
        <f t="shared" si="22"/>
        <v>1.8007883970369047E-3</v>
      </c>
      <c r="X182" s="302">
        <f t="shared" si="22"/>
        <v>1.6437114855181322E-3</v>
      </c>
      <c r="Y182" s="302">
        <f t="shared" si="22"/>
        <v>1.8796877572921943E-3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2.1795252603422448E-2</v>
      </c>
      <c r="C183" s="302">
        <f t="shared" si="23"/>
        <v>1.8264207814292752E-2</v>
      </c>
      <c r="D183" s="302">
        <f t="shared" si="23"/>
        <v>1.7709343477152802E-2</v>
      </c>
      <c r="E183" s="302">
        <f t="shared" si="23"/>
        <v>1.7592256454333547E-2</v>
      </c>
      <c r="F183" s="302">
        <f t="shared" si="23"/>
        <v>1.6903426356313547E-2</v>
      </c>
      <c r="G183" s="302">
        <f t="shared" si="23"/>
        <v>1.6667938680398429E-2</v>
      </c>
      <c r="H183" s="302">
        <f t="shared" si="23"/>
        <v>1.664381863313685E-2</v>
      </c>
      <c r="I183" s="302">
        <f t="shared" si="23"/>
        <v>1.652877860046284E-2</v>
      </c>
      <c r="J183" s="302">
        <f t="shared" si="23"/>
        <v>1.8131821906094709E-2</v>
      </c>
      <c r="K183" s="302">
        <f t="shared" si="23"/>
        <v>1.6676608813191492E-2</v>
      </c>
      <c r="L183" s="302">
        <f t="shared" si="23"/>
        <v>1.8651854644817462E-2</v>
      </c>
      <c r="M183" s="302">
        <f t="shared" si="23"/>
        <v>1.7534655521374381E-2</v>
      </c>
      <c r="N183" s="302">
        <f t="shared" si="23"/>
        <v>1.8483429908447157E-2</v>
      </c>
      <c r="O183" s="302">
        <f t="shared" si="23"/>
        <v>1.9041178385789764E-2</v>
      </c>
      <c r="P183" s="302">
        <f t="shared" si="23"/>
        <v>1.9288069997358947E-2</v>
      </c>
      <c r="Q183" s="302">
        <f t="shared" si="23"/>
        <v>1.9980923122533405E-2</v>
      </c>
      <c r="R183" s="302">
        <f t="shared" si="23"/>
        <v>1.9702166151070746E-2</v>
      </c>
      <c r="S183" s="302">
        <f t="shared" si="23"/>
        <v>1.8959453048173504E-2</v>
      </c>
      <c r="T183" s="302">
        <f t="shared" si="23"/>
        <v>1.920618140237795E-2</v>
      </c>
      <c r="U183" s="302">
        <f t="shared" si="23"/>
        <v>2.0130506539732716E-2</v>
      </c>
      <c r="V183" s="302">
        <f t="shared" si="23"/>
        <v>1.9508498127415161E-2</v>
      </c>
      <c r="W183" s="302">
        <f t="shared" si="23"/>
        <v>2.0153332152587043E-2</v>
      </c>
      <c r="X183" s="302">
        <f t="shared" si="23"/>
        <v>1.9208948962192815E-2</v>
      </c>
      <c r="Y183" s="302">
        <f t="shared" si="23"/>
        <v>2.0295966778815479E-2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9.0056020084670584E-3</v>
      </c>
      <c r="C184" s="303">
        <f t="shared" si="24"/>
        <v>1.0335112917295899E-2</v>
      </c>
      <c r="D184" s="303">
        <f t="shared" si="24"/>
        <v>1.0624389043606103E-2</v>
      </c>
      <c r="E184" s="303">
        <f t="shared" si="24"/>
        <v>1.0660040392060083E-2</v>
      </c>
      <c r="F184" s="303">
        <f t="shared" si="24"/>
        <v>1.0699025526279587E-2</v>
      </c>
      <c r="G184" s="303">
        <f t="shared" si="24"/>
        <v>1.0359955261198773E-2</v>
      </c>
      <c r="H184" s="303">
        <f t="shared" si="24"/>
        <v>1.0302516249566135E-2</v>
      </c>
      <c r="I184" s="303">
        <f t="shared" si="24"/>
        <v>1.0375886916380686E-2</v>
      </c>
      <c r="J184" s="303">
        <f t="shared" si="24"/>
        <v>1.0015546783670542E-2</v>
      </c>
      <c r="K184" s="303">
        <f t="shared" si="24"/>
        <v>1.034803986580797E-2</v>
      </c>
      <c r="L184" s="303">
        <f t="shared" si="24"/>
        <v>9.7938733667650071E-3</v>
      </c>
      <c r="M184" s="303">
        <f t="shared" si="24"/>
        <v>1.0320922905753316E-2</v>
      </c>
      <c r="N184" s="303">
        <f t="shared" si="24"/>
        <v>1.0312474646749099E-2</v>
      </c>
      <c r="O184" s="303">
        <f t="shared" si="24"/>
        <v>1.0120802428253573E-2</v>
      </c>
      <c r="P184" s="303">
        <f t="shared" si="24"/>
        <v>1.0012984648104921E-2</v>
      </c>
      <c r="Q184" s="303">
        <f t="shared" si="24"/>
        <v>9.9198828275740541E-3</v>
      </c>
      <c r="R184" s="303">
        <f t="shared" si="24"/>
        <v>9.7343738751308282E-3</v>
      </c>
      <c r="S184" s="303">
        <f t="shared" si="24"/>
        <v>9.6646123179586815E-3</v>
      </c>
      <c r="T184" s="303">
        <f t="shared" si="24"/>
        <v>9.6214210546373535E-3</v>
      </c>
      <c r="U184" s="303">
        <f t="shared" si="24"/>
        <v>9.4299790667219646E-3</v>
      </c>
      <c r="V184" s="303">
        <f t="shared" si="24"/>
        <v>9.581290021976439E-3</v>
      </c>
      <c r="W184" s="303">
        <f t="shared" si="24"/>
        <v>9.6997680065357937E-3</v>
      </c>
      <c r="X184" s="303">
        <f t="shared" si="24"/>
        <v>9.7534680831853574E-3</v>
      </c>
      <c r="Y184" s="303">
        <f t="shared" si="24"/>
        <v>9.4028382051606282E-3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0.99999999999999978</v>
      </c>
      <c r="D187" s="232">
        <f t="shared" si="25"/>
        <v>1.0000000000000002</v>
      </c>
      <c r="E187" s="232">
        <f t="shared" si="25"/>
        <v>1</v>
      </c>
      <c r="F187" s="232">
        <f t="shared" si="25"/>
        <v>1</v>
      </c>
      <c r="G187" s="232">
        <f t="shared" si="25"/>
        <v>1.0000000000000002</v>
      </c>
      <c r="H187" s="232">
        <f t="shared" si="25"/>
        <v>0.99999999999999978</v>
      </c>
      <c r="I187" s="232">
        <f t="shared" si="25"/>
        <v>1</v>
      </c>
      <c r="J187" s="232">
        <f t="shared" si="25"/>
        <v>1</v>
      </c>
      <c r="K187" s="232">
        <f t="shared" si="25"/>
        <v>0.99999999999999956</v>
      </c>
      <c r="L187" s="232">
        <f t="shared" si="25"/>
        <v>1</v>
      </c>
      <c r="M187" s="232">
        <f t="shared" si="25"/>
        <v>1.0000000000000004</v>
      </c>
      <c r="N187" s="232">
        <f t="shared" si="25"/>
        <v>1</v>
      </c>
      <c r="O187" s="232">
        <f t="shared" si="25"/>
        <v>1.0000000000000002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1.5260345053190415E-3</v>
      </c>
      <c r="C188" s="299">
        <f t="shared" si="26"/>
        <v>1.4868254230664881E-3</v>
      </c>
      <c r="D188" s="299">
        <f t="shared" si="26"/>
        <v>1.472481509687575E-3</v>
      </c>
      <c r="E188" s="299">
        <f t="shared" si="26"/>
        <v>1.4773060774501523E-3</v>
      </c>
      <c r="F188" s="299">
        <f t="shared" si="26"/>
        <v>1.467590553386333E-3</v>
      </c>
      <c r="G188" s="299">
        <f t="shared" si="26"/>
        <v>1.4754089353694085E-3</v>
      </c>
      <c r="H188" s="299">
        <f t="shared" si="26"/>
        <v>1.4752641870494402E-3</v>
      </c>
      <c r="I188" s="299">
        <f t="shared" si="26"/>
        <v>1.4707876771821379E-3</v>
      </c>
      <c r="J188" s="299">
        <f t="shared" si="26"/>
        <v>1.4835297444203794E-3</v>
      </c>
      <c r="K188" s="299">
        <f t="shared" si="26"/>
        <v>1.4740519386811245E-3</v>
      </c>
      <c r="L188" s="299">
        <f t="shared" si="26"/>
        <v>1.4928507606640558E-3</v>
      </c>
      <c r="M188" s="299">
        <f t="shared" si="26"/>
        <v>1.4666017658173016E-3</v>
      </c>
      <c r="N188" s="299">
        <f t="shared" si="26"/>
        <v>1.4781735051241887E-3</v>
      </c>
      <c r="O188" s="299">
        <f t="shared" si="26"/>
        <v>1.4691516351838889E-3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2.0602546060630671E-4</v>
      </c>
      <c r="C189" s="233">
        <f t="shared" si="27"/>
        <v>2.0073195695165372E-4</v>
      </c>
      <c r="D189" s="233">
        <f t="shared" si="27"/>
        <v>1.9879542710879168E-4</v>
      </c>
      <c r="E189" s="233">
        <f t="shared" si="27"/>
        <v>1.9944677790855841E-4</v>
      </c>
      <c r="F189" s="233">
        <f t="shared" si="27"/>
        <v>1.9813511338635843E-4</v>
      </c>
      <c r="G189" s="233">
        <f t="shared" si="27"/>
        <v>1.9919065029829909E-4</v>
      </c>
      <c r="H189" s="233">
        <f t="shared" si="27"/>
        <v>1.9917110825046886E-4</v>
      </c>
      <c r="I189" s="233">
        <f t="shared" si="27"/>
        <v>1.9856674773037245E-4</v>
      </c>
      <c r="J189" s="233">
        <f t="shared" si="27"/>
        <v>2.0028701700520541E-4</v>
      </c>
      <c r="K189" s="233">
        <f t="shared" si="27"/>
        <v>1.9941328863793743E-4</v>
      </c>
      <c r="L189" s="233">
        <f t="shared" si="27"/>
        <v>2.0154542017907125E-4</v>
      </c>
      <c r="M189" s="233">
        <f t="shared" si="27"/>
        <v>1.9902930410620342E-4</v>
      </c>
      <c r="N189" s="233">
        <f t="shared" si="27"/>
        <v>1.9956388678484086E-4</v>
      </c>
      <c r="O189" s="233">
        <f t="shared" si="27"/>
        <v>2.0000721644589393E-4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2.6522552666907801E-2</v>
      </c>
      <c r="C190" s="233">
        <f t="shared" si="28"/>
        <v>2.584109694265007E-2</v>
      </c>
      <c r="D190" s="233">
        <f t="shared" si="28"/>
        <v>2.559179904229739E-2</v>
      </c>
      <c r="E190" s="233">
        <f t="shared" si="28"/>
        <v>2.567565026068859E-2</v>
      </c>
      <c r="F190" s="233">
        <f t="shared" si="28"/>
        <v>2.5506793987929946E-2</v>
      </c>
      <c r="G190" s="233">
        <f t="shared" si="28"/>
        <v>2.5642677840616995E-2</v>
      </c>
      <c r="H190" s="233">
        <f t="shared" si="28"/>
        <v>2.5637397643029254E-2</v>
      </c>
      <c r="I190" s="233">
        <f t="shared" si="28"/>
        <v>2.5562360152365491E-2</v>
      </c>
      <c r="J190" s="233">
        <f t="shared" si="28"/>
        <v>2.5783817890204043E-2</v>
      </c>
      <c r="K190" s="233">
        <f t="shared" si="28"/>
        <v>2.5552187428088579E-2</v>
      </c>
      <c r="L190" s="233">
        <f t="shared" si="28"/>
        <v>2.5945817598185959E-2</v>
      </c>
      <c r="M190" s="233">
        <f t="shared" si="28"/>
        <v>2.5423705735927629E-2</v>
      </c>
      <c r="N190" s="233">
        <f t="shared" si="28"/>
        <v>2.5615700090736267E-2</v>
      </c>
      <c r="O190" s="233">
        <f t="shared" si="28"/>
        <v>2.540200998480598E-2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5.0394237274228144E-4</v>
      </c>
      <c r="C191" s="233">
        <f t="shared" si="29"/>
        <v>4.9099435756010318E-4</v>
      </c>
      <c r="D191" s="233">
        <f t="shared" si="29"/>
        <v>4.8625756706330634E-4</v>
      </c>
      <c r="E191" s="233">
        <f t="shared" si="29"/>
        <v>4.8785078406937942E-4</v>
      </c>
      <c r="F191" s="233">
        <f t="shared" si="29"/>
        <v>4.8464242657019418E-4</v>
      </c>
      <c r="G191" s="233">
        <f t="shared" si="29"/>
        <v>4.8722429084247887E-4</v>
      </c>
      <c r="H191" s="233">
        <f t="shared" si="29"/>
        <v>4.8717649060496071E-4</v>
      </c>
      <c r="I191" s="233">
        <f t="shared" si="29"/>
        <v>4.8569821275719908E-4</v>
      </c>
      <c r="J191" s="233">
        <f t="shared" si="29"/>
        <v>4.8990602560500826E-4</v>
      </c>
      <c r="K191" s="233">
        <f t="shared" si="29"/>
        <v>4.8776886864762288E-4</v>
      </c>
      <c r="L191" s="233">
        <f t="shared" si="29"/>
        <v>4.9298410478725149E-4</v>
      </c>
      <c r="M191" s="233">
        <f t="shared" si="29"/>
        <v>4.8682963484880583E-4</v>
      </c>
      <c r="N191" s="233">
        <f t="shared" si="29"/>
        <v>4.8813723470906857E-4</v>
      </c>
      <c r="O191" s="233">
        <f t="shared" si="29"/>
        <v>4.8922162787407161E-4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3.7811287598544015E-3</v>
      </c>
      <c r="C192" s="300">
        <f t="shared" si="30"/>
        <v>3.9659201326155621E-3</v>
      </c>
      <c r="D192" s="300">
        <f t="shared" si="30"/>
        <v>3.9944957815640485E-3</v>
      </c>
      <c r="E192" s="300">
        <f t="shared" si="30"/>
        <v>4.0061728912673357E-3</v>
      </c>
      <c r="F192" s="300">
        <f t="shared" si="30"/>
        <v>4.0360941963403412E-3</v>
      </c>
      <c r="G192" s="300">
        <f t="shared" si="30"/>
        <v>4.0545898276512912E-3</v>
      </c>
      <c r="H192" s="300">
        <f t="shared" si="30"/>
        <v>4.0594163424634393E-3</v>
      </c>
      <c r="I192" s="300">
        <f t="shared" si="30"/>
        <v>4.0642300766418026E-3</v>
      </c>
      <c r="J192" s="300">
        <f t="shared" si="30"/>
        <v>3.9768975834004929E-3</v>
      </c>
      <c r="K192" s="300">
        <f t="shared" si="30"/>
        <v>4.0568450816875923E-3</v>
      </c>
      <c r="L192" s="300">
        <f t="shared" si="30"/>
        <v>3.9557234931941309E-3</v>
      </c>
      <c r="M192" s="300">
        <f t="shared" si="30"/>
        <v>4.0096715628347842E-3</v>
      </c>
      <c r="N192" s="300">
        <f t="shared" si="30"/>
        <v>3.967765729386525E-3</v>
      </c>
      <c r="O192" s="300">
        <f t="shared" si="30"/>
        <v>3.9359246889210386E-3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0.22127090555055368</v>
      </c>
      <c r="C193" s="301">
        <f t="shared" si="31"/>
        <v>0.22920529510415855</v>
      </c>
      <c r="D193" s="301">
        <f t="shared" si="31"/>
        <v>0.23087568909596617</v>
      </c>
      <c r="E193" s="301">
        <f t="shared" si="31"/>
        <v>0.23094512490513733</v>
      </c>
      <c r="F193" s="301">
        <f t="shared" si="31"/>
        <v>0.23299012736422134</v>
      </c>
      <c r="G193" s="301">
        <f t="shared" si="31"/>
        <v>0.23342743407545594</v>
      </c>
      <c r="H193" s="301">
        <f t="shared" si="31"/>
        <v>0.23350936324276864</v>
      </c>
      <c r="I193" s="301">
        <f t="shared" si="31"/>
        <v>0.23391571858767574</v>
      </c>
      <c r="J193" s="301">
        <f t="shared" si="31"/>
        <v>0.22994249674983833</v>
      </c>
      <c r="K193" s="301">
        <f t="shared" si="31"/>
        <v>0.23333963868384214</v>
      </c>
      <c r="L193" s="301">
        <f t="shared" si="31"/>
        <v>0.22834692021965067</v>
      </c>
      <c r="M193" s="301">
        <f t="shared" si="31"/>
        <v>0.23141159138225048</v>
      </c>
      <c r="N193" s="301">
        <f t="shared" si="31"/>
        <v>0.22939072107110878</v>
      </c>
      <c r="O193" s="301">
        <f t="shared" si="31"/>
        <v>0.22771140873810952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5.2818386556760487E-2</v>
      </c>
      <c r="C194" s="302">
        <f t="shared" si="32"/>
        <v>2.9643813749439741E-2</v>
      </c>
      <c r="D194" s="302">
        <f t="shared" si="32"/>
        <v>2.1117886094152091E-2</v>
      </c>
      <c r="E194" s="302">
        <f t="shared" si="32"/>
        <v>2.3661055836862198E-2</v>
      </c>
      <c r="F194" s="302">
        <f t="shared" si="32"/>
        <v>1.9815552173477118E-2</v>
      </c>
      <c r="G194" s="302">
        <f t="shared" si="32"/>
        <v>2.7010136448072611E-2</v>
      </c>
      <c r="H194" s="302">
        <f t="shared" si="32"/>
        <v>2.795546467234547E-2</v>
      </c>
      <c r="I194" s="302">
        <f t="shared" si="32"/>
        <v>2.5723858606636219E-2</v>
      </c>
      <c r="J194" s="302">
        <f t="shared" si="32"/>
        <v>3.1591021767517269E-2</v>
      </c>
      <c r="K194" s="302">
        <f t="shared" si="32"/>
        <v>2.6919871126271411E-2</v>
      </c>
      <c r="L194" s="302">
        <f t="shared" si="32"/>
        <v>3.6746715703619717E-2</v>
      </c>
      <c r="M194" s="302">
        <f t="shared" si="32"/>
        <v>2.5843295848015427E-2</v>
      </c>
      <c r="N194" s="302">
        <f t="shared" si="32"/>
        <v>2.7519561310371556E-2</v>
      </c>
      <c r="O194" s="302">
        <f t="shared" si="32"/>
        <v>2.9043262385733164E-2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0.16845251899379318</v>
      </c>
      <c r="C195" s="302">
        <f t="shared" si="33"/>
        <v>0.19956148135471879</v>
      </c>
      <c r="D195" s="302">
        <f t="shared" si="33"/>
        <v>0.2097578030018141</v>
      </c>
      <c r="E195" s="302">
        <f t="shared" si="33"/>
        <v>0.20728406906827515</v>
      </c>
      <c r="F195" s="302">
        <f t="shared" si="33"/>
        <v>0.2131745751907442</v>
      </c>
      <c r="G195" s="302">
        <f t="shared" si="33"/>
        <v>0.20641729762738334</v>
      </c>
      <c r="H195" s="302">
        <f t="shared" si="33"/>
        <v>0.20555389857042317</v>
      </c>
      <c r="I195" s="302">
        <f t="shared" si="33"/>
        <v>0.20819185998103951</v>
      </c>
      <c r="J195" s="302">
        <f t="shared" si="33"/>
        <v>0.19835147498232106</v>
      </c>
      <c r="K195" s="302">
        <f t="shared" si="33"/>
        <v>0.20641976755757074</v>
      </c>
      <c r="L195" s="302">
        <f t="shared" si="33"/>
        <v>0.19160020451603096</v>
      </c>
      <c r="M195" s="302">
        <f t="shared" si="33"/>
        <v>0.20556829553423506</v>
      </c>
      <c r="N195" s="302">
        <f t="shared" si="33"/>
        <v>0.20187115976073719</v>
      </c>
      <c r="O195" s="302">
        <f t="shared" si="33"/>
        <v>0.19866814635237634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0.43686398360932582</v>
      </c>
      <c r="C196" s="301">
        <f t="shared" si="34"/>
        <v>0.45252916570487278</v>
      </c>
      <c r="D196" s="301">
        <f t="shared" si="34"/>
        <v>0.45582709125745513</v>
      </c>
      <c r="E196" s="301">
        <f t="shared" si="34"/>
        <v>0.45596418114789594</v>
      </c>
      <c r="F196" s="301">
        <f t="shared" si="34"/>
        <v>0.46000171115457889</v>
      </c>
      <c r="G196" s="301">
        <f t="shared" si="34"/>
        <v>0.4608651032551071</v>
      </c>
      <c r="H196" s="301">
        <f t="shared" si="34"/>
        <v>0.46102685928135445</v>
      </c>
      <c r="I196" s="301">
        <f t="shared" si="34"/>
        <v>0.4618291428635336</v>
      </c>
      <c r="J196" s="301">
        <f t="shared" si="34"/>
        <v>0.45398465234851332</v>
      </c>
      <c r="K196" s="301">
        <f t="shared" si="34"/>
        <v>0.46069176530799871</v>
      </c>
      <c r="L196" s="301">
        <f t="shared" si="34"/>
        <v>0.45083444189767696</v>
      </c>
      <c r="M196" s="301">
        <f t="shared" si="34"/>
        <v>0.45688514453847262</v>
      </c>
      <c r="N196" s="301">
        <f t="shared" si="34"/>
        <v>0.45289525959500693</v>
      </c>
      <c r="O196" s="301">
        <f t="shared" si="34"/>
        <v>0.44957972620532383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0.10428144948198732</v>
      </c>
      <c r="C197" s="302">
        <f t="shared" si="35"/>
        <v>5.8526965087122136E-2</v>
      </c>
      <c r="D197" s="302">
        <f t="shared" si="35"/>
        <v>4.1693885698820411E-2</v>
      </c>
      <c r="E197" s="302">
        <f t="shared" si="35"/>
        <v>4.6714967264111014E-2</v>
      </c>
      <c r="F197" s="302">
        <f t="shared" si="35"/>
        <v>3.9122635840371955E-2</v>
      </c>
      <c r="G197" s="302">
        <f t="shared" si="35"/>
        <v>5.3327190835039819E-2</v>
      </c>
      <c r="H197" s="302">
        <f t="shared" si="35"/>
        <v>5.5193590092757955E-2</v>
      </c>
      <c r="I197" s="302">
        <f t="shared" si="35"/>
        <v>5.0787641134910251E-2</v>
      </c>
      <c r="J197" s="302">
        <f t="shared" si="35"/>
        <v>6.237141562424444E-2</v>
      </c>
      <c r="K197" s="302">
        <f t="shared" si="35"/>
        <v>5.3148976406144473E-2</v>
      </c>
      <c r="L197" s="302">
        <f t="shared" si="35"/>
        <v>7.2550508015953266E-2</v>
      </c>
      <c r="M197" s="302">
        <f t="shared" si="35"/>
        <v>5.102345084938853E-2</v>
      </c>
      <c r="N197" s="302">
        <f t="shared" si="35"/>
        <v>5.4332968680707396E-2</v>
      </c>
      <c r="O197" s="302">
        <f t="shared" si="35"/>
        <v>5.7341272551277536E-2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0.3325825341273384</v>
      </c>
      <c r="C198" s="302">
        <f t="shared" si="36"/>
        <v>0.39400220061775082</v>
      </c>
      <c r="D198" s="302">
        <f t="shared" si="36"/>
        <v>0.41413320555863448</v>
      </c>
      <c r="E198" s="302">
        <f t="shared" si="36"/>
        <v>0.40924921388378471</v>
      </c>
      <c r="F198" s="302">
        <f t="shared" si="36"/>
        <v>0.4208790753142071</v>
      </c>
      <c r="G198" s="302">
        <f t="shared" si="36"/>
        <v>0.40753791242006737</v>
      </c>
      <c r="H198" s="302">
        <f t="shared" si="36"/>
        <v>0.40583326918859647</v>
      </c>
      <c r="I198" s="302">
        <f t="shared" si="36"/>
        <v>0.41104150172862336</v>
      </c>
      <c r="J198" s="302">
        <f t="shared" si="36"/>
        <v>0.3916132367242689</v>
      </c>
      <c r="K198" s="302">
        <f t="shared" si="36"/>
        <v>0.40754278890185403</v>
      </c>
      <c r="L198" s="302">
        <f t="shared" si="36"/>
        <v>0.37828393388172399</v>
      </c>
      <c r="M198" s="302">
        <f t="shared" si="36"/>
        <v>0.40586169368908426</v>
      </c>
      <c r="N198" s="302">
        <f t="shared" si="36"/>
        <v>0.39856229091429968</v>
      </c>
      <c r="O198" s="302">
        <f t="shared" si="36"/>
        <v>0.3922384536540463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0.30932542707469085</v>
      </c>
      <c r="C199" s="301">
        <f t="shared" si="37"/>
        <v>0.28627997037812453</v>
      </c>
      <c r="D199" s="301">
        <f t="shared" si="37"/>
        <v>0.28155339031885795</v>
      </c>
      <c r="E199" s="301">
        <f t="shared" si="37"/>
        <v>0.28124426715558287</v>
      </c>
      <c r="F199" s="301">
        <f t="shared" si="37"/>
        <v>0.27531490520358648</v>
      </c>
      <c r="G199" s="301">
        <f t="shared" si="37"/>
        <v>0.27384837112465854</v>
      </c>
      <c r="H199" s="301">
        <f t="shared" si="37"/>
        <v>0.27360535170447919</v>
      </c>
      <c r="I199" s="301">
        <f t="shared" si="37"/>
        <v>0.27247349568211371</v>
      </c>
      <c r="J199" s="301">
        <f t="shared" si="37"/>
        <v>0.2841384126410133</v>
      </c>
      <c r="K199" s="301">
        <f t="shared" si="37"/>
        <v>0.27419832940241612</v>
      </c>
      <c r="L199" s="301">
        <f t="shared" si="37"/>
        <v>0.28872971650566165</v>
      </c>
      <c r="M199" s="301">
        <f t="shared" si="37"/>
        <v>0.28011742607574247</v>
      </c>
      <c r="N199" s="301">
        <f t="shared" si="37"/>
        <v>0.28596467888714333</v>
      </c>
      <c r="O199" s="301">
        <f t="shared" si="37"/>
        <v>0.29121254990333589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2.225651111484513E-2</v>
      </c>
      <c r="C200" s="302">
        <f t="shared" si="38"/>
        <v>1.1212628409112229E-2</v>
      </c>
      <c r="D200" s="302">
        <f t="shared" si="38"/>
        <v>8.8374544901863097E-3</v>
      </c>
      <c r="E200" s="302">
        <f t="shared" si="38"/>
        <v>8.6201456153716747E-3</v>
      </c>
      <c r="F200" s="302">
        <f t="shared" si="38"/>
        <v>8.1968546873718694E-3</v>
      </c>
      <c r="G200" s="302">
        <f t="shared" si="38"/>
        <v>1.0807849105979052E-2</v>
      </c>
      <c r="H200" s="302">
        <f t="shared" si="38"/>
        <v>1.1280007190148357E-2</v>
      </c>
      <c r="I200" s="302">
        <f t="shared" si="38"/>
        <v>1.0710043476298992E-2</v>
      </c>
      <c r="J200" s="302">
        <f t="shared" si="38"/>
        <v>1.3811349746449498E-2</v>
      </c>
      <c r="K200" s="302">
        <f t="shared" si="38"/>
        <v>1.1019670468183361E-2</v>
      </c>
      <c r="L200" s="302">
        <f t="shared" si="38"/>
        <v>1.5525157188261095E-2</v>
      </c>
      <c r="M200" s="302">
        <f t="shared" si="38"/>
        <v>1.1134851498186497E-2</v>
      </c>
      <c r="N200" s="302">
        <f t="shared" si="38"/>
        <v>1.206827511012094E-2</v>
      </c>
      <c r="O200" s="302">
        <f t="shared" si="38"/>
        <v>1.2817407009027084E-2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0.19648827880031147</v>
      </c>
      <c r="C201" s="302">
        <f t="shared" si="39"/>
        <v>0.17330113853039111</v>
      </c>
      <c r="D201" s="302">
        <f t="shared" si="39"/>
        <v>0.16894941395887469</v>
      </c>
      <c r="E201" s="302">
        <f t="shared" si="39"/>
        <v>0.16821885902764161</v>
      </c>
      <c r="F201" s="302">
        <f t="shared" si="39"/>
        <v>0.1629141903187197</v>
      </c>
      <c r="G201" s="302">
        <f t="shared" si="39"/>
        <v>0.16168364549939235</v>
      </c>
      <c r="H201" s="302">
        <f t="shared" si="39"/>
        <v>0.16154022391871989</v>
      </c>
      <c r="I201" s="302">
        <f t="shared" si="39"/>
        <v>0.16052251630761974</v>
      </c>
      <c r="J201" s="302">
        <f t="shared" si="39"/>
        <v>0.17210932555664582</v>
      </c>
      <c r="K201" s="302">
        <f t="shared" si="39"/>
        <v>0.16184830313988177</v>
      </c>
      <c r="L201" s="302">
        <f t="shared" si="39"/>
        <v>0.17644333734197779</v>
      </c>
      <c r="M201" s="302">
        <f t="shared" si="39"/>
        <v>0.16808358631675421</v>
      </c>
      <c r="N201" s="302">
        <f t="shared" si="39"/>
        <v>0.17388424112412595</v>
      </c>
      <c r="O201" s="302">
        <f t="shared" si="39"/>
        <v>0.17909237860983185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9.0580637159534252E-2</v>
      </c>
      <c r="C202" s="303">
        <f t="shared" si="40"/>
        <v>0.10176620343862121</v>
      </c>
      <c r="D202" s="303">
        <f t="shared" si="40"/>
        <v>0.10376652186979697</v>
      </c>
      <c r="E202" s="303">
        <f t="shared" si="40"/>
        <v>0.10440526251256957</v>
      </c>
      <c r="F202" s="303">
        <f t="shared" si="40"/>
        <v>0.10420386019749495</v>
      </c>
      <c r="G202" s="303">
        <f t="shared" si="40"/>
        <v>0.1013568765192871</v>
      </c>
      <c r="H202" s="303">
        <f t="shared" si="40"/>
        <v>0.10078512059561097</v>
      </c>
      <c r="I202" s="303">
        <f t="shared" si="40"/>
        <v>0.10124093589819498</v>
      </c>
      <c r="J202" s="303">
        <f t="shared" si="40"/>
        <v>9.8217737337917999E-2</v>
      </c>
      <c r="K202" s="303">
        <f t="shared" si="40"/>
        <v>0.101330355794351</v>
      </c>
      <c r="L202" s="303">
        <f t="shared" si="40"/>
        <v>9.6761221975422779E-2</v>
      </c>
      <c r="M202" s="303">
        <f t="shared" si="40"/>
        <v>0.10089898826080175</v>
      </c>
      <c r="N202" s="303">
        <f t="shared" si="40"/>
        <v>0.10001216265289642</v>
      </c>
      <c r="O202" s="303">
        <f t="shared" si="40"/>
        <v>9.9302764284476958E-2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0.99999999999999978</v>
      </c>
      <c r="C204" s="232">
        <f t="shared" si="41"/>
        <v>1</v>
      </c>
      <c r="D204" s="232">
        <f t="shared" si="41"/>
        <v>0.99999999999999989</v>
      </c>
      <c r="E204" s="232">
        <f t="shared" si="41"/>
        <v>1</v>
      </c>
      <c r="F204" s="232">
        <f t="shared" si="41"/>
        <v>1</v>
      </c>
      <c r="G204" s="232">
        <f t="shared" si="41"/>
        <v>1</v>
      </c>
      <c r="H204" s="232">
        <f t="shared" si="41"/>
        <v>1</v>
      </c>
      <c r="I204" s="232">
        <f t="shared" si="41"/>
        <v>0.99999999999999978</v>
      </c>
      <c r="J204" s="232">
        <f t="shared" si="41"/>
        <v>1</v>
      </c>
      <c r="K204" s="232">
        <f t="shared" si="41"/>
        <v>1</v>
      </c>
      <c r="L204" s="232">
        <f t="shared" si="41"/>
        <v>1.0000000000000002</v>
      </c>
      <c r="M204" s="232">
        <f t="shared" si="41"/>
        <v>1.0000000000000002</v>
      </c>
      <c r="N204" s="232">
        <f t="shared" si="41"/>
        <v>0.99999999999999978</v>
      </c>
      <c r="O204" s="232">
        <f t="shared" si="41"/>
        <v>1</v>
      </c>
      <c r="P204" s="232">
        <f t="shared" si="41"/>
        <v>0.99999999999999989</v>
      </c>
      <c r="Q204" s="232">
        <f t="shared" si="41"/>
        <v>1</v>
      </c>
      <c r="R204" s="232">
        <f t="shared" si="41"/>
        <v>1.0000000000000002</v>
      </c>
      <c r="S204" s="232">
        <f t="shared" si="41"/>
        <v>0.99999999999999978</v>
      </c>
      <c r="T204" s="232">
        <f t="shared" si="41"/>
        <v>0.99999999999999956</v>
      </c>
      <c r="U204" s="232">
        <f t="shared" si="41"/>
        <v>0.99999999999999989</v>
      </c>
      <c r="V204" s="232">
        <f t="shared" si="41"/>
        <v>0.99999999999999967</v>
      </c>
      <c r="W204" s="232">
        <f t="shared" si="41"/>
        <v>1</v>
      </c>
      <c r="X204" s="232">
        <f t="shared" si="41"/>
        <v>1.0000000000000002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1.8757921454181702E-3</v>
      </c>
      <c r="C205" s="299">
        <f t="shared" si="42"/>
        <v>1.8015680513680848E-3</v>
      </c>
      <c r="D205" s="299">
        <f t="shared" si="42"/>
        <v>1.7840537916630585E-3</v>
      </c>
      <c r="E205" s="299">
        <f t="shared" si="42"/>
        <v>1.784955556775778E-3</v>
      </c>
      <c r="F205" s="299">
        <f t="shared" si="42"/>
        <v>1.7668770183362364E-3</v>
      </c>
      <c r="G205" s="299">
        <f t="shared" si="42"/>
        <v>1.7682267378012896E-3</v>
      </c>
      <c r="H205" s="299">
        <f t="shared" si="42"/>
        <v>1.7670985272160186E-3</v>
      </c>
      <c r="I205" s="299">
        <f t="shared" si="42"/>
        <v>1.7628322681159875E-3</v>
      </c>
      <c r="J205" s="299">
        <f t="shared" si="42"/>
        <v>1.7943129027323083E-3</v>
      </c>
      <c r="K205" s="299">
        <f t="shared" si="42"/>
        <v>1.789571543411505E-3</v>
      </c>
      <c r="L205" s="299">
        <f t="shared" si="42"/>
        <v>1.8094309522803721E-3</v>
      </c>
      <c r="M205" s="299">
        <f t="shared" si="42"/>
        <v>1.767448367474904E-3</v>
      </c>
      <c r="N205" s="299">
        <f t="shared" si="42"/>
        <v>1.7767201232478944E-3</v>
      </c>
      <c r="O205" s="299">
        <f t="shared" si="42"/>
        <v>1.7770891200975265E-3</v>
      </c>
      <c r="P205" s="299">
        <f t="shared" si="42"/>
        <v>1.7821002816455986E-3</v>
      </c>
      <c r="Q205" s="299">
        <f t="shared" si="42"/>
        <v>1.7912276997447099E-3</v>
      </c>
      <c r="R205" s="299">
        <f t="shared" si="42"/>
        <v>1.7952182088581408E-3</v>
      </c>
      <c r="S205" s="299">
        <f t="shared" si="42"/>
        <v>1.7851460145066741E-3</v>
      </c>
      <c r="T205" s="299">
        <f t="shared" si="42"/>
        <v>1.775283788299961E-3</v>
      </c>
      <c r="U205" s="299">
        <f t="shared" si="42"/>
        <v>1.8075119402463811E-3</v>
      </c>
      <c r="V205" s="299">
        <f t="shared" si="42"/>
        <v>1.8042333753916678E-3</v>
      </c>
      <c r="W205" s="299">
        <f t="shared" si="42"/>
        <v>1.7883452610144832E-3</v>
      </c>
      <c r="X205" s="299">
        <f t="shared" si="42"/>
        <v>1.7834303355216735E-3</v>
      </c>
      <c r="Y205" s="299">
        <f t="shared" si="42"/>
        <v>1.783196186877817E-3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2.4298158517268933E-4</v>
      </c>
      <c r="C206" s="233">
        <f t="shared" si="43"/>
        <v>2.3336693353106177E-4</v>
      </c>
      <c r="D206" s="233">
        <f t="shared" si="43"/>
        <v>2.3109821596731223E-4</v>
      </c>
      <c r="E206" s="233">
        <f t="shared" si="43"/>
        <v>2.3121502651963149E-4</v>
      </c>
      <c r="F206" s="233">
        <f t="shared" si="43"/>
        <v>2.2887321485442366E-4</v>
      </c>
      <c r="G206" s="233">
        <f t="shared" si="43"/>
        <v>2.2904805137666733E-4</v>
      </c>
      <c r="H206" s="233">
        <f t="shared" si="43"/>
        <v>2.2890190810749591E-4</v>
      </c>
      <c r="I206" s="233">
        <f t="shared" si="43"/>
        <v>2.283492763026261E-4</v>
      </c>
      <c r="J206" s="233">
        <f t="shared" si="43"/>
        <v>2.3242713456640018E-4</v>
      </c>
      <c r="K206" s="233">
        <f t="shared" si="43"/>
        <v>2.318129604392421E-4</v>
      </c>
      <c r="L206" s="233">
        <f t="shared" si="43"/>
        <v>2.3438545796213492E-4</v>
      </c>
      <c r="M206" s="233">
        <f t="shared" si="43"/>
        <v>2.2894722482388625E-4</v>
      </c>
      <c r="N206" s="233">
        <f t="shared" si="43"/>
        <v>2.3014824590746329E-4</v>
      </c>
      <c r="O206" s="233">
        <f t="shared" si="43"/>
        <v>2.3019604408151272E-4</v>
      </c>
      <c r="P206" s="233">
        <f t="shared" si="43"/>
        <v>2.3084516716238341E-4</v>
      </c>
      <c r="Q206" s="233">
        <f t="shared" si="43"/>
        <v>2.3202749139999857E-4</v>
      </c>
      <c r="R206" s="233">
        <f t="shared" si="43"/>
        <v>2.3254440380545663E-4</v>
      </c>
      <c r="S206" s="233">
        <f t="shared" si="43"/>
        <v>2.3217541832426313E-4</v>
      </c>
      <c r="T206" s="233">
        <f t="shared" si="43"/>
        <v>2.3211557813411434E-4</v>
      </c>
      <c r="U206" s="233">
        <f t="shared" si="43"/>
        <v>2.3413687786912006E-4</v>
      </c>
      <c r="V206" s="233">
        <f t="shared" si="43"/>
        <v>2.3371218748568091E-4</v>
      </c>
      <c r="W206" s="233">
        <f t="shared" si="43"/>
        <v>2.339531973971639E-4</v>
      </c>
      <c r="X206" s="233">
        <f t="shared" si="43"/>
        <v>2.3155593047124155E-4</v>
      </c>
      <c r="Y206" s="233">
        <f t="shared" si="43"/>
        <v>2.3445778521704433E-4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3.3946768306212523E-2</v>
      </c>
      <c r="C207" s="233">
        <f t="shared" si="44"/>
        <v>3.2603512802338391E-2</v>
      </c>
      <c r="D207" s="233">
        <f t="shared" si="44"/>
        <v>3.2286552035809102E-2</v>
      </c>
      <c r="E207" s="233">
        <f t="shared" si="44"/>
        <v>3.2302871547234151E-2</v>
      </c>
      <c r="F207" s="233">
        <f t="shared" si="44"/>
        <v>3.1975698860632853E-2</v>
      </c>
      <c r="G207" s="233">
        <f t="shared" si="44"/>
        <v>3.2000125135191272E-2</v>
      </c>
      <c r="H207" s="233">
        <f t="shared" si="44"/>
        <v>3.197970757270583E-2</v>
      </c>
      <c r="I207" s="233">
        <f t="shared" si="44"/>
        <v>3.1902499813009848E-2</v>
      </c>
      <c r="J207" s="233">
        <f t="shared" si="44"/>
        <v>3.2472214219834261E-2</v>
      </c>
      <c r="K207" s="233">
        <f t="shared" si="44"/>
        <v>3.2386408430150698E-2</v>
      </c>
      <c r="L207" s="233">
        <f t="shared" si="44"/>
        <v>3.2745810058532873E-2</v>
      </c>
      <c r="M207" s="233">
        <f t="shared" si="44"/>
        <v>3.1986038735911486E-2</v>
      </c>
      <c r="N207" s="233">
        <f t="shared" si="44"/>
        <v>3.2153832457506026E-2</v>
      </c>
      <c r="O207" s="233">
        <f t="shared" si="44"/>
        <v>3.2113901638917371E-2</v>
      </c>
      <c r="P207" s="233">
        <f t="shared" si="44"/>
        <v>3.2251198784059673E-2</v>
      </c>
      <c r="Q207" s="233">
        <f t="shared" si="44"/>
        <v>3.2416380383844784E-2</v>
      </c>
      <c r="R207" s="233">
        <f t="shared" si="44"/>
        <v>3.2488597814026653E-2</v>
      </c>
      <c r="S207" s="233">
        <f t="shared" si="44"/>
        <v>3.2222938121227666E-2</v>
      </c>
      <c r="T207" s="233">
        <f t="shared" si="44"/>
        <v>3.1971955443137474E-2</v>
      </c>
      <c r="U207" s="233">
        <f t="shared" si="44"/>
        <v>3.2491380899243798E-2</v>
      </c>
      <c r="V207" s="233">
        <f t="shared" si="44"/>
        <v>3.2648960481034814E-2</v>
      </c>
      <c r="W207" s="233">
        <f t="shared" si="44"/>
        <v>3.2280558887997468E-2</v>
      </c>
      <c r="X207" s="233">
        <f t="shared" si="44"/>
        <v>3.2120389745009637E-2</v>
      </c>
      <c r="Y207" s="233">
        <f t="shared" si="44"/>
        <v>3.2052786510540346E-2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6.1953913045900461E-4</v>
      </c>
      <c r="C208" s="233">
        <f t="shared" si="45"/>
        <v>5.9502429772595325E-4</v>
      </c>
      <c r="D208" s="233">
        <f t="shared" si="45"/>
        <v>5.8923966468183439E-4</v>
      </c>
      <c r="E208" s="233">
        <f t="shared" si="45"/>
        <v>5.895375008654316E-4</v>
      </c>
      <c r="F208" s="233">
        <f t="shared" si="45"/>
        <v>5.8356649708862091E-4</v>
      </c>
      <c r="G208" s="233">
        <f t="shared" si="45"/>
        <v>5.8401228423288708E-4</v>
      </c>
      <c r="H208" s="233">
        <f t="shared" si="45"/>
        <v>5.8363965733673534E-4</v>
      </c>
      <c r="I208" s="233">
        <f t="shared" si="45"/>
        <v>5.8223059159370901E-4</v>
      </c>
      <c r="J208" s="233">
        <f t="shared" si="45"/>
        <v>5.9262805756249046E-4</v>
      </c>
      <c r="K208" s="233">
        <f t="shared" si="45"/>
        <v>5.9106207508517869E-4</v>
      </c>
      <c r="L208" s="233">
        <f t="shared" si="45"/>
        <v>5.9762126712151447E-4</v>
      </c>
      <c r="M208" s="233">
        <f t="shared" si="45"/>
        <v>5.8375520304382138E-4</v>
      </c>
      <c r="N208" s="233">
        <f t="shared" si="45"/>
        <v>5.8681749090095834E-4</v>
      </c>
      <c r="O208" s="233">
        <f t="shared" si="45"/>
        <v>5.8693936367237485E-4</v>
      </c>
      <c r="P208" s="233">
        <f t="shared" si="45"/>
        <v>5.8859445678898967E-4</v>
      </c>
      <c r="Q208" s="233">
        <f t="shared" si="45"/>
        <v>5.9160907260677725E-4</v>
      </c>
      <c r="R208" s="233">
        <f t="shared" si="45"/>
        <v>5.9292706327661912E-4</v>
      </c>
      <c r="S208" s="233">
        <f t="shared" si="45"/>
        <v>5.9198624735425922E-4</v>
      </c>
      <c r="T208" s="233">
        <f t="shared" si="45"/>
        <v>5.9183367060921556E-4</v>
      </c>
      <c r="U208" s="233">
        <f t="shared" si="45"/>
        <v>5.9698745326863974E-4</v>
      </c>
      <c r="V208" s="233">
        <f t="shared" si="45"/>
        <v>5.9590460449767963E-4</v>
      </c>
      <c r="W208" s="233">
        <f t="shared" si="45"/>
        <v>5.9651911637884135E-4</v>
      </c>
      <c r="X208" s="233">
        <f t="shared" si="45"/>
        <v>5.9040671627367093E-4</v>
      </c>
      <c r="Y208" s="233">
        <f t="shared" si="45"/>
        <v>5.9780568259721082E-4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4.539320672957277E-3</v>
      </c>
      <c r="C209" s="300">
        <f t="shared" si="46"/>
        <v>4.7687771160029591E-3</v>
      </c>
      <c r="D209" s="300">
        <f t="shared" si="46"/>
        <v>4.8039863988780874E-3</v>
      </c>
      <c r="E209" s="300">
        <f t="shared" si="46"/>
        <v>4.8153464525013869E-3</v>
      </c>
      <c r="F209" s="300">
        <f t="shared" si="46"/>
        <v>4.8448485232442775E-3</v>
      </c>
      <c r="G209" s="300">
        <f t="shared" si="46"/>
        <v>4.855909774112468E-3</v>
      </c>
      <c r="H209" s="300">
        <f t="shared" si="46"/>
        <v>4.8603205286422658E-3</v>
      </c>
      <c r="I209" s="300">
        <f t="shared" si="46"/>
        <v>4.8663999012381505E-3</v>
      </c>
      <c r="J209" s="300">
        <f t="shared" si="46"/>
        <v>4.7775550445763731E-3</v>
      </c>
      <c r="K209" s="300">
        <f t="shared" si="46"/>
        <v>4.8674207579650925E-3</v>
      </c>
      <c r="L209" s="300">
        <f t="shared" si="46"/>
        <v>4.7597236253162237E-3</v>
      </c>
      <c r="M209" s="300">
        <f t="shared" si="46"/>
        <v>4.8160064529534528E-3</v>
      </c>
      <c r="N209" s="300">
        <f t="shared" si="46"/>
        <v>4.7756786802940401E-3</v>
      </c>
      <c r="O209" s="300">
        <f t="shared" si="46"/>
        <v>4.7483862504053304E-3</v>
      </c>
      <c r="P209" s="300">
        <f t="shared" si="46"/>
        <v>4.7449032059691913E-3</v>
      </c>
      <c r="Q209" s="300">
        <f t="shared" si="46"/>
        <v>4.7035414215718151E-3</v>
      </c>
      <c r="R209" s="300">
        <f t="shared" si="46"/>
        <v>4.7080673983409399E-3</v>
      </c>
      <c r="S209" s="300">
        <f t="shared" si="46"/>
        <v>4.734458043252592E-3</v>
      </c>
      <c r="T209" s="300">
        <f t="shared" si="46"/>
        <v>4.7287171430503575E-3</v>
      </c>
      <c r="U209" s="300">
        <f t="shared" si="46"/>
        <v>4.6815300922917052E-3</v>
      </c>
      <c r="V209" s="300">
        <f t="shared" si="46"/>
        <v>4.7110881787208857E-3</v>
      </c>
      <c r="W209" s="300">
        <f t="shared" si="46"/>
        <v>4.6964055134059912E-3</v>
      </c>
      <c r="X209" s="300">
        <f t="shared" si="46"/>
        <v>4.7371465987588292E-3</v>
      </c>
      <c r="Y209" s="300">
        <f t="shared" si="46"/>
        <v>4.6844854919283804E-3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0.48191726221092368</v>
      </c>
      <c r="C210" s="301">
        <f t="shared" si="47"/>
        <v>0.48347393566112823</v>
      </c>
      <c r="D210" s="301">
        <f t="shared" si="47"/>
        <v>0.48373580619433987</v>
      </c>
      <c r="E210" s="301">
        <f t="shared" si="47"/>
        <v>0.48419463703334659</v>
      </c>
      <c r="F210" s="301">
        <f t="shared" si="47"/>
        <v>0.48516300932126771</v>
      </c>
      <c r="G210" s="301">
        <f t="shared" si="47"/>
        <v>0.4861793890765404</v>
      </c>
      <c r="H210" s="301">
        <f t="shared" si="47"/>
        <v>0.48628646963804589</v>
      </c>
      <c r="I210" s="301">
        <f t="shared" si="47"/>
        <v>0.48633490943612151</v>
      </c>
      <c r="J210" s="301">
        <f t="shared" si="47"/>
        <v>0.48368241609684653</v>
      </c>
      <c r="K210" s="301">
        <f t="shared" si="47"/>
        <v>0.48493798971983376</v>
      </c>
      <c r="L210" s="301">
        <f t="shared" si="47"/>
        <v>0.48253691540702409</v>
      </c>
      <c r="M210" s="301">
        <f t="shared" si="47"/>
        <v>0.4843237412438462</v>
      </c>
      <c r="N210" s="301">
        <f t="shared" si="47"/>
        <v>0.48294860219853519</v>
      </c>
      <c r="O210" s="301">
        <f t="shared" si="47"/>
        <v>0.48145769762635776</v>
      </c>
      <c r="P210" s="301">
        <f t="shared" si="47"/>
        <v>0.48019630130268887</v>
      </c>
      <c r="Q210" s="301">
        <f t="shared" si="47"/>
        <v>0.47931887202779883</v>
      </c>
      <c r="R210" s="301">
        <f t="shared" si="47"/>
        <v>0.48060170149153097</v>
      </c>
      <c r="S210" s="301">
        <f t="shared" si="47"/>
        <v>0.48195524664449141</v>
      </c>
      <c r="T210" s="301">
        <f t="shared" si="47"/>
        <v>0.48145477167543288</v>
      </c>
      <c r="U210" s="301">
        <f t="shared" si="47"/>
        <v>0.47987623521782269</v>
      </c>
      <c r="V210" s="301">
        <f t="shared" si="47"/>
        <v>0.4805817304618103</v>
      </c>
      <c r="W210" s="301">
        <f t="shared" si="47"/>
        <v>0.4797750456906989</v>
      </c>
      <c r="X210" s="301">
        <f t="shared" si="47"/>
        <v>0.48137367065958603</v>
      </c>
      <c r="Y210" s="301">
        <f t="shared" si="47"/>
        <v>0.47945829413723196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0.21140661858153292</v>
      </c>
      <c r="C211" s="302">
        <f t="shared" si="48"/>
        <v>0.13897474792350548</v>
      </c>
      <c r="D211" s="302">
        <f t="shared" si="48"/>
        <v>0.1240253914817796</v>
      </c>
      <c r="E211" s="302">
        <f t="shared" si="48"/>
        <v>0.12242110998132613</v>
      </c>
      <c r="F211" s="302">
        <f t="shared" si="48"/>
        <v>0.10736600046784348</v>
      </c>
      <c r="G211" s="302">
        <f t="shared" si="48"/>
        <v>0.10894141503305456</v>
      </c>
      <c r="H211" s="302">
        <f t="shared" si="48"/>
        <v>0.10908325900418306</v>
      </c>
      <c r="I211" s="302">
        <f t="shared" si="48"/>
        <v>0.10625550278168319</v>
      </c>
      <c r="J211" s="302">
        <f t="shared" si="48"/>
        <v>0.13759965233688282</v>
      </c>
      <c r="K211" s="302">
        <f t="shared" si="48"/>
        <v>0.13124242386280605</v>
      </c>
      <c r="L211" s="302">
        <f t="shared" si="48"/>
        <v>0.15179417683702093</v>
      </c>
      <c r="M211" s="302">
        <f t="shared" si="48"/>
        <v>0.11014217685583798</v>
      </c>
      <c r="N211" s="302">
        <f t="shared" si="48"/>
        <v>0.11951644928769113</v>
      </c>
      <c r="O211" s="302">
        <f t="shared" si="48"/>
        <v>0.12020596805503758</v>
      </c>
      <c r="P211" s="302">
        <f t="shared" si="48"/>
        <v>0.12613912077982053</v>
      </c>
      <c r="Q211" s="302">
        <f t="shared" si="48"/>
        <v>0.1340367312001281</v>
      </c>
      <c r="R211" s="302">
        <f t="shared" si="48"/>
        <v>0.13813820024941406</v>
      </c>
      <c r="S211" s="302">
        <f t="shared" si="48"/>
        <v>0.13524468400814005</v>
      </c>
      <c r="T211" s="302">
        <f t="shared" si="48"/>
        <v>0.13545689318001322</v>
      </c>
      <c r="U211" s="302">
        <f t="shared" si="48"/>
        <v>0.1504243507737445</v>
      </c>
      <c r="V211" s="302">
        <f t="shared" si="48"/>
        <v>0.14699056253966916</v>
      </c>
      <c r="W211" s="302">
        <f t="shared" si="48"/>
        <v>0.14883028396086673</v>
      </c>
      <c r="X211" s="302">
        <f t="shared" si="48"/>
        <v>0.13241995185563729</v>
      </c>
      <c r="Y211" s="302">
        <f t="shared" si="48"/>
        <v>0.15251526304522489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0.27051064362939087</v>
      </c>
      <c r="C212" s="302">
        <f t="shared" si="49"/>
        <v>0.34449918773762273</v>
      </c>
      <c r="D212" s="302">
        <f t="shared" si="49"/>
        <v>0.35971041471256032</v>
      </c>
      <c r="E212" s="302">
        <f t="shared" si="49"/>
        <v>0.36177352705202048</v>
      </c>
      <c r="F212" s="302">
        <f t="shared" si="49"/>
        <v>0.37779700885342421</v>
      </c>
      <c r="G212" s="302">
        <f t="shared" si="49"/>
        <v>0.3772379740434858</v>
      </c>
      <c r="H212" s="302">
        <f t="shared" si="49"/>
        <v>0.37720321063386286</v>
      </c>
      <c r="I212" s="302">
        <f t="shared" si="49"/>
        <v>0.38007940665443829</v>
      </c>
      <c r="J212" s="302">
        <f t="shared" si="49"/>
        <v>0.34608276375996355</v>
      </c>
      <c r="K212" s="302">
        <f t="shared" si="49"/>
        <v>0.35369556585702772</v>
      </c>
      <c r="L212" s="302">
        <f t="shared" si="49"/>
        <v>0.33074273857000336</v>
      </c>
      <c r="M212" s="302">
        <f t="shared" si="49"/>
        <v>0.37418156438800809</v>
      </c>
      <c r="N212" s="302">
        <f t="shared" si="49"/>
        <v>0.36343215291084402</v>
      </c>
      <c r="O212" s="302">
        <f t="shared" si="49"/>
        <v>0.36125172957132018</v>
      </c>
      <c r="P212" s="302">
        <f t="shared" si="49"/>
        <v>0.35405718052286839</v>
      </c>
      <c r="Q212" s="302">
        <f t="shared" si="49"/>
        <v>0.34528214082767067</v>
      </c>
      <c r="R212" s="302">
        <f t="shared" si="49"/>
        <v>0.34246350124211694</v>
      </c>
      <c r="S212" s="302">
        <f t="shared" si="49"/>
        <v>0.34671056263635136</v>
      </c>
      <c r="T212" s="302">
        <f t="shared" si="49"/>
        <v>0.3459978784954198</v>
      </c>
      <c r="U212" s="302">
        <f t="shared" si="49"/>
        <v>0.32945188444407819</v>
      </c>
      <c r="V212" s="302">
        <f t="shared" si="49"/>
        <v>0.33359116792214127</v>
      </c>
      <c r="W212" s="302">
        <f t="shared" si="49"/>
        <v>0.33094476172983217</v>
      </c>
      <c r="X212" s="302">
        <f t="shared" si="49"/>
        <v>0.34895371880394865</v>
      </c>
      <c r="Y212" s="302">
        <f t="shared" si="49"/>
        <v>0.32694303109200706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0.31876301788915035</v>
      </c>
      <c r="C213" s="301">
        <f t="shared" si="50"/>
        <v>0.33072111758569389</v>
      </c>
      <c r="D213" s="301">
        <f t="shared" si="50"/>
        <v>0.33319020565484203</v>
      </c>
      <c r="E213" s="301">
        <f t="shared" si="50"/>
        <v>0.33310478378676861</v>
      </c>
      <c r="F213" s="301">
        <f t="shared" si="50"/>
        <v>0.33560671978828921</v>
      </c>
      <c r="G213" s="301">
        <f t="shared" si="50"/>
        <v>0.33546699458228996</v>
      </c>
      <c r="H213" s="301">
        <f t="shared" si="50"/>
        <v>0.33549019683716941</v>
      </c>
      <c r="I213" s="301">
        <f t="shared" si="50"/>
        <v>0.33609583849969527</v>
      </c>
      <c r="J213" s="301">
        <f t="shared" si="50"/>
        <v>0.33147803442470208</v>
      </c>
      <c r="K213" s="301">
        <f t="shared" si="50"/>
        <v>0.33594888717913562</v>
      </c>
      <c r="L213" s="301">
        <f t="shared" si="50"/>
        <v>0.32970473747751822</v>
      </c>
      <c r="M213" s="301">
        <f t="shared" si="50"/>
        <v>0.33353206180776879</v>
      </c>
      <c r="N213" s="301">
        <f t="shared" si="50"/>
        <v>0.33131350794592646</v>
      </c>
      <c r="O213" s="301">
        <f t="shared" si="50"/>
        <v>0.32965393824941031</v>
      </c>
      <c r="P213" s="301">
        <f t="shared" si="50"/>
        <v>0.32936485042252428</v>
      </c>
      <c r="Q213" s="301">
        <f t="shared" si="50"/>
        <v>0.32727887787071164</v>
      </c>
      <c r="R213" s="301">
        <f t="shared" si="50"/>
        <v>0.32794206712409374</v>
      </c>
      <c r="S213" s="301">
        <f t="shared" si="50"/>
        <v>0.32953372681499105</v>
      </c>
      <c r="T213" s="301">
        <f t="shared" si="50"/>
        <v>0.32911202982480947</v>
      </c>
      <c r="U213" s="301">
        <f t="shared" si="50"/>
        <v>0.32641229224714507</v>
      </c>
      <c r="V213" s="301">
        <f t="shared" si="50"/>
        <v>0.32799966334107739</v>
      </c>
      <c r="W213" s="301">
        <f t="shared" si="50"/>
        <v>0.32689457303827202</v>
      </c>
      <c r="X213" s="301">
        <f t="shared" si="50"/>
        <v>0.32946090303779241</v>
      </c>
      <c r="Y213" s="301">
        <f t="shared" si="50"/>
        <v>0.32631154763288234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7.6090203802334361E-2</v>
      </c>
      <c r="C214" s="302">
        <f t="shared" si="51"/>
        <v>4.2773161973686864E-2</v>
      </c>
      <c r="D214" s="302">
        <f t="shared" si="51"/>
        <v>3.0476456132119467E-2</v>
      </c>
      <c r="E214" s="302">
        <f t="shared" si="51"/>
        <v>3.4127634830750729E-2</v>
      </c>
      <c r="F214" s="302">
        <f t="shared" si="51"/>
        <v>2.8542979657410112E-2</v>
      </c>
      <c r="G214" s="302">
        <f t="shared" si="51"/>
        <v>3.8817242426455748E-2</v>
      </c>
      <c r="H214" s="302">
        <f t="shared" si="51"/>
        <v>4.0164489403574977E-2</v>
      </c>
      <c r="I214" s="302">
        <f t="shared" si="51"/>
        <v>3.6960670621219709E-2</v>
      </c>
      <c r="J214" s="302">
        <f t="shared" si="51"/>
        <v>4.554064580918734E-2</v>
      </c>
      <c r="K214" s="302">
        <f t="shared" si="51"/>
        <v>3.8757670145063386E-2</v>
      </c>
      <c r="L214" s="302">
        <f t="shared" si="51"/>
        <v>5.3057716927247263E-2</v>
      </c>
      <c r="M214" s="302">
        <f t="shared" si="51"/>
        <v>3.7247778715884423E-2</v>
      </c>
      <c r="N214" s="302">
        <f t="shared" si="51"/>
        <v>3.974704099755557E-2</v>
      </c>
      <c r="O214" s="302">
        <f t="shared" si="51"/>
        <v>4.2045437591926714E-2</v>
      </c>
      <c r="P214" s="302">
        <f t="shared" si="51"/>
        <v>4.233298566386573E-2</v>
      </c>
      <c r="Q214" s="302">
        <f t="shared" si="51"/>
        <v>4.5947711945035219E-2</v>
      </c>
      <c r="R214" s="302">
        <f t="shared" si="51"/>
        <v>5.2121670903383543E-2</v>
      </c>
      <c r="S214" s="302">
        <f t="shared" si="51"/>
        <v>5.1004603862039984E-2</v>
      </c>
      <c r="T214" s="302">
        <f t="shared" si="51"/>
        <v>5.2481204382520387E-2</v>
      </c>
      <c r="U214" s="302">
        <f t="shared" si="51"/>
        <v>5.8308700366720742E-2</v>
      </c>
      <c r="V214" s="302">
        <f t="shared" si="51"/>
        <v>5.3548810517992686E-2</v>
      </c>
      <c r="W214" s="302">
        <f t="shared" si="51"/>
        <v>5.6049184481883278E-2</v>
      </c>
      <c r="X214" s="302">
        <f t="shared" si="51"/>
        <v>4.9896325868118103E-2</v>
      </c>
      <c r="Y214" s="302">
        <f t="shared" si="51"/>
        <v>5.9145378651704696E-2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0.24267281408681596</v>
      </c>
      <c r="C215" s="302">
        <f t="shared" si="52"/>
        <v>0.28794795561200703</v>
      </c>
      <c r="D215" s="302">
        <f t="shared" si="52"/>
        <v>0.30271374952272245</v>
      </c>
      <c r="E215" s="302">
        <f t="shared" si="52"/>
        <v>0.2989771489560179</v>
      </c>
      <c r="F215" s="302">
        <f t="shared" si="52"/>
        <v>0.30706374013087906</v>
      </c>
      <c r="G215" s="302">
        <f t="shared" si="52"/>
        <v>0.29664975215583417</v>
      </c>
      <c r="H215" s="302">
        <f t="shared" si="52"/>
        <v>0.29532570743359443</v>
      </c>
      <c r="I215" s="302">
        <f t="shared" si="52"/>
        <v>0.29913516787847561</v>
      </c>
      <c r="J215" s="302">
        <f t="shared" si="52"/>
        <v>0.28593738861551465</v>
      </c>
      <c r="K215" s="302">
        <f t="shared" si="52"/>
        <v>0.29719121703407231</v>
      </c>
      <c r="L215" s="302">
        <f t="shared" si="52"/>
        <v>0.27664702055027096</v>
      </c>
      <c r="M215" s="302">
        <f t="shared" si="52"/>
        <v>0.29628428309188432</v>
      </c>
      <c r="N215" s="302">
        <f t="shared" si="52"/>
        <v>0.29156646694837085</v>
      </c>
      <c r="O215" s="302">
        <f t="shared" si="52"/>
        <v>0.28760850065748356</v>
      </c>
      <c r="P215" s="302">
        <f t="shared" si="52"/>
        <v>0.28703186475865855</v>
      </c>
      <c r="Q215" s="302">
        <f t="shared" si="52"/>
        <v>0.28133116592567636</v>
      </c>
      <c r="R215" s="302">
        <f t="shared" si="52"/>
        <v>0.2758203962207102</v>
      </c>
      <c r="S215" s="302">
        <f t="shared" si="52"/>
        <v>0.27852912295295101</v>
      </c>
      <c r="T215" s="302">
        <f t="shared" si="52"/>
        <v>0.27663082544228906</v>
      </c>
      <c r="U215" s="302">
        <f t="shared" si="52"/>
        <v>0.26810359188042426</v>
      </c>
      <c r="V215" s="302">
        <f t="shared" si="52"/>
        <v>0.27445085282308468</v>
      </c>
      <c r="W215" s="302">
        <f t="shared" si="52"/>
        <v>0.27084538855638873</v>
      </c>
      <c r="X215" s="302">
        <f t="shared" si="52"/>
        <v>0.27956457716967431</v>
      </c>
      <c r="Y215" s="302">
        <f t="shared" si="52"/>
        <v>0.26716616898117762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0.15809531805970617</v>
      </c>
      <c r="C216" s="301">
        <f t="shared" si="53"/>
        <v>0.14580269755221142</v>
      </c>
      <c r="D216" s="301">
        <f t="shared" si="53"/>
        <v>0.14337905804381867</v>
      </c>
      <c r="E216" s="301">
        <f t="shared" si="53"/>
        <v>0.14297665309598842</v>
      </c>
      <c r="F216" s="301">
        <f t="shared" si="53"/>
        <v>0.13983040677628669</v>
      </c>
      <c r="G216" s="301">
        <f t="shared" si="53"/>
        <v>0.13891629435845504</v>
      </c>
      <c r="H216" s="301">
        <f t="shared" si="53"/>
        <v>0.13880366533077629</v>
      </c>
      <c r="I216" s="301">
        <f t="shared" si="53"/>
        <v>0.13822694021392268</v>
      </c>
      <c r="J216" s="301">
        <f t="shared" si="53"/>
        <v>0.14497041211917966</v>
      </c>
      <c r="K216" s="301">
        <f t="shared" si="53"/>
        <v>0.13924684733397877</v>
      </c>
      <c r="L216" s="301">
        <f t="shared" si="53"/>
        <v>0.14761137575424474</v>
      </c>
      <c r="M216" s="301">
        <f t="shared" si="53"/>
        <v>0.14276200096417774</v>
      </c>
      <c r="N216" s="301">
        <f t="shared" si="53"/>
        <v>0.14621469285768188</v>
      </c>
      <c r="O216" s="301">
        <f t="shared" si="53"/>
        <v>0.14943185170705789</v>
      </c>
      <c r="P216" s="301">
        <f t="shared" si="53"/>
        <v>0.15084120637916099</v>
      </c>
      <c r="Q216" s="301">
        <f t="shared" si="53"/>
        <v>0.15366746403232157</v>
      </c>
      <c r="R216" s="301">
        <f t="shared" si="53"/>
        <v>0.15163887649606761</v>
      </c>
      <c r="S216" s="301">
        <f t="shared" si="53"/>
        <v>0.14894432269585203</v>
      </c>
      <c r="T216" s="301">
        <f t="shared" si="53"/>
        <v>0.1501332928765263</v>
      </c>
      <c r="U216" s="301">
        <f t="shared" si="53"/>
        <v>0.1538999252721126</v>
      </c>
      <c r="V216" s="301">
        <f t="shared" si="53"/>
        <v>0.15142470736998137</v>
      </c>
      <c r="W216" s="301">
        <f t="shared" si="53"/>
        <v>0.15373459929483529</v>
      </c>
      <c r="X216" s="301">
        <f t="shared" si="53"/>
        <v>0.14970249697658661</v>
      </c>
      <c r="Y216" s="301">
        <f t="shared" si="53"/>
        <v>0.15487742657272496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7.6737290640885242E-3</v>
      </c>
      <c r="C217" s="302">
        <f t="shared" si="54"/>
        <v>4.0203719917417365E-3</v>
      </c>
      <c r="D217" s="302">
        <f t="shared" si="54"/>
        <v>3.1951546211583092E-3</v>
      </c>
      <c r="E217" s="302">
        <f t="shared" si="54"/>
        <v>3.1124769567942574E-3</v>
      </c>
      <c r="F217" s="302">
        <f t="shared" si="54"/>
        <v>2.9912069433849445E-3</v>
      </c>
      <c r="G217" s="302">
        <f t="shared" si="54"/>
        <v>3.9577784651412236E-3</v>
      </c>
      <c r="H217" s="302">
        <f t="shared" si="54"/>
        <v>4.1345227316924226E-3</v>
      </c>
      <c r="I217" s="302">
        <f t="shared" si="54"/>
        <v>3.9327377885175745E-3</v>
      </c>
      <c r="J217" s="302">
        <f t="shared" si="54"/>
        <v>4.9927307391125549E-3</v>
      </c>
      <c r="K217" s="302">
        <f t="shared" si="54"/>
        <v>4.033920139497665E-3</v>
      </c>
      <c r="L217" s="302">
        <f t="shared" si="54"/>
        <v>5.5771082419790591E-3</v>
      </c>
      <c r="M217" s="302">
        <f t="shared" si="54"/>
        <v>4.0503407409717418E-3</v>
      </c>
      <c r="N217" s="302">
        <f t="shared" si="54"/>
        <v>4.35690594904568E-3</v>
      </c>
      <c r="O217" s="302">
        <f t="shared" si="54"/>
        <v>4.6024070063287867E-3</v>
      </c>
      <c r="P217" s="302">
        <f t="shared" si="54"/>
        <v>4.8881394002287491E-3</v>
      </c>
      <c r="Q217" s="302">
        <f t="shared" si="54"/>
        <v>5.1327162562364937E-3</v>
      </c>
      <c r="R217" s="302">
        <f t="shared" si="54"/>
        <v>5.8657971764277481E-3</v>
      </c>
      <c r="S217" s="302">
        <f t="shared" si="54"/>
        <v>5.8723339132748086E-3</v>
      </c>
      <c r="T217" s="302">
        <f t="shared" si="54"/>
        <v>6.0138135533766455E-3</v>
      </c>
      <c r="U217" s="302">
        <f t="shared" si="54"/>
        <v>6.5384134039113999E-3</v>
      </c>
      <c r="V217" s="302">
        <f t="shared" si="54"/>
        <v>6.107829653229575E-3</v>
      </c>
      <c r="W217" s="302">
        <f t="shared" si="54"/>
        <v>6.2505014668555606E-3</v>
      </c>
      <c r="X217" s="302">
        <f t="shared" si="54"/>
        <v>5.7968943179449121E-3</v>
      </c>
      <c r="Y217" s="302">
        <f t="shared" si="54"/>
        <v>6.6376718350975956E-3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0.11919067124628774</v>
      </c>
      <c r="C218" s="302">
        <f t="shared" si="55"/>
        <v>0.10529329024400208</v>
      </c>
      <c r="D218" s="302">
        <f t="shared" si="55"/>
        <v>0.1026674350502369</v>
      </c>
      <c r="E218" s="302">
        <f t="shared" si="55"/>
        <v>0.10216655614087854</v>
      </c>
      <c r="F218" s="302">
        <f t="shared" si="55"/>
        <v>9.8812990751696403E-2</v>
      </c>
      <c r="G218" s="302">
        <f t="shared" si="55"/>
        <v>9.7842151735334212E-2</v>
      </c>
      <c r="H218" s="302">
        <f t="shared" si="55"/>
        <v>9.7727821100384082E-2</v>
      </c>
      <c r="I218" s="302">
        <f t="shared" si="55"/>
        <v>9.7118437898134985E-2</v>
      </c>
      <c r="J218" s="302">
        <f t="shared" si="55"/>
        <v>0.10447248273290609</v>
      </c>
      <c r="K218" s="302">
        <f t="shared" si="55"/>
        <v>9.8119389401178841E-2</v>
      </c>
      <c r="L218" s="302">
        <f t="shared" si="55"/>
        <v>0.10727469618946228</v>
      </c>
      <c r="M218" s="302">
        <f t="shared" si="55"/>
        <v>0.10200930429667077</v>
      </c>
      <c r="N218" s="302">
        <f t="shared" si="55"/>
        <v>0.10575125283783959</v>
      </c>
      <c r="O218" s="302">
        <f t="shared" si="55"/>
        <v>0.10917233107635775</v>
      </c>
      <c r="P218" s="302">
        <f t="shared" si="55"/>
        <v>0.11065620269478114</v>
      </c>
      <c r="Q218" s="302">
        <f t="shared" si="55"/>
        <v>0.11371590894007047</v>
      </c>
      <c r="R218" s="302">
        <f t="shared" si="55"/>
        <v>0.11160622963199281</v>
      </c>
      <c r="S218" s="302">
        <f t="shared" si="55"/>
        <v>0.10873350064935361</v>
      </c>
      <c r="T218" s="302">
        <f t="shared" si="55"/>
        <v>0.10996799037138717</v>
      </c>
      <c r="U218" s="302">
        <f t="shared" si="55"/>
        <v>0.1140515582095445</v>
      </c>
      <c r="V218" s="302">
        <f t="shared" si="55"/>
        <v>0.11139030355466766</v>
      </c>
      <c r="W218" s="302">
        <f t="shared" si="55"/>
        <v>0.11381639192051651</v>
      </c>
      <c r="X218" s="302">
        <f t="shared" si="55"/>
        <v>0.10950794576458418</v>
      </c>
      <c r="Y218" s="302">
        <f t="shared" si="55"/>
        <v>0.11503586005764919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3.1230917749329911E-2</v>
      </c>
      <c r="C219" s="303">
        <f t="shared" si="56"/>
        <v>3.6489035316467605E-2</v>
      </c>
      <c r="D219" s="303">
        <f t="shared" si="56"/>
        <v>3.7516468372423492E-2</v>
      </c>
      <c r="E219" s="303">
        <f t="shared" si="56"/>
        <v>3.7697619998315626E-2</v>
      </c>
      <c r="F219" s="303">
        <f t="shared" si="56"/>
        <v>3.8026209081205339E-2</v>
      </c>
      <c r="G219" s="303">
        <f t="shared" si="56"/>
        <v>3.7116364157979601E-2</v>
      </c>
      <c r="H219" s="303">
        <f t="shared" si="56"/>
        <v>3.6941321498699796E-2</v>
      </c>
      <c r="I219" s="303">
        <f t="shared" si="56"/>
        <v>3.7175764527270123E-2</v>
      </c>
      <c r="J219" s="303">
        <f t="shared" si="56"/>
        <v>3.5505198647161014E-2</v>
      </c>
      <c r="K219" s="303">
        <f t="shared" si="56"/>
        <v>3.7093537793302274E-2</v>
      </c>
      <c r="L219" s="303">
        <f t="shared" si="56"/>
        <v>3.4759571322803405E-2</v>
      </c>
      <c r="M219" s="303">
        <f t="shared" si="56"/>
        <v>3.6702355926535229E-2</v>
      </c>
      <c r="N219" s="303">
        <f t="shared" si="56"/>
        <v>3.6106534070796614E-2</v>
      </c>
      <c r="O219" s="303">
        <f t="shared" si="56"/>
        <v>3.5657113624371364E-2</v>
      </c>
      <c r="P219" s="303">
        <f t="shared" si="56"/>
        <v>3.5296864284151082E-2</v>
      </c>
      <c r="Q219" s="303">
        <f t="shared" si="56"/>
        <v>3.4818838836014596E-2</v>
      </c>
      <c r="R219" s="303">
        <f t="shared" si="56"/>
        <v>3.416684968764705E-2</v>
      </c>
      <c r="S219" s="303">
        <f t="shared" si="56"/>
        <v>3.433848813322362E-2</v>
      </c>
      <c r="T219" s="303">
        <f t="shared" si="56"/>
        <v>3.4151488951762482E-2</v>
      </c>
      <c r="U219" s="303">
        <f t="shared" si="56"/>
        <v>3.3309953658656702E-2</v>
      </c>
      <c r="V219" s="303">
        <f t="shared" si="56"/>
        <v>3.3926574162084132E-2</v>
      </c>
      <c r="W219" s="303">
        <f t="shared" si="56"/>
        <v>3.3667705907463215E-2</v>
      </c>
      <c r="X219" s="303">
        <f t="shared" si="56"/>
        <v>3.43976568940575E-2</v>
      </c>
      <c r="Y219" s="303">
        <f t="shared" si="56"/>
        <v>3.3203894679978148E-2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0.57284017705748491</v>
      </c>
      <c r="C233" s="304">
        <f>IF(C$34=0,0,C$34/NFM_fec!C$34)</f>
        <v>0.57557718516057366</v>
      </c>
      <c r="D233" s="304">
        <f>IF(D$34=0,0,D$34/NFM_fec!D$34)</f>
        <v>0.57647256996545559</v>
      </c>
      <c r="E233" s="304">
        <f>IF(E$34=0,0,E$34/NFM_fec!E$34)</f>
        <v>0.5761933710478333</v>
      </c>
      <c r="F233" s="304">
        <f>IF(F$34=0,0,F$34/NFM_fec!F$34)</f>
        <v>0.57997194994326684</v>
      </c>
      <c r="G233" s="304">
        <f>IF(G$34=0,0,G$34/NFM_fec!G$34)</f>
        <v>0.57950240504232786</v>
      </c>
      <c r="H233" s="304">
        <f>IF(H$34=0,0,H$34/NFM_fec!H$34)</f>
        <v>0.57950291545405408</v>
      </c>
      <c r="I233" s="304">
        <f>IF(I$34=0,0,I$34/NFM_fec!I$34)</f>
        <v>0.57976668000343268</v>
      </c>
      <c r="J233" s="304">
        <f>IF(J$34=0,0,J$34/NFM_fec!J$34)</f>
        <v>0.59497562309288676</v>
      </c>
      <c r="K233" s="304">
        <f>IF(K$34=0,0,K$34/NFM_fec!K$34)</f>
        <v>0.59671106129948404</v>
      </c>
      <c r="L233" s="304">
        <f>IF(L$34=0,0,L$34/NFM_fec!L$34)</f>
        <v>0.59567673151984846</v>
      </c>
      <c r="M233" s="304">
        <f>IF(M$34=0,0,M$34/NFM_fec!M$34)</f>
        <v>0.5968812861356374</v>
      </c>
      <c r="N233" s="304">
        <f>IF(N$34=0,0,N$34/NFM_fec!N$34)</f>
        <v>0.61159121481772183</v>
      </c>
      <c r="O233" s="304">
        <f>IF(O$34=0,0,O$34/NFM_fec!O$34)</f>
        <v>0.61738204221708914</v>
      </c>
      <c r="P233" s="304">
        <f>IF(P$34=0,0,P$34/NFM_fec!P$34)</f>
        <v>0.61741849897597834</v>
      </c>
      <c r="Q233" s="304">
        <f>IF(Q$34=0,0,Q$34/NFM_fec!Q$34)</f>
        <v>0.61706054793314891</v>
      </c>
      <c r="R233" s="304">
        <f>IF(R$34=0,0,R$34/NFM_fec!R$34)</f>
        <v>0.62942920694221227</v>
      </c>
      <c r="S233" s="304">
        <f>IF(S$34=0,0,S$34/NFM_fec!S$34)</f>
        <v>0.63416469644016171</v>
      </c>
      <c r="T233" s="304">
        <f>IF(T$34=0,0,T$34/NFM_fec!T$34)</f>
        <v>0.6430631815686727</v>
      </c>
      <c r="U233" s="304">
        <f>IF(U$34=0,0,U$34/NFM_fec!U$34)</f>
        <v>0.64246221716563578</v>
      </c>
      <c r="V233" s="304">
        <f>IF(V$34=0,0,V$34/NFM_fec!V$34)</f>
        <v>0.64290244749710457</v>
      </c>
      <c r="W233" s="304">
        <f>IF(W$34=0,0,W$34/NFM_fec!W$34)</f>
        <v>0.65355302703633744</v>
      </c>
      <c r="X233" s="304">
        <f>IF(X$34=0,0,X$34/NFM_fec!X$34)</f>
        <v>0.66174605964312427</v>
      </c>
      <c r="Y233" s="304">
        <f>IF(Y$34=0,0,Y$34/NFM_fec!Y$34)</f>
        <v>0.66419805944158639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0.4826758522681811</v>
      </c>
      <c r="C234" s="305">
        <f>IF(C$35=0,0,C$35/NFM_fec!C$35)</f>
        <v>0.48267585226818127</v>
      </c>
      <c r="D234" s="305">
        <f>IF(D$35=0,0,D$35/NFM_fec!D$35)</f>
        <v>0.4826758522681811</v>
      </c>
      <c r="E234" s="305">
        <f>IF(E$35=0,0,E$35/NFM_fec!E$35)</f>
        <v>0.4826758522681811</v>
      </c>
      <c r="F234" s="305">
        <f>IF(F$35=0,0,F$35/NFM_fec!F$35)</f>
        <v>0.48534737253765914</v>
      </c>
      <c r="G234" s="305">
        <f>IF(G$35=0,0,G$35/NFM_fec!G$35)</f>
        <v>0.48534737253765892</v>
      </c>
      <c r="H234" s="305">
        <f>IF(H$35=0,0,H$35/NFM_fec!H$35)</f>
        <v>0.48534737253765936</v>
      </c>
      <c r="I234" s="305">
        <f>IF(I$35=0,0,I$35/NFM_fec!I$35)</f>
        <v>0.48534737253765914</v>
      </c>
      <c r="J234" s="305">
        <f>IF(J$35=0,0,J$35/NFM_fec!J$35)</f>
        <v>0.49181263528389335</v>
      </c>
      <c r="K234" s="305">
        <f>IF(K$35=0,0,K$35/NFM_fec!K$35)</f>
        <v>0.49763137175550393</v>
      </c>
      <c r="L234" s="305">
        <f>IF(L$35=0,0,L$35/NFM_fec!L$35)</f>
        <v>0.49987398947899153</v>
      </c>
      <c r="M234" s="305">
        <f>IF(M$35=0,0,M$35/NFM_fec!M$35)</f>
        <v>0.49987398947899153</v>
      </c>
      <c r="N234" s="305">
        <f>IF(N$35=0,0,N$35/NFM_fec!N$35)</f>
        <v>0.50488659053109231</v>
      </c>
      <c r="O234" s="305">
        <f>IF(O$35=0,0,O$35/NFM_fec!O$35)</f>
        <v>0.50939793147798329</v>
      </c>
      <c r="P234" s="305">
        <f>IF(P$35=0,0,P$35/NFM_fec!P$35)</f>
        <v>0.51345813833018472</v>
      </c>
      <c r="Q234" s="305">
        <f>IF(Q$35=0,0,Q$35/NFM_fec!Q$35)</f>
        <v>0.51711232449716638</v>
      </c>
      <c r="R234" s="305">
        <f>IF(R$35=0,0,R$35/NFM_fec!R$35)</f>
        <v>0.52040109204744955</v>
      </c>
      <c r="S234" s="305">
        <f>IF(S$35=0,0,S$35/NFM_fec!S$35)</f>
        <v>0.52336098284270471</v>
      </c>
      <c r="T234" s="305">
        <f>IF(T$35=0,0,T$35/NFM_fec!T$35)</f>
        <v>0.52602488455843432</v>
      </c>
      <c r="U234" s="305">
        <f>IF(U$35=0,0,U$35/NFM_fec!U$35)</f>
        <v>0.52842239610259079</v>
      </c>
      <c r="V234" s="305">
        <f>IF(V$35=0,0,V$35/NFM_fec!V$35)</f>
        <v>0.5305801564923317</v>
      </c>
      <c r="W234" s="305">
        <f>IF(W$35=0,0,W$35/NFM_fec!W$35)</f>
        <v>0.53252214084309857</v>
      </c>
      <c r="X234" s="305">
        <f>IF(X$35=0,0,X$35/NFM_fec!X$35)</f>
        <v>0.53426992675878882</v>
      </c>
      <c r="Y234" s="305">
        <f>IF(Y$35=0,0,Y$35/NFM_fec!Y$35)</f>
        <v>0.53584293408290984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0.12524549802154727</v>
      </c>
      <c r="C235" s="306">
        <f>IF(C$36=0,0,C$36/NFM_fec!C$36)</f>
        <v>0.1252454980215473</v>
      </c>
      <c r="D235" s="306">
        <f>IF(D$36=0,0,D$36/NFM_fec!D$36)</f>
        <v>0.12524549802154727</v>
      </c>
      <c r="E235" s="306">
        <f>IF(E$36=0,0,E$36/NFM_fec!E$36)</f>
        <v>0.1252454980215473</v>
      </c>
      <c r="F235" s="306">
        <f>IF(F$36=0,0,F$36/NFM_fec!F$36)</f>
        <v>0.12593870835111554</v>
      </c>
      <c r="G235" s="306">
        <f>IF(G$36=0,0,G$36/NFM_fec!G$36)</f>
        <v>0.12593870835111551</v>
      </c>
      <c r="H235" s="306">
        <f>IF(H$36=0,0,H$36/NFM_fec!H$36)</f>
        <v>0.12593870835111551</v>
      </c>
      <c r="I235" s="306">
        <f>IF(I$36=0,0,I$36/NFM_fec!I$36)</f>
        <v>0.12593870835111554</v>
      </c>
      <c r="J235" s="306">
        <f>IF(J$36=0,0,J$36/NFM_fec!J$36)</f>
        <v>0.12970809802502556</v>
      </c>
      <c r="K235" s="306">
        <f>IF(K$36=0,0,K$36/NFM_fec!K$36)</f>
        <v>0.1297080980250255</v>
      </c>
      <c r="L235" s="306">
        <f>IF(L$36=0,0,L$36/NFM_fec!L$36)</f>
        <v>0.12970809802502556</v>
      </c>
      <c r="M235" s="306">
        <f>IF(M$36=0,0,M$36/NFM_fec!M$36)</f>
        <v>0.12970809802502556</v>
      </c>
      <c r="N235" s="306">
        <f>IF(N$36=0,0,N$36/NFM_fec!N$36)</f>
        <v>0.13351267437778044</v>
      </c>
      <c r="O235" s="306">
        <f>IF(O$36=0,0,O$36/NFM_fec!O$36)</f>
        <v>0.13433328922078039</v>
      </c>
      <c r="P235" s="306">
        <f>IF(P$36=0,0,P$36/NFM_fec!P$36)</f>
        <v>0.13433328922078042</v>
      </c>
      <c r="Q235" s="306">
        <f>IF(Q$36=0,0,Q$36/NFM_fec!Q$36)</f>
        <v>0.13433328922078044</v>
      </c>
      <c r="R235" s="306">
        <f>IF(R$36=0,0,R$36/NFM_fec!R$36)</f>
        <v>0.13767534645395985</v>
      </c>
      <c r="S235" s="306">
        <f>IF(S$36=0,0,S$36/NFM_fec!S$36)</f>
        <v>0.13813051620716921</v>
      </c>
      <c r="T235" s="306">
        <f>IF(T$36=0,0,T$36/NFM_fec!T$36)</f>
        <v>0.14011192871816366</v>
      </c>
      <c r="U235" s="306">
        <f>IF(U$36=0,0,U$36/NFM_fec!U$36)</f>
        <v>0.14011192871816369</v>
      </c>
      <c r="V235" s="306">
        <f>IF(V$36=0,0,V$36/NFM_fec!V$36)</f>
        <v>0.14011192871816366</v>
      </c>
      <c r="W235" s="306">
        <f>IF(W$36=0,0,W$36/NFM_fec!W$36)</f>
        <v>0.14287612200160479</v>
      </c>
      <c r="X235" s="306">
        <f>IF(X$36=0,0,X$36/NFM_fec!X$36)</f>
        <v>0.14492611909447006</v>
      </c>
      <c r="Y235" s="306">
        <f>IF(Y$36=0,0,Y$36/NFM_fec!Y$36)</f>
        <v>0.14492611909447012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0.68627877575606333</v>
      </c>
      <c r="C236" s="306">
        <f>IF(C$37=0,0,C$37/NFM_fec!C$37)</f>
        <v>0.68627877575606333</v>
      </c>
      <c r="D236" s="306">
        <f>IF(D$37=0,0,D$37/NFM_fec!D$37)</f>
        <v>0.68627877575606344</v>
      </c>
      <c r="E236" s="306">
        <f>IF(E$37=0,0,E$37/NFM_fec!E$37)</f>
        <v>0.68627877575606355</v>
      </c>
      <c r="F236" s="306">
        <f>IF(F$37=0,0,F$37/NFM_fec!F$37)</f>
        <v>0.69007720000150552</v>
      </c>
      <c r="G236" s="306">
        <f>IF(G$37=0,0,G$37/NFM_fec!G$37)</f>
        <v>0.69007720000150541</v>
      </c>
      <c r="H236" s="306">
        <f>IF(H$37=0,0,H$37/NFM_fec!H$37)</f>
        <v>0.69007720000150574</v>
      </c>
      <c r="I236" s="306">
        <f>IF(I$37=0,0,I$37/NFM_fec!I$37)</f>
        <v>0.69007720000150563</v>
      </c>
      <c r="J236" s="306">
        <f>IF(J$37=0,0,J$37/NFM_fec!J$37)</f>
        <v>0.69768548191708801</v>
      </c>
      <c r="K236" s="306">
        <f>IF(K$37=0,0,K$37/NFM_fec!K$37)</f>
        <v>0.70453293564111219</v>
      </c>
      <c r="L236" s="306">
        <f>IF(L$37=0,0,L$37/NFM_fec!L$37)</f>
        <v>0.71069564399273388</v>
      </c>
      <c r="M236" s="306">
        <f>IF(M$37=0,0,M$37/NFM_fec!M$37)</f>
        <v>0.71073145242272617</v>
      </c>
      <c r="N236" s="306">
        <f>IF(N$37=0,0,N$37/NFM_fec!N$37)</f>
        <v>0.71627430909618661</v>
      </c>
      <c r="O236" s="306">
        <f>IF(O$37=0,0,O$37/NFM_fec!O$37)</f>
        <v>0.72126288010230122</v>
      </c>
      <c r="P236" s="306">
        <f>IF(P$37=0,0,P$37/NFM_fec!P$37)</f>
        <v>0.72575259400780401</v>
      </c>
      <c r="Q236" s="306">
        <f>IF(Q$37=0,0,Q$37/NFM_fec!Q$37)</f>
        <v>0.72979333652275646</v>
      </c>
      <c r="R236" s="306">
        <f>IF(R$37=0,0,R$37/NFM_fec!R$37)</f>
        <v>0.73343000478621401</v>
      </c>
      <c r="S236" s="306">
        <f>IF(S$37=0,0,S$37/NFM_fec!S$37)</f>
        <v>0.73670300622332607</v>
      </c>
      <c r="T236" s="306">
        <f>IF(T$37=0,0,T$37/NFM_fec!T$37)</f>
        <v>0.73964870751672629</v>
      </c>
      <c r="U236" s="306">
        <f>IF(U$37=0,0,U$37/NFM_fec!U$37)</f>
        <v>0.74229983868078631</v>
      </c>
      <c r="V236" s="306">
        <f>IF(V$37=0,0,V$37/NFM_fec!V$37)</f>
        <v>0.74468585672844112</v>
      </c>
      <c r="W236" s="306">
        <f>IF(W$37=0,0,W$37/NFM_fec!W$37)</f>
        <v>0.74683327297133006</v>
      </c>
      <c r="X236" s="306">
        <f>IF(X$37=0,0,X$37/NFM_fec!X$37)</f>
        <v>0.74876594758992976</v>
      </c>
      <c r="Y236" s="306">
        <f>IF(Y$37=0,0,Y$37/NFM_fec!Y$37)</f>
        <v>0.75050535474666968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0.47877730598360424</v>
      </c>
      <c r="C237" s="306">
        <f>IF(C$38=0,0,C$38/NFM_fec!C$38)</f>
        <v>0.47877730598360418</v>
      </c>
      <c r="D237" s="306">
        <f>IF(D$38=0,0,D$38/NFM_fec!D$38)</f>
        <v>0.47877730598360424</v>
      </c>
      <c r="E237" s="306">
        <f>IF(E$38=0,0,E$38/NFM_fec!E$38)</f>
        <v>0.47877730598360407</v>
      </c>
      <c r="F237" s="306">
        <f>IF(F$38=0,0,F$38/NFM_fec!F$38)</f>
        <v>0.48142724853094893</v>
      </c>
      <c r="G237" s="306">
        <f>IF(G$38=0,0,G$38/NFM_fec!G$38)</f>
        <v>0.48142724853094898</v>
      </c>
      <c r="H237" s="306">
        <f>IF(H$38=0,0,H$38/NFM_fec!H$38)</f>
        <v>0.48142724853094881</v>
      </c>
      <c r="I237" s="306">
        <f>IF(I$38=0,0,I$38/NFM_fec!I$38)</f>
        <v>0.48142724853094904</v>
      </c>
      <c r="J237" s="306">
        <f>IF(J$38=0,0,J$38/NFM_fec!J$38)</f>
        <v>0.49583653478702316</v>
      </c>
      <c r="K237" s="306">
        <f>IF(K$38=0,0,K$38/NFM_fec!K$38)</f>
        <v>0.49583653478702333</v>
      </c>
      <c r="L237" s="306">
        <f>IF(L$38=0,0,L$38/NFM_fec!L$38)</f>
        <v>0.49583653478702339</v>
      </c>
      <c r="M237" s="306">
        <f>IF(M$38=0,0,M$38/NFM_fec!M$38)</f>
        <v>0.49583653478702333</v>
      </c>
      <c r="N237" s="306">
        <f>IF(N$38=0,0,N$38/NFM_fec!N$38)</f>
        <v>0.51140509923354949</v>
      </c>
      <c r="O237" s="306">
        <f>IF(O$38=0,0,O$38/NFM_fec!O$38)</f>
        <v>0.51351730268162343</v>
      </c>
      <c r="P237" s="306">
        <f>IF(P$38=0,0,P$38/NFM_fec!P$38)</f>
        <v>0.51351730268162343</v>
      </c>
      <c r="Q237" s="306">
        <f>IF(Q$38=0,0,Q$38/NFM_fec!Q$38)</f>
        <v>0.51351730268162343</v>
      </c>
      <c r="R237" s="306">
        <f>IF(R$38=0,0,R$38/NFM_fec!R$38)</f>
        <v>0.52731779033868997</v>
      </c>
      <c r="S237" s="306">
        <f>IF(S$38=0,0,S$38/NFM_fec!S$38)</f>
        <v>0.52803300293009592</v>
      </c>
      <c r="T237" s="306">
        <f>IF(T$38=0,0,T$38/NFM_fec!T$38)</f>
        <v>0.53560736974600331</v>
      </c>
      <c r="U237" s="306">
        <f>IF(U$38=0,0,U$38/NFM_fec!U$38)</f>
        <v>0.53560736974600309</v>
      </c>
      <c r="V237" s="306">
        <f>IF(V$38=0,0,V$38/NFM_fec!V$38)</f>
        <v>0.53560736974600331</v>
      </c>
      <c r="W237" s="306">
        <f>IF(W$38=0,0,W$38/NFM_fec!W$38)</f>
        <v>0.54719885069663143</v>
      </c>
      <c r="X237" s="306">
        <f>IF(X$38=0,0,X$38/NFM_fec!X$38)</f>
        <v>0.5540106268312488</v>
      </c>
      <c r="Y237" s="306">
        <f>IF(Y$38=0,0,Y$38/NFM_fec!Y$38)</f>
        <v>0.55401062683124891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0.82328406742912608</v>
      </c>
      <c r="C238" s="307">
        <f>IF(C$39=0,0,C$39/NFM_fec!C$39)</f>
        <v>0.83382426202212234</v>
      </c>
      <c r="D238" s="307">
        <f>IF(D$39=0,0,D$39/NFM_fec!D$39)</f>
        <v>0.8414331955146831</v>
      </c>
      <c r="E238" s="307">
        <f>IF(E$39=0,0,E$39/NFM_fec!E$39)</f>
        <v>0.84204613646657434</v>
      </c>
      <c r="F238" s="307">
        <f>IF(F$39=0,0,F$39/NFM_fec!F$39)</f>
        <v>0.84678063884807331</v>
      </c>
      <c r="G238" s="307">
        <f>IF(G$39=0,0,G$39/NFM_fec!G$39)</f>
        <v>0.84275539841089009</v>
      </c>
      <c r="H238" s="307">
        <f>IF(H$39=0,0,H$39/NFM_fec!H$39)</f>
        <v>0.84347850512167033</v>
      </c>
      <c r="I238" s="307">
        <f>IF(I$39=0,0,I$39/NFM_fec!I$39)</f>
        <v>0.84474010585187387</v>
      </c>
      <c r="J238" s="307">
        <f>IF(J$39=0,0,J$39/NFM_fec!J$39)</f>
        <v>0.86456941415489807</v>
      </c>
      <c r="K238" s="307">
        <f>IF(K$39=0,0,K$39/NFM_fec!K$39)</f>
        <v>0.86842240510662494</v>
      </c>
      <c r="L238" s="307">
        <f>IF(L$39=0,0,L$39/NFM_fec!L$39)</f>
        <v>0.86456845600781707</v>
      </c>
      <c r="M238" s="307">
        <f>IF(M$39=0,0,M$39/NFM_fec!M$39)</f>
        <v>0.86928395988554119</v>
      </c>
      <c r="N238" s="307">
        <f>IF(N$39=0,0,N$39/NFM_fec!N$39)</f>
        <v>0.90026846810355443</v>
      </c>
      <c r="O238" s="307">
        <f>IF(O$39=0,0,O$39/NFM_fec!O$39)</f>
        <v>0.89979838540942436</v>
      </c>
      <c r="P238" s="307">
        <f>IF(P$39=0,0,P$39/NFM_fec!P$39)</f>
        <v>0.89904018109555617</v>
      </c>
      <c r="Q238" s="307">
        <f>IF(Q$39=0,0,Q$39/NFM_fec!Q$39)</f>
        <v>0.89422679613455058</v>
      </c>
      <c r="R238" s="307">
        <f>IF(R$39=0,0,R$39/NFM_fec!R$39)</f>
        <v>0.91286509698686902</v>
      </c>
      <c r="S238" s="307">
        <f>IF(S$39=0,0,S$39/NFM_fec!S$39)</f>
        <v>0.9146252707518806</v>
      </c>
      <c r="T238" s="307">
        <f>IF(T$39=0,0,T$39/NFM_fec!T$39)</f>
        <v>0.92711823434344687</v>
      </c>
      <c r="U238" s="307">
        <f>IF(U$39=0,0,U$39/NFM_fec!U$39)</f>
        <v>0.92435627892721239</v>
      </c>
      <c r="V238" s="307">
        <f>IF(V$39=0,0,V$39/NFM_fec!V$39)</f>
        <v>0.92495584652555518</v>
      </c>
      <c r="W238" s="307">
        <f>IF(W$39=0,0,W$39/NFM_fec!W$39)</f>
        <v>0.95953732546473181</v>
      </c>
      <c r="X238" s="307">
        <f>IF(X$39=0,0,X$39/NFM_fec!X$39)</f>
        <v>0.96216278232941965</v>
      </c>
      <c r="Y238" s="307">
        <f>IF(Y$39=0,0,Y$39/NFM_fec!Y$39)</f>
        <v>0.95786177262474381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0.58385000935319131</v>
      </c>
      <c r="C239" s="308">
        <f>IF(C$45=0,0,C$45/NFM_fec!C$45)</f>
        <v>0.58385000935319153</v>
      </c>
      <c r="D239" s="308">
        <f>IF(D$45=0,0,D$45/NFM_fec!D$45)</f>
        <v>0.5838500093531912</v>
      </c>
      <c r="E239" s="308">
        <f>IF(E$45=0,0,E$45/NFM_fec!E$45)</f>
        <v>0.58385000935319153</v>
      </c>
      <c r="F239" s="308">
        <f>IF(F$45=0,0,F$45/NFM_fec!F$45)</f>
        <v>0.58708150959707628</v>
      </c>
      <c r="G239" s="308">
        <f>IF(G$45=0,0,G$45/NFM_fec!G$45)</f>
        <v>0.58708150959707628</v>
      </c>
      <c r="H239" s="308">
        <f>IF(H$45=0,0,H$45/NFM_fec!H$45)</f>
        <v>0.58708150959707661</v>
      </c>
      <c r="I239" s="308">
        <f>IF(I$45=0,0,I$45/NFM_fec!I$45)</f>
        <v>0.5870815095970765</v>
      </c>
      <c r="J239" s="308">
        <f>IF(J$45=0,0,J$45/NFM_fec!J$45)</f>
        <v>0.60337335863736896</v>
      </c>
      <c r="K239" s="308">
        <f>IF(K$45=0,0,K$45/NFM_fec!K$45)</f>
        <v>0.60465306491150028</v>
      </c>
      <c r="L239" s="308">
        <f>IF(L$45=0,0,L$45/NFM_fec!L$45)</f>
        <v>0.6046530649115005</v>
      </c>
      <c r="M239" s="308">
        <f>IF(M$45=0,0,M$45/NFM_fec!M$45)</f>
        <v>0.6046530649115005</v>
      </c>
      <c r="N239" s="308">
        <f>IF(N$45=0,0,N$45/NFM_fec!N$45)</f>
        <v>0.61918775842035034</v>
      </c>
      <c r="O239" s="308">
        <f>IF(O$45=0,0,O$45/NFM_fec!O$45)</f>
        <v>0.62621406283605008</v>
      </c>
      <c r="P239" s="308">
        <f>IF(P$45=0,0,P$45/NFM_fec!P$45)</f>
        <v>0.62621406283604986</v>
      </c>
      <c r="Q239" s="308">
        <f>IF(Q$45=0,0,Q$45/NFM_fec!Q$45)</f>
        <v>0.62621406283604986</v>
      </c>
      <c r="R239" s="308">
        <f>IF(R$45=0,0,R$45/NFM_fec!R$45)</f>
        <v>0.63859265655244524</v>
      </c>
      <c r="S239" s="308">
        <f>IF(S$45=0,0,S$45/NFM_fec!S$45)</f>
        <v>0.64391538581005292</v>
      </c>
      <c r="T239" s="308">
        <f>IF(T$45=0,0,T$45/NFM_fec!T$45)</f>
        <v>0.6531520268977643</v>
      </c>
      <c r="U239" s="308">
        <f>IF(U$45=0,0,U$45/NFM_fec!U$45)</f>
        <v>0.6531520268977643</v>
      </c>
      <c r="V239" s="308">
        <f>IF(V$45=0,0,V$45/NFM_fec!V$45)</f>
        <v>0.65315202689776408</v>
      </c>
      <c r="W239" s="308">
        <f>IF(W$45=0,0,W$45/NFM_fec!W$45)</f>
        <v>0.66283682420798795</v>
      </c>
      <c r="X239" s="308">
        <f>IF(X$45=0,0,X$45/NFM_fec!X$45)</f>
        <v>0.67155314178718928</v>
      </c>
      <c r="Y239" s="308">
        <f>IF(Y$45=0,0,Y$45/NFM_fec!Y$45)</f>
        <v>0.67559407184656539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0.4991861647148389</v>
      </c>
      <c r="C240" s="308">
        <f>IF(C$46=0,0,C$46/NFM_fec!C$46)</f>
        <v>0.51572058203434057</v>
      </c>
      <c r="D240" s="308">
        <f>IF(D$46=0,0,D$46/NFM_fec!D$46)</f>
        <v>0.52295845915854167</v>
      </c>
      <c r="E240" s="308">
        <f>IF(E$46=0,0,E$46/NFM_fec!E$46)</f>
        <v>0.52016108711029718</v>
      </c>
      <c r="F240" s="308">
        <f>IF(F$46=0,0,F$46/NFM_fec!F$46)</f>
        <v>0.52685683456469756</v>
      </c>
      <c r="G240" s="308">
        <f>IF(G$46=0,0,G$46/NFM_fec!G$46)</f>
        <v>0.52129358808002835</v>
      </c>
      <c r="H240" s="308">
        <f>IF(H$46=0,0,H$46/NFM_fec!H$46)</f>
        <v>0.52093997842147621</v>
      </c>
      <c r="I240" s="308">
        <f>IF(I$46=0,0,I$46/NFM_fec!I$46)</f>
        <v>0.52309091047826894</v>
      </c>
      <c r="J240" s="308">
        <f>IF(J$46=0,0,J$46/NFM_fec!J$46)</f>
        <v>0.5345293732398323</v>
      </c>
      <c r="K240" s="308">
        <f>IF(K$46=0,0,K$46/NFM_fec!K$46)</f>
        <v>0.53765891473039351</v>
      </c>
      <c r="L240" s="308">
        <f>IF(L$46=0,0,L$46/NFM_fec!L$46)</f>
        <v>0.53037120620568856</v>
      </c>
      <c r="M240" s="308">
        <f>IF(M$46=0,0,M$46/NFM_fec!M$46)</f>
        <v>0.53837919684207769</v>
      </c>
      <c r="N240" s="308">
        <f>IF(N$46=0,0,N$46/NFM_fec!N$46)</f>
        <v>0.55630952798540323</v>
      </c>
      <c r="O240" s="308">
        <f>IF(O$46=0,0,O$46/NFM_fec!O$46)</f>
        <v>0.55503990915800183</v>
      </c>
      <c r="P240" s="308">
        <f>IF(P$46=0,0,P$46/NFM_fec!P$46)</f>
        <v>0.55530369393986168</v>
      </c>
      <c r="Q240" s="308">
        <f>IF(Q$46=0,0,Q$46/NFM_fec!Q$46)</f>
        <v>0.55288955064447243</v>
      </c>
      <c r="R240" s="308">
        <f>IF(R$46=0,0,R$46/NFM_fec!R$46)</f>
        <v>0.56500890215365329</v>
      </c>
      <c r="S240" s="308">
        <f>IF(S$46=0,0,S$46/NFM_fec!S$46)</f>
        <v>0.5657858364303896</v>
      </c>
      <c r="T240" s="308">
        <f>IF(T$46=0,0,T$46/NFM_fec!T$46)</f>
        <v>0.57337708106653373</v>
      </c>
      <c r="U240" s="308">
        <f>IF(U$46=0,0,U$46/NFM_fec!U$46)</f>
        <v>0.56985168022013111</v>
      </c>
      <c r="V240" s="308">
        <f>IF(V$46=0,0,V$46/NFM_fec!V$46)</f>
        <v>0.57251147710622075</v>
      </c>
      <c r="W240" s="308">
        <f>IF(W$46=0,0,W$46/NFM_fec!W$46)</f>
        <v>0.59088394132937516</v>
      </c>
      <c r="X240" s="308">
        <f>IF(X$46=0,0,X$46/NFM_fec!X$46)</f>
        <v>0.59494930986515371</v>
      </c>
      <c r="Y240" s="308">
        <f>IF(Y$46=0,0,Y$46/NFM_fec!Y$46)</f>
        <v>0.58917853861959457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0.49602960232610549</v>
      </c>
      <c r="C241" s="309">
        <f>IF(C$53=0,0,C$53/NFM_fec!C$53)</f>
        <v>0.50243910419547888</v>
      </c>
      <c r="D241" s="309">
        <f>IF(D$53=0,0,D$53/NFM_fec!D$53)</f>
        <v>0.50266999298950565</v>
      </c>
      <c r="E241" s="309">
        <f>IF(E$53=0,0,E$53/NFM_fec!E$53)</f>
        <v>0.50319572103381682</v>
      </c>
      <c r="F241" s="309">
        <f>IF(F$53=0,0,F$53/NFM_fec!F$53)</f>
        <v>0.5084792683277366</v>
      </c>
      <c r="G241" s="309">
        <f>IF(G$53=0,0,G$53/NFM_fec!G$53)</f>
        <v>0.51183500338850541</v>
      </c>
      <c r="H241" s="309">
        <f>IF(H$53=0,0,H$53/NFM_fec!H$53)</f>
        <v>0.51284346129879577</v>
      </c>
      <c r="I241" s="309">
        <f>IF(I$53=0,0,I$53/NFM_fec!I$53)</f>
        <v>0.5131704135221089</v>
      </c>
      <c r="J241" s="309">
        <f>IF(J$53=0,0,J$53/NFM_fec!J$53)</f>
        <v>0.52322337087386972</v>
      </c>
      <c r="K241" s="309">
        <f>IF(K$53=0,0,K$53/NFM_fec!K$53)</f>
        <v>0.52354770511807169</v>
      </c>
      <c r="L241" s="309">
        <f>IF(L$53=0,0,L$53/NFM_fec!L$53)</f>
        <v>0.52167395971731345</v>
      </c>
      <c r="M241" s="309">
        <f>IF(M$53=0,0,M$53/NFM_fec!M$53)</f>
        <v>0.52598239054065588</v>
      </c>
      <c r="N241" s="309">
        <f>IF(N$53=0,0,N$53/NFM_fec!N$53)</f>
        <v>0.54198570504085086</v>
      </c>
      <c r="O241" s="309">
        <f>IF(O$53=0,0,O$53/NFM_fec!O$53)</f>
        <v>0.54239390470802273</v>
      </c>
      <c r="P241" s="309">
        <f>IF(P$53=0,0,P$53/NFM_fec!P$53)</f>
        <v>0.54094720839529231</v>
      </c>
      <c r="Q241" s="309">
        <f>IF(Q$53=0,0,Q$53/NFM_fec!Q$53)</f>
        <v>0.5395394669685637</v>
      </c>
      <c r="R241" s="309">
        <f>IF(R$53=0,0,R$53/NFM_fec!R$53)</f>
        <v>0.55597276903820447</v>
      </c>
      <c r="S241" s="309">
        <f>IF(S$53=0,0,S$53/NFM_fec!S$53)</f>
        <v>0.55732670185732647</v>
      </c>
      <c r="T241" s="309">
        <f>IF(T$53=0,0,T$53/NFM_fec!T$53)</f>
        <v>0.56572154748231795</v>
      </c>
      <c r="U241" s="309">
        <f>IF(U$53=0,0,U$53/NFM_fec!U$53)</f>
        <v>0.56296655668618811</v>
      </c>
      <c r="V241" s="309">
        <f>IF(V$53=0,0,V$53/NFM_fec!V$53)</f>
        <v>0.56286583868269358</v>
      </c>
      <c r="W241" s="309">
        <f>IF(W$53=0,0,W$53/NFM_fec!W$53)</f>
        <v>0.57816792328708999</v>
      </c>
      <c r="X241" s="309">
        <f>IF(X$53=0,0,X$53/NFM_fec!X$53)</f>
        <v>0.58547190114420222</v>
      </c>
      <c r="Y241" s="309">
        <f>IF(Y$53=0,0,Y$53/NFM_fec!Y$53)</f>
        <v>0.58184168398460767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0.55601984329113785</v>
      </c>
      <c r="C243" s="304">
        <f>IF(C$72=0,0,C$72/NFM_fec!C$72)</f>
        <v>0.57068264595127038</v>
      </c>
      <c r="D243" s="304">
        <f>IF(D$72=0,0,D$72/NFM_fec!D$72)</f>
        <v>0.57624184814677071</v>
      </c>
      <c r="E243" s="304">
        <f>IF(E$72=0,0,E$72/NFM_fec!E$72)</f>
        <v>0.57677260210244607</v>
      </c>
      <c r="F243" s="304">
        <f>IF(F$72=0,0,F$72/NFM_fec!F$72)</f>
        <v>0.58059086604602328</v>
      </c>
      <c r="G243" s="304">
        <f>IF(G$72=0,0,G$72/NFM_fec!G$72)</f>
        <v>0.58138364013795951</v>
      </c>
      <c r="H243" s="304">
        <f>IF(H$72=0,0,H$72/NFM_fec!H$72)</f>
        <v>0.58581546506562332</v>
      </c>
      <c r="I243" s="304">
        <f>IF(I$72=0,0,I$72/NFM_fec!I$72)</f>
        <v>0.58759846117554781</v>
      </c>
      <c r="J243" s="304">
        <f>IF(J$72=0,0,J$72/NFM_fec!J$72)</f>
        <v>0.58255156600720326</v>
      </c>
      <c r="K243" s="304">
        <f>IF(K$72=0,0,K$72/NFM_fec!K$72)</f>
        <v>0.59171987365906598</v>
      </c>
      <c r="L243" s="304">
        <f>IF(L$72=0,0,L$72/NFM_fec!L$72)</f>
        <v>0.58546012037312667</v>
      </c>
      <c r="M243" s="304">
        <f>IF(M$72=0,0,M$72/NFM_fec!M$72)</f>
        <v>0.60072247057278261</v>
      </c>
      <c r="N243" s="304">
        <f>IF(N$72=0,0,N$72/NFM_fec!N$72)</f>
        <v>0.59911328249560303</v>
      </c>
      <c r="O243" s="304">
        <f>IF(O$72=0,0,O$72/NFM_fec!O$72)</f>
        <v>0.6067791302179375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0.49427585611858166</v>
      </c>
      <c r="C244" s="305">
        <f>IF(C$73=0,0,C$73/NFM_fec!C$73)</f>
        <v>0.49427585611858171</v>
      </c>
      <c r="D244" s="305">
        <f>IF(D$73=0,0,D$73/NFM_fec!D$73)</f>
        <v>0.49427585611858166</v>
      </c>
      <c r="E244" s="305">
        <f>IF(E$73=0,0,E$73/NFM_fec!E$73)</f>
        <v>0.4963520948674896</v>
      </c>
      <c r="F244" s="305">
        <f>IF(F$73=0,0,F$73/NFM_fec!F$73)</f>
        <v>0.49635209486748955</v>
      </c>
      <c r="G244" s="305">
        <f>IF(G$73=0,0,G$73/NFM_fec!G$73)</f>
        <v>0.49967770071044315</v>
      </c>
      <c r="H244" s="305">
        <f>IF(H$73=0,0,H$73/NFM_fec!H$73)</f>
        <v>0.50343729435706674</v>
      </c>
      <c r="I244" s="305">
        <f>IF(I$73=0,0,I$73/NFM_fec!I$73)</f>
        <v>0.50343729435706686</v>
      </c>
      <c r="J244" s="305">
        <f>IF(J$73=0,0,J$73/NFM_fec!J$73)</f>
        <v>0.50343729435706686</v>
      </c>
      <c r="K244" s="305">
        <f>IF(K$73=0,0,K$73/NFM_fec!K$73)</f>
        <v>0.50809356492136015</v>
      </c>
      <c r="L244" s="305">
        <f>IF(L$73=0,0,L$73/NFM_fec!L$73)</f>
        <v>0.50912973701338127</v>
      </c>
      <c r="M244" s="305">
        <f>IF(M$73=0,0,M$73/NFM_fec!M$73)</f>
        <v>0.51321676331204313</v>
      </c>
      <c r="N244" s="305">
        <f>IF(N$73=0,0,N$73/NFM_fec!N$73)</f>
        <v>0.51588050251311157</v>
      </c>
      <c r="O244" s="305">
        <f>IF(O$73=0,0,O$73/NFM_fec!O$73)</f>
        <v>0.51929245226180032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0.12828669731287681</v>
      </c>
      <c r="C245" s="306">
        <f>IF(C$74=0,0,C$74/NFM_fec!C$74)</f>
        <v>0.12828669731287681</v>
      </c>
      <c r="D245" s="306">
        <f>IF(D$74=0,0,D$74/NFM_fec!D$74)</f>
        <v>0.12828669731287681</v>
      </c>
      <c r="E245" s="306">
        <f>IF(E$74=0,0,E$74/NFM_fec!E$74)</f>
        <v>0.12882557415388221</v>
      </c>
      <c r="F245" s="306">
        <f>IF(F$74=0,0,F$74/NFM_fec!F$74)</f>
        <v>0.12882557415388221</v>
      </c>
      <c r="G245" s="306">
        <f>IF(G$74=0,0,G$74/NFM_fec!G$74)</f>
        <v>0.12968871764931236</v>
      </c>
      <c r="H245" s="306">
        <f>IF(H$74=0,0,H$74/NFM_fec!H$74)</f>
        <v>0.13066450039531022</v>
      </c>
      <c r="I245" s="306">
        <f>IF(I$74=0,0,I$74/NFM_fec!I$74)</f>
        <v>0.13066450039531019</v>
      </c>
      <c r="J245" s="306">
        <f>IF(J$74=0,0,J$74/NFM_fec!J$74)</f>
        <v>0.13066450039531022</v>
      </c>
      <c r="K245" s="306">
        <f>IF(K$74=0,0,K$74/NFM_fec!K$74)</f>
        <v>0.13214194393009276</v>
      </c>
      <c r="L245" s="306">
        <f>IF(L$74=0,0,L$74/NFM_fec!L$74)</f>
        <v>0.13214194393009279</v>
      </c>
      <c r="M245" s="306">
        <f>IF(M$74=0,0,M$74/NFM_fec!M$74)</f>
        <v>0.13389406958942568</v>
      </c>
      <c r="N245" s="306">
        <f>IF(N$74=0,0,N$74/NFM_fec!N$74)</f>
        <v>0.13389406958942571</v>
      </c>
      <c r="O245" s="306">
        <f>IF(O$74=0,0,O$74/NFM_fec!O$74)</f>
        <v>0.13590853796416136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0.70555736601349595</v>
      </c>
      <c r="C246" s="306">
        <f>IF(C$75=0,0,C$75/NFM_fec!C$75)</f>
        <v>0.70555736601349617</v>
      </c>
      <c r="D246" s="306">
        <f>IF(D$75=0,0,D$75/NFM_fec!D$75)</f>
        <v>0.70555736601349628</v>
      </c>
      <c r="E246" s="306">
        <f>IF(E$75=0,0,E$75/NFM_fec!E$75)</f>
        <v>0.70852110685731984</v>
      </c>
      <c r="F246" s="306">
        <f>IF(F$75=0,0,F$75/NFM_fec!F$75)</f>
        <v>0.70852110685731995</v>
      </c>
      <c r="G246" s="306">
        <f>IF(G$75=0,0,G$75/NFM_fec!G$75)</f>
        <v>0.71326826508871566</v>
      </c>
      <c r="H246" s="306">
        <f>IF(H$75=0,0,H$75/NFM_fec!H$75)</f>
        <v>0.7185574404955769</v>
      </c>
      <c r="I246" s="306">
        <f>IF(I$75=0,0,I$75/NFM_fec!I$75)</f>
        <v>0.71863492210373359</v>
      </c>
      <c r="J246" s="306">
        <f>IF(J$75=0,0,J$75/NFM_fec!J$75)</f>
        <v>0.71863492210373392</v>
      </c>
      <c r="K246" s="306">
        <f>IF(K$75=0,0,K$75/NFM_fec!K$75)</f>
        <v>0.72338743180909337</v>
      </c>
      <c r="L246" s="306">
        <f>IF(L$75=0,0,L$75/NFM_fec!L$75)</f>
        <v>0.72676063732339136</v>
      </c>
      <c r="M246" s="306">
        <f>IF(M$75=0,0,M$75/NFM_fec!M$75)</f>
        <v>0.73070057550678524</v>
      </c>
      <c r="N246" s="306">
        <f>IF(N$75=0,0,N$75/NFM_fec!N$75)</f>
        <v>0.73424651987183975</v>
      </c>
      <c r="O246" s="306">
        <f>IF(O$75=0,0,O$75/NFM_fec!O$75)</f>
        <v>0.73743786980038883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0.48967414600408077</v>
      </c>
      <c r="C247" s="306">
        <f>IF(C$76=0,0,C$76/NFM_fec!C$76)</f>
        <v>0.48967414600408071</v>
      </c>
      <c r="D247" s="306">
        <f>IF(D$76=0,0,D$76/NFM_fec!D$76)</f>
        <v>0.48967414600408099</v>
      </c>
      <c r="E247" s="306">
        <f>IF(E$76=0,0,E$76/NFM_fec!E$76)</f>
        <v>0.49173105496228026</v>
      </c>
      <c r="F247" s="306">
        <f>IF(F$76=0,0,F$76/NFM_fec!F$76)</f>
        <v>0.4917310549622802</v>
      </c>
      <c r="G247" s="306">
        <f>IF(G$76=0,0,G$76/NFM_fec!G$76)</f>
        <v>0.49502569940209262</v>
      </c>
      <c r="H247" s="306">
        <f>IF(H$76=0,0,H$76/NFM_fec!H$76)</f>
        <v>0.49875029121745956</v>
      </c>
      <c r="I247" s="306">
        <f>IF(I$76=0,0,I$76/NFM_fec!I$76)</f>
        <v>0.49875029121745917</v>
      </c>
      <c r="J247" s="306">
        <f>IF(J$76=0,0,J$76/NFM_fec!J$76)</f>
        <v>0.49875029121745951</v>
      </c>
      <c r="K247" s="306">
        <f>IF(K$76=0,0,K$76/NFM_fec!K$76)</f>
        <v>0.50438973721083047</v>
      </c>
      <c r="L247" s="306">
        <f>IF(L$76=0,0,L$76/NFM_fec!L$76)</f>
        <v>0.50438973721083058</v>
      </c>
      <c r="M247" s="306">
        <f>IF(M$76=0,0,M$76/NFM_fec!M$76)</f>
        <v>0.51107765305788988</v>
      </c>
      <c r="N247" s="306">
        <f>IF(N$76=0,0,N$76/NFM_fec!N$76)</f>
        <v>0.51107765305788977</v>
      </c>
      <c r="O247" s="306">
        <f>IF(O$76=0,0,O$76/NFM_fec!O$76)</f>
        <v>0.51876693886626235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0.84646578109757042</v>
      </c>
      <c r="C248" s="307">
        <f>IF(C$77=0,0,C$77/NFM_fec!C$77)</f>
        <v>0.85730276240457126</v>
      </c>
      <c r="D248" s="307">
        <f>IF(D$77=0,0,D$77/NFM_fec!D$77)</f>
        <v>0.86512594529721798</v>
      </c>
      <c r="E248" s="307">
        <f>IF(E$77=0,0,E$77/NFM_fec!E$77)</f>
        <v>0.86939281171918537</v>
      </c>
      <c r="F248" s="307">
        <f>IF(F$77=0,0,F$77/NFM_fec!F$77)</f>
        <v>0.86946872770990469</v>
      </c>
      <c r="G248" s="307">
        <f>IF(G$77=0,0,G$77/NFM_fec!G$77)</f>
        <v>0.87113346797782709</v>
      </c>
      <c r="H248" s="307">
        <f>IF(H$77=0,0,H$77/NFM_fec!H$77)</f>
        <v>0.87844098840460538</v>
      </c>
      <c r="I248" s="307">
        <f>IF(I$77=0,0,I$77/NFM_fec!I$77)</f>
        <v>0.87975488293266046</v>
      </c>
      <c r="J248" s="307">
        <f>IF(J$77=0,0,J$77/NFM_fec!J$77)</f>
        <v>0.87423981895676295</v>
      </c>
      <c r="K248" s="307">
        <f>IF(K$77=0,0,K$77/NFM_fec!K$77)</f>
        <v>0.88806512378439517</v>
      </c>
      <c r="L248" s="307">
        <f>IF(L$77=0,0,L$77/NFM_fec!L$77)</f>
        <v>0.88412400277765335</v>
      </c>
      <c r="M248" s="307">
        <f>IF(M$77=0,0,M$77/NFM_fec!M$77)</f>
        <v>0.90073307735769725</v>
      </c>
      <c r="N248" s="307">
        <f>IF(N$77=0,0,N$77/NFM_fec!N$77)</f>
        <v>0.90072025068620576</v>
      </c>
      <c r="O248" s="307">
        <f>IF(O$77=0,0,O$77/NFM_fec!O$77)</f>
        <v>0.91379440813078538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0.54760514538349336</v>
      </c>
      <c r="C249" s="308">
        <f>IF(C$83=0,0,C$83/NFM_fec!C$83)</f>
        <v>0.56574333237681518</v>
      </c>
      <c r="D249" s="308">
        <f>IF(D$83=0,0,D$83/NFM_fec!D$83)</f>
        <v>0.57368325346242866</v>
      </c>
      <c r="E249" s="308">
        <f>IF(E$83=0,0,E$83/NFM_fec!E$83)</f>
        <v>0.57301145248953977</v>
      </c>
      <c r="F249" s="308">
        <f>IF(F$83=0,0,F$83/NFM_fec!F$83)</f>
        <v>0.57719285944806253</v>
      </c>
      <c r="G249" s="308">
        <f>IF(G$83=0,0,G$83/NFM_fec!G$83)</f>
        <v>0.57492451021644986</v>
      </c>
      <c r="H249" s="308">
        <f>IF(H$83=0,0,H$83/NFM_fec!H$83)</f>
        <v>0.57885734018810375</v>
      </c>
      <c r="I249" s="308">
        <f>IF(I$83=0,0,I$83/NFM_fec!I$83)</f>
        <v>0.58124740979476586</v>
      </c>
      <c r="J249" s="308">
        <f>IF(J$83=0,0,J$83/NFM_fec!J$83)</f>
        <v>0.57669684579934088</v>
      </c>
      <c r="K249" s="308">
        <f>IF(K$83=0,0,K$83/NFM_fec!K$83)</f>
        <v>0.58663224509949818</v>
      </c>
      <c r="L249" s="308">
        <f>IF(L$83=0,0,L$83/NFM_fec!L$83)</f>
        <v>0.57868072658776259</v>
      </c>
      <c r="M249" s="308">
        <f>IF(M$83=0,0,M$83/NFM_fec!M$83)</f>
        <v>0.59520695932632062</v>
      </c>
      <c r="N249" s="308">
        <f>IF(N$83=0,0,N$83/NFM_fec!N$83)</f>
        <v>0.59385397900611958</v>
      </c>
      <c r="O249" s="308">
        <f>IF(O$83=0,0,O$83/NFM_fec!O$83)</f>
        <v>0.60141296022150825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0.56371117907124302</v>
      </c>
      <c r="C250" s="308">
        <f>IF(C$90=0,0,C$90/NFM_fec!C$90)</f>
        <v>0.58238284215260361</v>
      </c>
      <c r="D250" s="308">
        <f>IF(D$90=0,0,D$90/NFM_fec!D$90)</f>
        <v>0.59055629032897072</v>
      </c>
      <c r="E250" s="308">
        <f>IF(E$90=0,0,E$90/NFM_fec!E$90)</f>
        <v>0.58986473050393828</v>
      </c>
      <c r="F250" s="308">
        <f>IF(F$90=0,0,F$90/NFM_fec!F$90)</f>
        <v>0.59416912002006406</v>
      </c>
      <c r="G250" s="308">
        <f>IF(G$90=0,0,G$90/NFM_fec!G$90)</f>
        <v>0.59183405463458061</v>
      </c>
      <c r="H250" s="308">
        <f>IF(H$90=0,0,H$90/NFM_fec!H$90)</f>
        <v>0.59588255607598895</v>
      </c>
      <c r="I250" s="308">
        <f>IF(I$90=0,0,I$90/NFM_fec!I$90)</f>
        <v>0.59834292184755333</v>
      </c>
      <c r="J250" s="308">
        <f>IF(J$90=0,0,J$90/NFM_fec!J$90)</f>
        <v>0.59365851773461598</v>
      </c>
      <c r="K250" s="308">
        <f>IF(K$90=0,0,K$90/NFM_fec!K$90)</f>
        <v>0.60388613466124841</v>
      </c>
      <c r="L250" s="308">
        <f>IF(L$90=0,0,L$90/NFM_fec!L$90)</f>
        <v>0.59570074795799088</v>
      </c>
      <c r="M250" s="308">
        <f>IF(M$90=0,0,M$90/NFM_fec!M$90)</f>
        <v>0.61271304636532986</v>
      </c>
      <c r="N250" s="308">
        <f>IF(N$90=0,0,N$90/NFM_fec!N$90)</f>
        <v>0.61132027250629895</v>
      </c>
      <c r="O250" s="308">
        <f>IF(O$90=0,0,O$90/NFM_fec!O$90)</f>
        <v>0.61910157669861154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0.54109279294694257</v>
      </c>
      <c r="C251" s="309">
        <f>IF(C$97=0,0,C$97/NFM_fec!C$97)</f>
        <v>0.54707677954956735</v>
      </c>
      <c r="D251" s="309">
        <f>IF(D$97=0,0,D$97/NFM_fec!D$97)</f>
        <v>0.54705965609583784</v>
      </c>
      <c r="E251" s="309">
        <f>IF(E$97=0,0,E$97/NFM_fec!E$97)</f>
        <v>0.5499635282360571</v>
      </c>
      <c r="F251" s="309">
        <f>IF(F$97=0,0,F$97/NFM_fec!F$97)</f>
        <v>0.55238990654219944</v>
      </c>
      <c r="G251" s="309">
        <f>IF(G$97=0,0,G$97/NFM_fec!G$97)</f>
        <v>0.55974728287904663</v>
      </c>
      <c r="H251" s="309">
        <f>IF(H$97=0,0,H$97/NFM_fec!H$97)</f>
        <v>0.56505976699654803</v>
      </c>
      <c r="I251" s="309">
        <f>IF(I$97=0,0,I$97/NFM_fec!I$97)</f>
        <v>0.56535325590766283</v>
      </c>
      <c r="J251" s="309">
        <f>IF(J$97=0,0,J$97/NFM_fec!J$97)</f>
        <v>0.56015505837455992</v>
      </c>
      <c r="K251" s="309">
        <f>IF(K$97=0,0,K$97/NFM_fec!K$97)</f>
        <v>0.56643119189600277</v>
      </c>
      <c r="L251" s="309">
        <f>IF(L$97=0,0,L$97/NFM_fec!L$97)</f>
        <v>0.56498908199787956</v>
      </c>
      <c r="M251" s="309">
        <f>IF(M$97=0,0,M$97/NFM_fec!M$97)</f>
        <v>0.57678513700973699</v>
      </c>
      <c r="N251" s="309">
        <f>IF(N$97=0,0,N$97/NFM_fec!N$97)</f>
        <v>0.57490974654624594</v>
      </c>
      <c r="O251" s="309">
        <f>IF(O$97=0,0,O$97/NFM_fec!O$97)</f>
        <v>0.58331111658669377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0.40465650901721351</v>
      </c>
      <c r="C253" s="304">
        <f>IF(C$115=0,0,C$115/NFM_fec!C$115)</f>
        <v>0.42362055771017432</v>
      </c>
      <c r="D253" s="304">
        <f>IF(D$115=0,0,D$115/NFM_fec!D$115)</f>
        <v>0.42849567413599188</v>
      </c>
      <c r="E253" s="304">
        <f>IF(E$115=0,0,E$115/NFM_fec!E$115)</f>
        <v>0.4293925933881575</v>
      </c>
      <c r="F253" s="304">
        <f>IF(F$115=0,0,F$115/NFM_fec!F$115)</f>
        <v>0.43519823327351281</v>
      </c>
      <c r="G253" s="304">
        <f>IF(G$115=0,0,G$115/NFM_fec!G$115)</f>
        <v>0.43486603858799983</v>
      </c>
      <c r="H253" s="304">
        <f>IF(H$115=0,0,H$115/NFM_fec!H$115)</f>
        <v>0.43734287090433915</v>
      </c>
      <c r="I253" s="304">
        <f>IF(I$115=0,0,I$115/NFM_fec!I$115)</f>
        <v>0.43840129151210899</v>
      </c>
      <c r="J253" s="304">
        <f>IF(J$115=0,0,J$115/NFM_fec!J$115)</f>
        <v>0.43070968384930447</v>
      </c>
      <c r="K253" s="304">
        <f>IF(K$115=0,0,K$115/NFM_fec!K$115)</f>
        <v>0.4318508225653363</v>
      </c>
      <c r="L253" s="304">
        <f>IF(L$115=0,0,L$115/NFM_fec!L$115)</f>
        <v>0.42711104399289734</v>
      </c>
      <c r="M253" s="304">
        <f>IF(M$115=0,0,M$115/NFM_fec!M$115)</f>
        <v>0.44191664029953492</v>
      </c>
      <c r="N253" s="304">
        <f>IF(N$115=0,0,N$115/NFM_fec!N$115)</f>
        <v>0.43961051278603824</v>
      </c>
      <c r="O253" s="304">
        <f>IF(O$115=0,0,O$115/NFM_fec!O$115)</f>
        <v>0.44487745721509175</v>
      </c>
      <c r="P253" s="304">
        <f>IF(P$115=0,0,P$115/NFM_fec!P$115)</f>
        <v>0.44362648787859338</v>
      </c>
      <c r="Q253" s="304">
        <f>IF(Q$115=0,0,Q$115/NFM_fec!Q$115)</f>
        <v>0.4413659352772028</v>
      </c>
      <c r="R253" s="304">
        <f>IF(R$115=0,0,R$115/NFM_fec!R$115)</f>
        <v>0.44038484296360686</v>
      </c>
      <c r="S253" s="304">
        <f>IF(S$115=0,0,S$115/NFM_fec!S$115)</f>
        <v>0.44818513422285283</v>
      </c>
      <c r="T253" s="304">
        <f>IF(T$115=0,0,T$115/NFM_fec!T$115)</f>
        <v>0.45548549863517962</v>
      </c>
      <c r="U253" s="304">
        <f>IF(U$115=0,0,U$115/NFM_fec!U$115)</f>
        <v>0.45155329997422733</v>
      </c>
      <c r="V253" s="304">
        <f>IF(V$115=0,0,V$115/NFM_fec!V$115)</f>
        <v>0.45237384059895897</v>
      </c>
      <c r="W253" s="304">
        <f>IF(W$115=0,0,W$115/NFM_fec!W$115)</f>
        <v>0.46026732488154898</v>
      </c>
      <c r="X253" s="304">
        <f>IF(X$115=0,0,X$115/NFM_fec!X$115)</f>
        <v>0.46503240963965292</v>
      </c>
      <c r="Y253" s="304">
        <f>IF(Y$115=0,0,Y$115/NFM_fec!Y$115)</f>
        <v>0.46824086316880725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0.47147277371601537</v>
      </c>
      <c r="C254" s="305">
        <f>IF(C$116=0,0,C$116/NFM_fec!C$116)</f>
        <v>0.47403790940279</v>
      </c>
      <c r="D254" s="305">
        <f>IF(D$116=0,0,D$116/NFM_fec!D$116)</f>
        <v>0.47483176194289511</v>
      </c>
      <c r="E254" s="305">
        <f>IF(E$116=0,0,E$116/NFM_fec!E$116)</f>
        <v>0.47606618115940863</v>
      </c>
      <c r="F254" s="305">
        <f>IF(F$116=0,0,F$116/NFM_fec!F$116)</f>
        <v>0.47761594875227986</v>
      </c>
      <c r="G254" s="305">
        <f>IF(G$116=0,0,G$116/NFM_fec!G$116)</f>
        <v>0.47761594875227992</v>
      </c>
      <c r="H254" s="305">
        <f>IF(H$116=0,0,H$116/NFM_fec!H$116)</f>
        <v>0.48002979157735054</v>
      </c>
      <c r="I254" s="305">
        <f>IF(I$116=0,0,I$116/NFM_fec!I$116)</f>
        <v>0.48002979157735076</v>
      </c>
      <c r="J254" s="305">
        <f>IF(J$116=0,0,J$116/NFM_fec!J$116)</f>
        <v>0.48002979157735048</v>
      </c>
      <c r="K254" s="305">
        <f>IF(K$116=0,0,K$116/NFM_fec!K$116)</f>
        <v>0.48002979157735065</v>
      </c>
      <c r="L254" s="305">
        <f>IF(L$116=0,0,L$116/NFM_fec!L$116)</f>
        <v>0.48002979157735048</v>
      </c>
      <c r="M254" s="305">
        <f>IF(M$116=0,0,M$116/NFM_fec!M$116)</f>
        <v>0.48514601194198587</v>
      </c>
      <c r="N254" s="305">
        <f>IF(N$116=0,0,N$116/NFM_fec!N$116)</f>
        <v>0.48514601194198564</v>
      </c>
      <c r="O254" s="305">
        <f>IF(O$116=0,0,O$116/NFM_fec!O$116)</f>
        <v>0.49106047853725449</v>
      </c>
      <c r="P254" s="305">
        <f>IF(P$116=0,0,P$116/NFM_fec!P$116)</f>
        <v>0.49106047853725465</v>
      </c>
      <c r="Q254" s="305">
        <f>IF(Q$116=0,0,Q$116/NFM_fec!Q$116)</f>
        <v>0.49106047853725449</v>
      </c>
      <c r="R254" s="305">
        <f>IF(R$116=0,0,R$116/NFM_fec!R$116)</f>
        <v>0.49106047853725449</v>
      </c>
      <c r="S254" s="305">
        <f>IF(S$116=0,0,S$116/NFM_fec!S$116)</f>
        <v>0.49695443068352918</v>
      </c>
      <c r="T254" s="305">
        <f>IF(T$116=0,0,T$116/NFM_fec!T$116)</f>
        <v>0.50225898761517629</v>
      </c>
      <c r="U254" s="305">
        <f>IF(U$116=0,0,U$116/NFM_fec!U$116)</f>
        <v>0.50696219009466004</v>
      </c>
      <c r="V254" s="305">
        <f>IF(V$116=0,0,V$116/NFM_fec!V$116)</f>
        <v>0.50696219009466015</v>
      </c>
      <c r="W254" s="305">
        <f>IF(W$116=0,0,W$116/NFM_fec!W$116)</f>
        <v>0.511265971085194</v>
      </c>
      <c r="X254" s="305">
        <f>IF(X$116=0,0,X$116/NFM_fec!X$116)</f>
        <v>0.51513937397667497</v>
      </c>
      <c r="Y254" s="305">
        <f>IF(Y$116=0,0,Y$116/NFM_fec!Y$116)</f>
        <v>0.51862543657900717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0.12235511335534009</v>
      </c>
      <c r="C255" s="306">
        <f>IF(C$117=0,0,C$117/NFM_fec!C$117)</f>
        <v>0.12302080920295681</v>
      </c>
      <c r="D255" s="306">
        <f>IF(D$117=0,0,D$117/NFM_fec!D$117)</f>
        <v>0.12322682728702647</v>
      </c>
      <c r="E255" s="306">
        <f>IF(E$117=0,0,E$117/NFM_fec!E$117)</f>
        <v>0.12354717983246422</v>
      </c>
      <c r="F255" s="306">
        <f>IF(F$117=0,0,F$117/NFM_fec!F$117)</f>
        <v>0.12394937058465899</v>
      </c>
      <c r="G255" s="306">
        <f>IF(G$117=0,0,G$117/NFM_fec!G$117)</f>
        <v>0.12394937058465898</v>
      </c>
      <c r="H255" s="306">
        <f>IF(H$117=0,0,H$117/NFM_fec!H$117)</f>
        <v>0.12457580339042991</v>
      </c>
      <c r="I255" s="306">
        <f>IF(I$117=0,0,I$117/NFM_fec!I$117)</f>
        <v>0.1245758033904299</v>
      </c>
      <c r="J255" s="306">
        <f>IF(J$117=0,0,J$117/NFM_fec!J$117)</f>
        <v>0.12457580339042987</v>
      </c>
      <c r="K255" s="306">
        <f>IF(K$117=0,0,K$117/NFM_fec!K$117)</f>
        <v>0.12457580339042991</v>
      </c>
      <c r="L255" s="306">
        <f>IF(L$117=0,0,L$117/NFM_fec!L$117)</f>
        <v>0.12457580339042992</v>
      </c>
      <c r="M255" s="306">
        <f>IF(M$117=0,0,M$117/NFM_fec!M$117)</f>
        <v>0.12590354861255987</v>
      </c>
      <c r="N255" s="306">
        <f>IF(N$117=0,0,N$117/NFM_fec!N$117)</f>
        <v>0.12590354861255995</v>
      </c>
      <c r="O255" s="306">
        <f>IF(O$117=0,0,O$117/NFM_fec!O$117)</f>
        <v>0.12743845215533875</v>
      </c>
      <c r="P255" s="306">
        <f>IF(P$117=0,0,P$117/NFM_fec!P$117)</f>
        <v>0.1274384521553388</v>
      </c>
      <c r="Q255" s="306">
        <f>IF(Q$117=0,0,Q$117/NFM_fec!Q$117)</f>
        <v>0.12743845215533878</v>
      </c>
      <c r="R255" s="306">
        <f>IF(R$117=0,0,R$117/NFM_fec!R$117)</f>
        <v>0.12743845215533875</v>
      </c>
      <c r="S255" s="306">
        <f>IF(S$117=0,0,S$117/NFM_fec!S$117)</f>
        <v>0.12948990620369916</v>
      </c>
      <c r="T255" s="306">
        <f>IF(T$117=0,0,T$117/NFM_fec!T$117)</f>
        <v>0.13156521371744376</v>
      </c>
      <c r="U255" s="306">
        <f>IF(U$117=0,0,U$117/NFM_fec!U$117)</f>
        <v>0.13156521371744379</v>
      </c>
      <c r="V255" s="306">
        <f>IF(V$117=0,0,V$117/NFM_fec!V$117)</f>
        <v>0.13156521371744373</v>
      </c>
      <c r="W255" s="306">
        <f>IF(W$117=0,0,W$117/NFM_fec!W$117)</f>
        <v>0.13399893969315471</v>
      </c>
      <c r="X255" s="306">
        <f>IF(X$117=0,0,X$117/NFM_fec!X$117)</f>
        <v>0.13399893969315466</v>
      </c>
      <c r="Y255" s="306">
        <f>IF(Y$117=0,0,Y$117/NFM_fec!Y$117)</f>
        <v>0.13661431284835757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0.67245176564401798</v>
      </c>
      <c r="C256" s="306">
        <f>IF(C$118=0,0,C$118/NFM_fec!C$118)</f>
        <v>0.67611036507509936</v>
      </c>
      <c r="D256" s="306">
        <f>IF(D$118=0,0,D$118/NFM_fec!D$118)</f>
        <v>0.67724262036536198</v>
      </c>
      <c r="E256" s="306">
        <f>IF(E$118=0,0,E$118/NFM_fec!E$118)</f>
        <v>0.6790032467004673</v>
      </c>
      <c r="F256" s="306">
        <f>IF(F$118=0,0,F$118/NFM_fec!F$118)</f>
        <v>0.6812136478355113</v>
      </c>
      <c r="G256" s="306">
        <f>IF(G$118=0,0,G$118/NFM_fec!G$118)</f>
        <v>0.68121364783551097</v>
      </c>
      <c r="H256" s="306">
        <f>IF(H$118=0,0,H$118/NFM_fec!H$118)</f>
        <v>0.68465646141923586</v>
      </c>
      <c r="I256" s="306">
        <f>IF(I$118=0,0,I$118/NFM_fec!I$118)</f>
        <v>0.68465646141923597</v>
      </c>
      <c r="J256" s="306">
        <f>IF(J$118=0,0,J$118/NFM_fec!J$118)</f>
        <v>0.68465646141923631</v>
      </c>
      <c r="K256" s="306">
        <f>IF(K$118=0,0,K$118/NFM_fec!K$118)</f>
        <v>0.68465646141923597</v>
      </c>
      <c r="L256" s="306">
        <f>IF(L$118=0,0,L$118/NFM_fec!L$118)</f>
        <v>0.68465646141923597</v>
      </c>
      <c r="M256" s="306">
        <f>IF(M$118=0,0,M$118/NFM_fec!M$118)</f>
        <v>0.69195361962098401</v>
      </c>
      <c r="N256" s="306">
        <f>IF(N$118=0,0,N$118/NFM_fec!N$118)</f>
        <v>0.6919536196209839</v>
      </c>
      <c r="O256" s="306">
        <f>IF(O$118=0,0,O$118/NFM_fec!O$118)</f>
        <v>0.69937425957461874</v>
      </c>
      <c r="P256" s="306">
        <f>IF(P$118=0,0,P$118/NFM_fec!P$118)</f>
        <v>0.70038929974198882</v>
      </c>
      <c r="Q256" s="306">
        <f>IF(Q$118=0,0,Q$118/NFM_fec!Q$118)</f>
        <v>0.70038929974198871</v>
      </c>
      <c r="R256" s="306">
        <f>IF(R$118=0,0,R$118/NFM_fec!R$118)</f>
        <v>0.70038929974198882</v>
      </c>
      <c r="S256" s="306">
        <f>IF(S$118=0,0,S$118/NFM_fec!S$118)</f>
        <v>0.70696637168352305</v>
      </c>
      <c r="T256" s="306">
        <f>IF(T$118=0,0,T$118/NFM_fec!T$118)</f>
        <v>0.71288573643090369</v>
      </c>
      <c r="U256" s="306">
        <f>IF(U$118=0,0,U$118/NFM_fec!U$118)</f>
        <v>0.71821316470354657</v>
      </c>
      <c r="V256" s="306">
        <f>IF(V$118=0,0,V$118/NFM_fec!V$118)</f>
        <v>0.72300785014892488</v>
      </c>
      <c r="W256" s="306">
        <f>IF(W$118=0,0,W$118/NFM_fec!W$118)</f>
        <v>0.72732306704976524</v>
      </c>
      <c r="X256" s="306">
        <f>IF(X$118=0,0,X$118/NFM_fec!X$118)</f>
        <v>0.73120676226052184</v>
      </c>
      <c r="Y256" s="306">
        <f>IF(Y$118=0,0,Y$118/NFM_fec!Y$118)</f>
        <v>0.73470208795020275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0.46715596870888632</v>
      </c>
      <c r="C257" s="306">
        <f>IF(C$119=0,0,C$119/NFM_fec!C$119)</f>
        <v>0.46969761801172938</v>
      </c>
      <c r="D257" s="306">
        <f>IF(D$119=0,0,D$119/NFM_fec!D$119)</f>
        <v>0.47048420203748764</v>
      </c>
      <c r="E257" s="306">
        <f>IF(E$119=0,0,E$119/NFM_fec!E$119)</f>
        <v>0.47170731891089279</v>
      </c>
      <c r="F257" s="306">
        <f>IF(F$119=0,0,F$119/NFM_fec!F$119)</f>
        <v>0.47324289683072723</v>
      </c>
      <c r="G257" s="306">
        <f>IF(G$119=0,0,G$119/NFM_fec!G$119)</f>
        <v>0.47324289683072723</v>
      </c>
      <c r="H257" s="306">
        <f>IF(H$119=0,0,H$119/NFM_fec!H$119)</f>
        <v>0.47563463850940174</v>
      </c>
      <c r="I257" s="306">
        <f>IF(I$119=0,0,I$119/NFM_fec!I$119)</f>
        <v>0.47563463850940196</v>
      </c>
      <c r="J257" s="306">
        <f>IF(J$119=0,0,J$119/NFM_fec!J$119)</f>
        <v>0.4756346385094018</v>
      </c>
      <c r="K257" s="306">
        <f>IF(K$119=0,0,K$119/NFM_fec!K$119)</f>
        <v>0.47563463850940202</v>
      </c>
      <c r="L257" s="306">
        <f>IF(L$119=0,0,L$119/NFM_fec!L$119)</f>
        <v>0.47563463850940191</v>
      </c>
      <c r="M257" s="306">
        <f>IF(M$119=0,0,M$119/NFM_fec!M$119)</f>
        <v>0.4807040147572208</v>
      </c>
      <c r="N257" s="306">
        <f>IF(N$119=0,0,N$119/NFM_fec!N$119)</f>
        <v>0.48070401475722063</v>
      </c>
      <c r="O257" s="306">
        <f>IF(O$119=0,0,O$119/NFM_fec!O$119)</f>
        <v>0.48656432849269304</v>
      </c>
      <c r="P257" s="306">
        <f>IF(P$119=0,0,P$119/NFM_fec!P$119)</f>
        <v>0.48656432849269299</v>
      </c>
      <c r="Q257" s="306">
        <f>IF(Q$119=0,0,Q$119/NFM_fec!Q$119)</f>
        <v>0.48656432849269293</v>
      </c>
      <c r="R257" s="306">
        <f>IF(R$119=0,0,R$119/NFM_fec!R$119)</f>
        <v>0.48656432849269304</v>
      </c>
      <c r="S257" s="306">
        <f>IF(S$119=0,0,S$119/NFM_fec!S$119)</f>
        <v>0.49439684956143121</v>
      </c>
      <c r="T257" s="306">
        <f>IF(T$119=0,0,T$119/NFM_fec!T$119)</f>
        <v>0.50232044396926456</v>
      </c>
      <c r="U257" s="306">
        <f>IF(U$119=0,0,U$119/NFM_fec!U$119)</f>
        <v>0.50232044396926456</v>
      </c>
      <c r="V257" s="306">
        <f>IF(V$119=0,0,V$119/NFM_fec!V$119)</f>
        <v>0.50232044396926467</v>
      </c>
      <c r="W257" s="306">
        <f>IF(W$119=0,0,W$119/NFM_fec!W$119)</f>
        <v>0.51161249220964655</v>
      </c>
      <c r="X257" s="306">
        <f>IF(X$119=0,0,X$119/NFM_fec!X$119)</f>
        <v>0.51161249220964655</v>
      </c>
      <c r="Y257" s="306">
        <f>IF(Y$119=0,0,Y$119/NFM_fec!Y$119)</f>
        <v>0.52159807553631743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0.80699344000575546</v>
      </c>
      <c r="C258" s="307">
        <f>IF(C$120=0,0,C$120/NFM_fec!C$120)</f>
        <v>0.82177188156896896</v>
      </c>
      <c r="D258" s="307">
        <f>IF(D$120=0,0,D$120/NFM_fec!D$120)</f>
        <v>0.8306595800087907</v>
      </c>
      <c r="E258" s="307">
        <f>IF(E$120=0,0,E$120/NFM_fec!E$120)</f>
        <v>0.83342571010239563</v>
      </c>
      <c r="F258" s="307">
        <f>IF(F$120=0,0,F$120/NFM_fec!F$120)</f>
        <v>0.83621182443208419</v>
      </c>
      <c r="G258" s="307">
        <f>IF(G$120=0,0,G$120/NFM_fec!G$120)</f>
        <v>0.83223682371131424</v>
      </c>
      <c r="H258" s="307">
        <f>IF(H$120=0,0,H$120/NFM_fec!H$120)</f>
        <v>0.83716058993296871</v>
      </c>
      <c r="I258" s="307">
        <f>IF(I$120=0,0,I$120/NFM_fec!I$120)</f>
        <v>0.83841274088304529</v>
      </c>
      <c r="J258" s="307">
        <f>IF(J$120=0,0,J$120/NFM_fec!J$120)</f>
        <v>0.83315684518541211</v>
      </c>
      <c r="K258" s="307">
        <f>IF(K$120=0,0,K$120/NFM_fec!K$120)</f>
        <v>0.83686984466620762</v>
      </c>
      <c r="L258" s="307">
        <f>IF(L$120=0,0,L$120/NFM_fec!L$120)</f>
        <v>0.83315592185087606</v>
      </c>
      <c r="M258" s="307">
        <f>IF(M$120=0,0,M$120/NFM_fec!M$120)</f>
        <v>0.84662841370756958</v>
      </c>
      <c r="N258" s="307">
        <f>IF(N$120=0,0,N$120/NFM_fec!N$120)</f>
        <v>0.84661635750045239</v>
      </c>
      <c r="O258" s="307">
        <f>IF(O$120=0,0,O$120/NFM_fec!O$120)</f>
        <v>0.85649009040495361</v>
      </c>
      <c r="P258" s="307">
        <f>IF(P$120=0,0,P$120/NFM_fec!P$120)</f>
        <v>0.85576837930626681</v>
      </c>
      <c r="Q258" s="307">
        <f>IF(Q$120=0,0,Q$120/NFM_fec!Q$120)</f>
        <v>0.85118666790596265</v>
      </c>
      <c r="R258" s="307">
        <f>IF(R$120=0,0,R$120/NFM_fec!R$120)</f>
        <v>0.84504093892204368</v>
      </c>
      <c r="S258" s="307">
        <f>IF(S$120=0,0,S$120/NFM_fec!S$120)</f>
        <v>0.86029970093048069</v>
      </c>
      <c r="T258" s="307">
        <f>IF(T$120=0,0,T$120/NFM_fec!T$120)</f>
        <v>0.87349692555848646</v>
      </c>
      <c r="U258" s="307">
        <f>IF(U$120=0,0,U$120/NFM_fec!U$120)</f>
        <v>0.87089471208102298</v>
      </c>
      <c r="V258" s="307">
        <f>IF(V$120=0,0,V$120/NFM_fec!V$120)</f>
        <v>0.87145960276531431</v>
      </c>
      <c r="W258" s="307">
        <f>IF(W$120=0,0,W$120/NFM_fec!W$120)</f>
        <v>0.89017801946462483</v>
      </c>
      <c r="X258" s="307">
        <f>IF(X$120=0,0,X$120/NFM_fec!X$120)</f>
        <v>0.89261369750441921</v>
      </c>
      <c r="Y258" s="307">
        <f>IF(Y$120=0,0,Y$120/NFM_fec!Y$120)</f>
        <v>0.90596761719973073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0.33612359095088812</v>
      </c>
      <c r="C259" s="308">
        <f>IF(C$126=0,0,C$126/NFM_fec!C$126)</f>
        <v>0.35655641932585708</v>
      </c>
      <c r="D259" s="308">
        <f>IF(D$126=0,0,D$126/NFM_fec!D$126)</f>
        <v>0.36095700864814423</v>
      </c>
      <c r="E259" s="308">
        <f>IF(E$126=0,0,E$126/NFM_fec!E$126)</f>
        <v>0.36250782553606892</v>
      </c>
      <c r="F259" s="308">
        <f>IF(F$126=0,0,F$126/NFM_fec!F$126)</f>
        <v>0.36863762134482064</v>
      </c>
      <c r="G259" s="308">
        <f>IF(G$126=0,0,G$126/NFM_fec!G$126)</f>
        <v>0.3695381934200358</v>
      </c>
      <c r="H259" s="308">
        <f>IF(H$126=0,0,H$126/NFM_fec!H$126)</f>
        <v>0.37177014236164829</v>
      </c>
      <c r="I259" s="308">
        <f>IF(I$126=0,0,I$126/NFM_fec!I$126)</f>
        <v>0.37256965789481417</v>
      </c>
      <c r="J259" s="308">
        <f>IF(J$126=0,0,J$126/NFM_fec!J$126)</f>
        <v>0.36289655896795625</v>
      </c>
      <c r="K259" s="308">
        <f>IF(K$126=0,0,K$126/NFM_fec!K$126)</f>
        <v>0.36379141898766398</v>
      </c>
      <c r="L259" s="308">
        <f>IF(L$126=0,0,L$126/NFM_fec!L$126)</f>
        <v>0.35893634914406247</v>
      </c>
      <c r="M259" s="308">
        <f>IF(M$126=0,0,M$126/NFM_fec!M$126)</f>
        <v>0.37500892452489298</v>
      </c>
      <c r="N259" s="308">
        <f>IF(N$126=0,0,N$126/NFM_fec!N$126)</f>
        <v>0.37205172813133364</v>
      </c>
      <c r="O259" s="308">
        <f>IF(O$126=0,0,O$126/NFM_fec!O$126)</f>
        <v>0.3766536432777039</v>
      </c>
      <c r="P259" s="308">
        <f>IF(P$126=0,0,P$126/NFM_fec!P$126)</f>
        <v>0.37464740476866815</v>
      </c>
      <c r="Q259" s="308">
        <f>IF(Q$126=0,0,Q$126/NFM_fec!Q$126)</f>
        <v>0.3721460410780339</v>
      </c>
      <c r="R259" s="308">
        <f>IF(R$126=0,0,R$126/NFM_fec!R$126)</f>
        <v>0.37169543206403166</v>
      </c>
      <c r="S259" s="308">
        <f>IF(S$126=0,0,S$126/NFM_fec!S$126)</f>
        <v>0.37867802302144593</v>
      </c>
      <c r="T259" s="308">
        <f>IF(T$126=0,0,T$126/NFM_fec!T$126)</f>
        <v>0.38505753198585402</v>
      </c>
      <c r="U259" s="308">
        <f>IF(U$126=0,0,U$126/NFM_fec!U$126)</f>
        <v>0.38030858444492782</v>
      </c>
      <c r="V259" s="308">
        <f>IF(V$126=0,0,V$126/NFM_fec!V$126)</f>
        <v>0.38075856963753474</v>
      </c>
      <c r="W259" s="308">
        <f>IF(W$126=0,0,W$126/NFM_fec!W$126)</f>
        <v>0.38758998756537039</v>
      </c>
      <c r="X259" s="308">
        <f>IF(X$126=0,0,X$126/NFM_fec!X$126)</f>
        <v>0.39306676068347185</v>
      </c>
      <c r="Y259" s="308">
        <f>IF(Y$126=0,0,Y$126/NFM_fec!Y$126)</f>
        <v>0.39431586720520773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0.49349327104313145</v>
      </c>
      <c r="C260" s="308">
        <f>IF(C$134=0,0,C$134/NFM_fec!C$134)</f>
        <v>0.51261299906464231</v>
      </c>
      <c r="D260" s="308">
        <f>IF(D$134=0,0,D$134/NFM_fec!D$134)</f>
        <v>0.5206777635023081</v>
      </c>
      <c r="E260" s="308">
        <f>IF(E$134=0,0,E$134/NFM_fec!E$134)</f>
        <v>0.51923895555974042</v>
      </c>
      <c r="F260" s="308">
        <f>IF(F$134=0,0,F$134/NFM_fec!F$134)</f>
        <v>0.52473061644975805</v>
      </c>
      <c r="G260" s="308">
        <f>IF(G$134=0,0,G$134/NFM_fec!G$134)</f>
        <v>0.51918982136872915</v>
      </c>
      <c r="H260" s="308">
        <f>IF(H$134=0,0,H$134/NFM_fec!H$134)</f>
        <v>0.5214598135748294</v>
      </c>
      <c r="I260" s="308">
        <f>IF(I$134=0,0,I$134/NFM_fec!I$134)</f>
        <v>0.52361289200191818</v>
      </c>
      <c r="J260" s="308">
        <f>IF(J$134=0,0,J$134/NFM_fec!J$134)</f>
        <v>0.51951354646724224</v>
      </c>
      <c r="K260" s="308">
        <f>IF(K$134=0,0,K$134/NFM_fec!K$134)</f>
        <v>0.52255517388749673</v>
      </c>
      <c r="L260" s="308">
        <f>IF(L$134=0,0,L$134/NFM_fec!L$134)</f>
        <v>0.51547218932045324</v>
      </c>
      <c r="M260" s="308">
        <f>IF(M$134=0,0,M$134/NFM_fec!M$134)</f>
        <v>0.52883214472828932</v>
      </c>
      <c r="N260" s="308">
        <f>IF(N$134=0,0,N$134/NFM_fec!N$134)</f>
        <v>0.52763004271436609</v>
      </c>
      <c r="O260" s="308">
        <f>IF(O$134=0,0,O$134/NFM_fec!O$134)</f>
        <v>0.53284359049746632</v>
      </c>
      <c r="P260" s="308">
        <f>IF(P$134=0,0,P$134/NFM_fec!P$134)</f>
        <v>0.53309682639630107</v>
      </c>
      <c r="Q260" s="308">
        <f>IF(Q$134=0,0,Q$134/NFM_fec!Q$134)</f>
        <v>0.53077922587737258</v>
      </c>
      <c r="R260" s="308">
        <f>IF(R$134=0,0,R$134/NFM_fec!R$134)</f>
        <v>0.52750288495803876</v>
      </c>
      <c r="S260" s="308">
        <f>IF(S$134=0,0,S$134/NFM_fec!S$134)</f>
        <v>0.53673145574375702</v>
      </c>
      <c r="T260" s="308">
        <f>IF(T$134=0,0,T$134/NFM_fec!T$134)</f>
        <v>0.54483498785710693</v>
      </c>
      <c r="U260" s="308">
        <f>IF(U$134=0,0,U$134/NFM_fec!U$134)</f>
        <v>0.54148507766577458</v>
      </c>
      <c r="V260" s="308">
        <f>IF(V$134=0,0,V$134/NFM_fec!V$134)</f>
        <v>0.54401247272914133</v>
      </c>
      <c r="W260" s="308">
        <f>IF(W$134=0,0,W$134/NFM_fec!W$134)</f>
        <v>0.55286052516357787</v>
      </c>
      <c r="X260" s="308">
        <f>IF(X$134=0,0,X$134/NFM_fec!X$134)</f>
        <v>0.55666428699643011</v>
      </c>
      <c r="Y260" s="308">
        <f>IF(Y$134=0,0,Y$134/NFM_fec!Y$134)</f>
        <v>0.56202437819012252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0.48177469525376188</v>
      </c>
      <c r="C261" s="309">
        <f>IF(C$141=0,0,C$141/NFM_fec!C$141)</f>
        <v>0.48846297812079204</v>
      </c>
      <c r="D261" s="309">
        <f>IF(D$141=0,0,D$141/NFM_fec!D$141)</f>
        <v>0.48878176601469164</v>
      </c>
      <c r="E261" s="309">
        <f>IF(E$141=0,0,E$141/NFM_fec!E$141)</f>
        <v>0.49058157372779915</v>
      </c>
      <c r="F261" s="309">
        <f>IF(F$141=0,0,F$141/NFM_fec!F$141)</f>
        <v>0.49477369043372521</v>
      </c>
      <c r="G261" s="309">
        <f>IF(G$141=0,0,G$141/NFM_fec!G$141)</f>
        <v>0.49936002239067362</v>
      </c>
      <c r="H261" s="309">
        <f>IF(H$141=0,0,H$141/NFM_fec!H$141)</f>
        <v>0.50313483727281072</v>
      </c>
      <c r="I261" s="309">
        <f>IF(I$141=0,0,I$141/NFM_fec!I$141)</f>
        <v>0.50327733714804046</v>
      </c>
      <c r="J261" s="309">
        <f>IF(J$141=0,0,J$141/NFM_fec!J$141)</f>
        <v>0.49844695872805261</v>
      </c>
      <c r="K261" s="309">
        <f>IF(K$141=0,0,K$141/NFM_fec!K$141)</f>
        <v>0.49774398876113168</v>
      </c>
      <c r="L261" s="309">
        <f>IF(L$141=0,0,L$141/NFM_fec!L$141)</f>
        <v>0.49718557363706489</v>
      </c>
      <c r="M261" s="309">
        <f>IF(M$141=0,0,M$141/NFM_fec!M$141)</f>
        <v>0.5060950266904013</v>
      </c>
      <c r="N261" s="309">
        <f>IF(N$141=0,0,N$141/NFM_fec!N$141)</f>
        <v>0.50431952040020611</v>
      </c>
      <c r="O261" s="309">
        <f>IF(O$141=0,0,O$141/NFM_fec!O$141)</f>
        <v>0.51036037544250379</v>
      </c>
      <c r="P261" s="309">
        <f>IF(P$141=0,0,P$141/NFM_fec!P$141)</f>
        <v>0.50900626591806519</v>
      </c>
      <c r="Q261" s="309">
        <f>IF(Q$141=0,0,Q$141/NFM_fec!Q$141)</f>
        <v>0.50780119234025445</v>
      </c>
      <c r="R261" s="309">
        <f>IF(R$141=0,0,R$141/NFM_fec!R$141)</f>
        <v>0.50988577784489841</v>
      </c>
      <c r="S261" s="309">
        <f>IF(S$141=0,0,S$141/NFM_fec!S$141)</f>
        <v>0.51922128776257692</v>
      </c>
      <c r="T261" s="309">
        <f>IF(T$141=0,0,T$141/NFM_fec!T$141)</f>
        <v>0.52804872393155111</v>
      </c>
      <c r="U261" s="309">
        <f>IF(U$141=0,0,U$141/NFM_fec!U$141)</f>
        <v>0.52559138993857979</v>
      </c>
      <c r="V261" s="309">
        <f>IF(V$141=0,0,V$141/NFM_fec!V$141)</f>
        <v>0.52508661229546749</v>
      </c>
      <c r="W261" s="309">
        <f>IF(W$141=0,0,W$141/NFM_fec!W$141)</f>
        <v>0.53479989509701276</v>
      </c>
      <c r="X261" s="309">
        <f>IF(X$141=0,0,X$141/NFM_fec!X$141)</f>
        <v>0.53791986206848641</v>
      </c>
      <c r="Y261" s="309">
        <f>IF(Y$141=0,0,Y$141/NFM_fec!Y$141)</f>
        <v>0.54528547372271796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SE: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176.89265151543273</v>
      </c>
      <c r="C34" s="223">
        <f t="shared" si="0"/>
        <v>164.60131245223516</v>
      </c>
      <c r="D34" s="223">
        <f t="shared" si="0"/>
        <v>161.32985228727216</v>
      </c>
      <c r="E34" s="223">
        <f t="shared" si="0"/>
        <v>157.84554663757686</v>
      </c>
      <c r="F34" s="223">
        <f t="shared" si="0"/>
        <v>154.87706022392345</v>
      </c>
      <c r="G34" s="223">
        <f t="shared" si="0"/>
        <v>160.85380238317765</v>
      </c>
      <c r="H34" s="223">
        <f t="shared" si="0"/>
        <v>159.32824936522314</v>
      </c>
      <c r="I34" s="223">
        <f t="shared" si="0"/>
        <v>155.94286744850908</v>
      </c>
      <c r="J34" s="223">
        <f t="shared" si="0"/>
        <v>134.22192308912864</v>
      </c>
      <c r="K34" s="223">
        <f t="shared" si="0"/>
        <v>108.32024899609209</v>
      </c>
      <c r="L34" s="223">
        <f t="shared" si="0"/>
        <v>151.48369111481006</v>
      </c>
      <c r="M34" s="223">
        <f t="shared" si="0"/>
        <v>175.82254053982012</v>
      </c>
      <c r="N34" s="223">
        <f t="shared" si="0"/>
        <v>220.6448782248473</v>
      </c>
      <c r="O34" s="223">
        <f t="shared" si="0"/>
        <v>219.12088100164465</v>
      </c>
      <c r="P34" s="223">
        <f t="shared" si="0"/>
        <v>192.41149826411925</v>
      </c>
      <c r="Q34" s="223">
        <f t="shared" si="0"/>
        <v>202.11418842058663</v>
      </c>
      <c r="R34" s="223">
        <f t="shared" si="0"/>
        <v>213.4455943998351</v>
      </c>
      <c r="S34" s="223">
        <f t="shared" si="0"/>
        <v>228.26056731779883</v>
      </c>
      <c r="T34" s="223">
        <f t="shared" si="0"/>
        <v>210.25765475275776</v>
      </c>
      <c r="U34" s="223">
        <f t="shared" si="0"/>
        <v>201.52649921700203</v>
      </c>
      <c r="V34" s="223">
        <f t="shared" si="0"/>
        <v>193.67175734562875</v>
      </c>
      <c r="W34" s="223">
        <f t="shared" si="0"/>
        <v>196.70429539954597</v>
      </c>
      <c r="X34" s="223">
        <f t="shared" si="0"/>
        <v>194.72808192232623</v>
      </c>
      <c r="Y34" s="223">
        <f t="shared" si="0"/>
        <v>193.48658983768999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0.1226910383820273</v>
      </c>
      <c r="C39" s="260">
        <v>6.292273482015151E-2</v>
      </c>
      <c r="D39" s="260">
        <v>3.3065481257567662E-2</v>
      </c>
      <c r="E39" s="260">
        <v>3.09950483391087E-2</v>
      </c>
      <c r="F39" s="260">
        <v>2.9424943669207459E-2</v>
      </c>
      <c r="G39" s="260">
        <v>4.5984116972666828E-2</v>
      </c>
      <c r="H39" s="260">
        <v>4.2858200068605752E-2</v>
      </c>
      <c r="I39" s="260">
        <v>3.833876548277345E-2</v>
      </c>
      <c r="J39" s="260">
        <v>6.0076407120830337E-2</v>
      </c>
      <c r="K39" s="260">
        <v>2.734916412781797E-2</v>
      </c>
      <c r="L39" s="260">
        <v>4.7021875446604362E-2</v>
      </c>
      <c r="M39" s="260">
        <v>4.0731078515683611E-2</v>
      </c>
      <c r="N39" s="260">
        <v>4.6633228481723632E-2</v>
      </c>
      <c r="O39" s="260">
        <v>4.823622441574113E-2</v>
      </c>
      <c r="P39" s="260">
        <v>4.439952312443101E-2</v>
      </c>
      <c r="Q39" s="260">
        <v>6.4610210366696674E-2</v>
      </c>
      <c r="R39" s="260">
        <v>8.9442476936008611E-2</v>
      </c>
      <c r="S39" s="260">
        <v>8.1052789224330207E-2</v>
      </c>
      <c r="T39" s="260">
        <v>8.4256336866569095E-2</v>
      </c>
      <c r="U39" s="260">
        <v>9.3216987453013544E-2</v>
      </c>
      <c r="V39" s="260">
        <v>8.3445304023256187E-2</v>
      </c>
      <c r="W39" s="260">
        <v>7.7520467272579413E-2</v>
      </c>
      <c r="X39" s="260">
        <v>6.5588048959582521E-2</v>
      </c>
      <c r="Y39" s="260">
        <v>7.8354827625023091E-2</v>
      </c>
      <c r="DA39" s="68" t="s">
        <v>821</v>
      </c>
    </row>
    <row r="40" spans="1:105" ht="12" customHeight="1" x14ac:dyDescent="0.25">
      <c r="A40" s="37" t="s">
        <v>159</v>
      </c>
      <c r="B40" s="226">
        <v>7.1327391780501265E-2</v>
      </c>
      <c r="C40" s="226">
        <v>3.3908121943269802E-2</v>
      </c>
      <c r="D40" s="226">
        <v>1.2952028782769361E-2</v>
      </c>
      <c r="E40" s="226">
        <v>1.3296469847974361E-2</v>
      </c>
      <c r="F40" s="226">
        <v>1.152599940603366E-2</v>
      </c>
      <c r="G40" s="226">
        <v>2.8403973495980259E-2</v>
      </c>
      <c r="H40" s="226">
        <v>2.28632584775912E-2</v>
      </c>
      <c r="I40" s="226">
        <v>1.4448346337428419E-2</v>
      </c>
      <c r="J40" s="226">
        <v>2.8261508189516862E-2</v>
      </c>
      <c r="K40" s="226">
        <v>1.0935428176740491E-2</v>
      </c>
      <c r="L40" s="226">
        <v>2.0877292840698981E-2</v>
      </c>
      <c r="M40" s="226">
        <v>2.0980851268711829E-2</v>
      </c>
      <c r="N40" s="226">
        <v>2.3717184120754981E-2</v>
      </c>
      <c r="O40" s="226">
        <v>2.486780769604589E-2</v>
      </c>
      <c r="P40" s="226">
        <v>2.613911463206273E-2</v>
      </c>
      <c r="Q40" s="226">
        <v>3.9121456972229962E-2</v>
      </c>
      <c r="R40" s="226">
        <v>6.2849693257856318E-2</v>
      </c>
      <c r="S40" s="226">
        <v>6.2539866814153744E-2</v>
      </c>
      <c r="T40" s="226">
        <v>5.8283748812382428E-2</v>
      </c>
      <c r="U40" s="226">
        <v>6.37857763072643E-2</v>
      </c>
      <c r="V40" s="226">
        <v>5.9470260672319628E-2</v>
      </c>
      <c r="W40" s="226">
        <v>4.9767701413486631E-2</v>
      </c>
      <c r="X40" s="226">
        <v>4.2636398970752318E-2</v>
      </c>
      <c r="Y40" s="226">
        <v>5.2065186464329651E-2</v>
      </c>
      <c r="DA40" s="69" t="s">
        <v>822</v>
      </c>
    </row>
    <row r="41" spans="1:105" ht="12" customHeight="1" x14ac:dyDescent="0.25">
      <c r="A41" s="37" t="s">
        <v>35</v>
      </c>
      <c r="B41" s="226">
        <v>5.1363646601526022E-2</v>
      </c>
      <c r="C41" s="226">
        <v>2.9014612876881719E-2</v>
      </c>
      <c r="D41" s="226">
        <v>2.0113452474798298E-2</v>
      </c>
      <c r="E41" s="226">
        <v>1.7698578491134351E-2</v>
      </c>
      <c r="F41" s="226">
        <v>1.7898944263173799E-2</v>
      </c>
      <c r="G41" s="226">
        <v>1.7580143476686561E-2</v>
      </c>
      <c r="H41" s="226">
        <v>1.9994941591014542E-2</v>
      </c>
      <c r="I41" s="226">
        <v>2.3890419145345031E-2</v>
      </c>
      <c r="J41" s="226">
        <v>3.1814898931313479E-2</v>
      </c>
      <c r="K41" s="226">
        <v>1.6413735951077479E-2</v>
      </c>
      <c r="L41" s="226">
        <v>2.6144582605905371E-2</v>
      </c>
      <c r="M41" s="226">
        <v>1.9750227246971789E-2</v>
      </c>
      <c r="N41" s="226">
        <v>2.2916044360968651E-2</v>
      </c>
      <c r="O41" s="226">
        <v>2.336841671969523E-2</v>
      </c>
      <c r="P41" s="226">
        <v>1.826040849236828E-2</v>
      </c>
      <c r="Q41" s="226">
        <v>2.548875339446673E-2</v>
      </c>
      <c r="R41" s="226">
        <v>2.659278367815229E-2</v>
      </c>
      <c r="S41" s="226">
        <v>1.851292241017646E-2</v>
      </c>
      <c r="T41" s="226">
        <v>2.597258805418667E-2</v>
      </c>
      <c r="U41" s="226">
        <v>2.9431211145749252E-2</v>
      </c>
      <c r="V41" s="226">
        <v>2.3975043350936559E-2</v>
      </c>
      <c r="W41" s="226">
        <v>2.7752765859092782E-2</v>
      </c>
      <c r="X41" s="226">
        <v>2.2951649988830199E-2</v>
      </c>
      <c r="Y41" s="226">
        <v>2.628964116069344E-2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15.287362844993369</v>
      </c>
      <c r="C46" s="294">
        <v>6.9347014149273614</v>
      </c>
      <c r="D46" s="294">
        <v>4.3964646623661601</v>
      </c>
      <c r="E46" s="294">
        <v>5.18519403537816</v>
      </c>
      <c r="F46" s="294">
        <v>3.9210952863122648</v>
      </c>
      <c r="G46" s="294">
        <v>5.9953776825424034</v>
      </c>
      <c r="H46" s="294">
        <v>6.0075578211615257</v>
      </c>
      <c r="I46" s="294">
        <v>5.3032746111241469</v>
      </c>
      <c r="J46" s="294">
        <v>7.0157876878032814</v>
      </c>
      <c r="K46" s="294">
        <v>3.5027439891074019</v>
      </c>
      <c r="L46" s="294">
        <v>6.4993228905124472</v>
      </c>
      <c r="M46" s="294">
        <v>5.4730747288522581</v>
      </c>
      <c r="N46" s="294">
        <v>6.7073984160900766</v>
      </c>
      <c r="O46" s="294">
        <v>7.1201167298608592</v>
      </c>
      <c r="P46" s="294">
        <v>6.187349850431513</v>
      </c>
      <c r="Q46" s="294">
        <v>7.3883167847824671</v>
      </c>
      <c r="R46" s="294">
        <v>8.766962132749974</v>
      </c>
      <c r="S46" s="294">
        <v>8.3854304417114172</v>
      </c>
      <c r="T46" s="294">
        <v>8.6265212610180928</v>
      </c>
      <c r="U46" s="294">
        <v>9.6787213997170554</v>
      </c>
      <c r="V46" s="294">
        <v>8.1015491794773133</v>
      </c>
      <c r="W46" s="294">
        <v>8.8231537719876005</v>
      </c>
      <c r="X46" s="294">
        <v>7.3153948407614386</v>
      </c>
      <c r="Y46" s="294">
        <v>8.9399367017448625</v>
      </c>
      <c r="DA46" s="70" t="s">
        <v>828</v>
      </c>
    </row>
    <row r="47" spans="1:105" ht="12" customHeight="1" x14ac:dyDescent="0.25">
      <c r="A47" s="60" t="s">
        <v>519</v>
      </c>
      <c r="B47" s="262">
        <v>15.287362844993369</v>
      </c>
      <c r="C47" s="262">
        <v>6.9347014149273614</v>
      </c>
      <c r="D47" s="262">
        <v>4.3964646623661601</v>
      </c>
      <c r="E47" s="262">
        <v>5.18519403537816</v>
      </c>
      <c r="F47" s="262">
        <v>3.9210952863122648</v>
      </c>
      <c r="G47" s="262">
        <v>5.9953776825424034</v>
      </c>
      <c r="H47" s="262">
        <v>6.0075578211615257</v>
      </c>
      <c r="I47" s="262">
        <v>5.3032746111241469</v>
      </c>
      <c r="J47" s="262">
        <v>7.0157876878032814</v>
      </c>
      <c r="K47" s="262">
        <v>3.5027439891074019</v>
      </c>
      <c r="L47" s="262">
        <v>6.4993228905124472</v>
      </c>
      <c r="M47" s="262">
        <v>5.4730747288522581</v>
      </c>
      <c r="N47" s="262">
        <v>6.7073984160900766</v>
      </c>
      <c r="O47" s="262">
        <v>7.1201167298608592</v>
      </c>
      <c r="P47" s="262">
        <v>6.187349850431513</v>
      </c>
      <c r="Q47" s="262">
        <v>7.3883167847824671</v>
      </c>
      <c r="R47" s="262">
        <v>8.766962132749974</v>
      </c>
      <c r="S47" s="262">
        <v>8.3854304417114172</v>
      </c>
      <c r="T47" s="262">
        <v>8.6265212610180928</v>
      </c>
      <c r="U47" s="262">
        <v>9.6787213997170554</v>
      </c>
      <c r="V47" s="262">
        <v>8.1015491794773133</v>
      </c>
      <c r="W47" s="262">
        <v>8.8231537719876005</v>
      </c>
      <c r="X47" s="262">
        <v>7.3153948407614386</v>
      </c>
      <c r="Y47" s="262">
        <v>8.9399367017448625</v>
      </c>
      <c r="DA47" s="72" t="s">
        <v>829</v>
      </c>
    </row>
    <row r="48" spans="1:105" ht="12" customHeight="1" x14ac:dyDescent="0.25">
      <c r="A48" s="59" t="s">
        <v>31</v>
      </c>
      <c r="B48" s="297">
        <v>5.4938194233369364</v>
      </c>
      <c r="C48" s="297">
        <v>1.58507857362274</v>
      </c>
      <c r="D48" s="297">
        <v>1.840506816551315</v>
      </c>
      <c r="E48" s="297">
        <v>1.855752031807766</v>
      </c>
      <c r="F48" s="297">
        <v>1.6420724067926611</v>
      </c>
      <c r="G48" s="297">
        <v>2.3286055859313231</v>
      </c>
      <c r="H48" s="297">
        <v>2.5465289679504362</v>
      </c>
      <c r="I48" s="297">
        <v>2.4001500836005212</v>
      </c>
      <c r="J48" s="297">
        <v>2.979828320561162</v>
      </c>
      <c r="K48" s="297">
        <v>1.3901300433641679</v>
      </c>
      <c r="L48" s="297">
        <v>2.87127336795553</v>
      </c>
      <c r="M48" s="297">
        <v>2.5821737236445839</v>
      </c>
      <c r="N48" s="297">
        <v>3.4047694545371061</v>
      </c>
      <c r="O48" s="297">
        <v>3.6718640997198189</v>
      </c>
      <c r="P48" s="297">
        <v>3.518976157619456</v>
      </c>
      <c r="Q48" s="297">
        <v>3.2764227277896372</v>
      </c>
      <c r="R48" s="297">
        <v>3.34208127933677</v>
      </c>
      <c r="S48" s="297">
        <v>3.708959204640041</v>
      </c>
      <c r="T48" s="297">
        <v>3.7007796574182881</v>
      </c>
      <c r="U48" s="297">
        <v>3.9513163821322159</v>
      </c>
      <c r="V48" s="297">
        <v>3.2010799002587791</v>
      </c>
      <c r="W48" s="297">
        <v>3.891398869491538</v>
      </c>
      <c r="X48" s="297">
        <v>3.5621326590080669</v>
      </c>
      <c r="Y48" s="297">
        <v>4.0381388975520878</v>
      </c>
      <c r="DA48" s="71" t="s">
        <v>830</v>
      </c>
    </row>
    <row r="49" spans="1:105" ht="12" customHeight="1" x14ac:dyDescent="0.25">
      <c r="A49" s="59" t="s">
        <v>159</v>
      </c>
      <c r="B49" s="297">
        <v>3.2815458410404501</v>
      </c>
      <c r="C49" s="297">
        <v>1.685379781103381</v>
      </c>
      <c r="D49" s="297">
        <v>0.65245455277504494</v>
      </c>
      <c r="E49" s="297">
        <v>0.65783404007362722</v>
      </c>
      <c r="F49" s="297">
        <v>0.58225848736777941</v>
      </c>
      <c r="G49" s="297">
        <v>1.4002039918807601</v>
      </c>
      <c r="H49" s="297">
        <v>1.1198348704214001</v>
      </c>
      <c r="I49" s="297">
        <v>0.71438786832467871</v>
      </c>
      <c r="J49" s="297">
        <v>1.389247911092353</v>
      </c>
      <c r="K49" s="297">
        <v>0.54048254453168521</v>
      </c>
      <c r="L49" s="297">
        <v>0.99742426886713098</v>
      </c>
      <c r="M49" s="297">
        <v>1.0385253326945489</v>
      </c>
      <c r="N49" s="297">
        <v>1.1652482132898541</v>
      </c>
      <c r="O49" s="297">
        <v>1.2141660729107699</v>
      </c>
      <c r="P49" s="297">
        <v>1.276260432944107</v>
      </c>
      <c r="Q49" s="297">
        <v>1.9228740860109781</v>
      </c>
      <c r="R49" s="297">
        <v>3.0903561059677132</v>
      </c>
      <c r="S49" s="297">
        <v>3.0594760757042119</v>
      </c>
      <c r="T49" s="297">
        <v>2.8505554468109531</v>
      </c>
      <c r="U49" s="297">
        <v>3.086247283354342</v>
      </c>
      <c r="V49" s="297">
        <v>2.9168964258707391</v>
      </c>
      <c r="W49" s="297">
        <v>2.4002564640800599</v>
      </c>
      <c r="X49" s="297">
        <v>2.083947782571578</v>
      </c>
      <c r="Y49" s="297">
        <v>2.4958106269677578</v>
      </c>
      <c r="DA49" s="71" t="s">
        <v>831</v>
      </c>
    </row>
    <row r="50" spans="1:105" ht="12" customHeight="1" x14ac:dyDescent="0.25">
      <c r="A50" s="59" t="s">
        <v>32</v>
      </c>
      <c r="B50" s="297">
        <v>4.1489199931920497</v>
      </c>
      <c r="C50" s="297">
        <v>2.2220917673324769</v>
      </c>
      <c r="D50" s="297">
        <v>0.89029417659119547</v>
      </c>
      <c r="E50" s="297">
        <v>1.795982513621678</v>
      </c>
      <c r="F50" s="297">
        <v>0.79256408422016444</v>
      </c>
      <c r="G50" s="297">
        <v>1.3999362907914481</v>
      </c>
      <c r="H50" s="297">
        <v>1.361848328818138</v>
      </c>
      <c r="I50" s="297">
        <v>1.0074924387158031</v>
      </c>
      <c r="J50" s="297">
        <v>1.0827898994673659</v>
      </c>
      <c r="K50" s="297">
        <v>0.76088399244718241</v>
      </c>
      <c r="L50" s="297">
        <v>1.381553288779876</v>
      </c>
      <c r="M50" s="297">
        <v>0.87476465665115299</v>
      </c>
      <c r="N50" s="297">
        <v>1.0114933068479279</v>
      </c>
      <c r="O50" s="297">
        <v>1.0931279691032521</v>
      </c>
      <c r="P50" s="297">
        <v>0.50053612819189008</v>
      </c>
      <c r="Q50" s="297">
        <v>0.93621224907786138</v>
      </c>
      <c r="R50" s="297">
        <v>1.0269420504657629</v>
      </c>
      <c r="S50" s="297">
        <v>0.71133536241657358</v>
      </c>
      <c r="T50" s="297">
        <v>0.80491264394456896</v>
      </c>
      <c r="U50" s="297">
        <v>1.2171412731491571</v>
      </c>
      <c r="V50" s="297">
        <v>0.80764529779576411</v>
      </c>
      <c r="W50" s="297">
        <v>1.1930047214581201</v>
      </c>
      <c r="X50" s="297">
        <v>0.54750202160759665</v>
      </c>
      <c r="Y50" s="297">
        <v>1.1457599458680241</v>
      </c>
      <c r="DA50" s="71" t="s">
        <v>832</v>
      </c>
    </row>
    <row r="51" spans="1:105" ht="12" customHeight="1" x14ac:dyDescent="0.25">
      <c r="A51" s="59" t="s">
        <v>35</v>
      </c>
      <c r="B51" s="297">
        <v>2.3630775874239389</v>
      </c>
      <c r="C51" s="297">
        <v>1.442151292868763</v>
      </c>
      <c r="D51" s="297">
        <v>1.013209116448605</v>
      </c>
      <c r="E51" s="297">
        <v>0.87562544987508995</v>
      </c>
      <c r="F51" s="297">
        <v>0.90420030793165951</v>
      </c>
      <c r="G51" s="297">
        <v>0.86663181393887223</v>
      </c>
      <c r="H51" s="297">
        <v>0.97934565397155304</v>
      </c>
      <c r="I51" s="297">
        <v>1.1812442204831439</v>
      </c>
      <c r="J51" s="297">
        <v>1.563921556682399</v>
      </c>
      <c r="K51" s="297">
        <v>0.81124740876436618</v>
      </c>
      <c r="L51" s="297">
        <v>1.24907196490991</v>
      </c>
      <c r="M51" s="297">
        <v>0.97761101586197174</v>
      </c>
      <c r="N51" s="297">
        <v>1.1258874414151889</v>
      </c>
      <c r="O51" s="297">
        <v>1.1409585881270179</v>
      </c>
      <c r="P51" s="297">
        <v>0.89157713167605912</v>
      </c>
      <c r="Q51" s="297">
        <v>1.2528077219039899</v>
      </c>
      <c r="R51" s="297">
        <v>1.3075826969797291</v>
      </c>
      <c r="S51" s="297">
        <v>0.90565979895059157</v>
      </c>
      <c r="T51" s="297">
        <v>1.2702735128442839</v>
      </c>
      <c r="U51" s="297">
        <v>1.4240164610813431</v>
      </c>
      <c r="V51" s="297">
        <v>1.175927555552031</v>
      </c>
      <c r="W51" s="297">
        <v>1.338493716957883</v>
      </c>
      <c r="X51" s="297">
        <v>1.1218123775741971</v>
      </c>
      <c r="Y51" s="297">
        <v>1.260227231356992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16.877327632057337</v>
      </c>
      <c r="C53" s="294">
        <f t="shared" si="1"/>
        <v>11.758688302487636</v>
      </c>
      <c r="D53" s="294">
        <f t="shared" si="1"/>
        <v>10.950322143648441</v>
      </c>
      <c r="E53" s="294">
        <f t="shared" si="1"/>
        <v>10.844357553859584</v>
      </c>
      <c r="F53" s="294">
        <f t="shared" si="1"/>
        <v>9.8875399939419868</v>
      </c>
      <c r="G53" s="294">
        <f t="shared" si="1"/>
        <v>11.281440583662567</v>
      </c>
      <c r="H53" s="294">
        <f t="shared" si="1"/>
        <v>10.936833343993019</v>
      </c>
      <c r="I53" s="294">
        <f t="shared" si="1"/>
        <v>10.80825407190215</v>
      </c>
      <c r="J53" s="294">
        <f t="shared" si="1"/>
        <v>12.871058994204523</v>
      </c>
      <c r="K53" s="294">
        <f t="shared" si="1"/>
        <v>7.1991558428568778</v>
      </c>
      <c r="L53" s="294">
        <f t="shared" si="1"/>
        <v>10.379346348851016</v>
      </c>
      <c r="M53" s="294">
        <f t="shared" si="1"/>
        <v>11.678734732452181</v>
      </c>
      <c r="N53" s="294">
        <f t="shared" si="1"/>
        <v>14.068526580275515</v>
      </c>
      <c r="O53" s="294">
        <f t="shared" si="1"/>
        <v>14.439228047368054</v>
      </c>
      <c r="P53" s="294">
        <f t="shared" si="1"/>
        <v>12.983348890563301</v>
      </c>
      <c r="Q53" s="294">
        <f t="shared" si="1"/>
        <v>14.424161425437461</v>
      </c>
      <c r="R53" s="294">
        <f t="shared" si="1"/>
        <v>14.361689790149132</v>
      </c>
      <c r="S53" s="294">
        <f t="shared" si="1"/>
        <v>13.673184086863088</v>
      </c>
      <c r="T53" s="294">
        <f t="shared" si="1"/>
        <v>13.881187154873087</v>
      </c>
      <c r="U53" s="294">
        <f t="shared" si="1"/>
        <v>14.592400829831963</v>
      </c>
      <c r="V53" s="294">
        <f t="shared" si="1"/>
        <v>13.16675286212819</v>
      </c>
      <c r="W53" s="294">
        <f t="shared" si="1"/>
        <v>14.095351160285801</v>
      </c>
      <c r="X53" s="294">
        <f t="shared" si="1"/>
        <v>12.688079032605213</v>
      </c>
      <c r="Y53" s="294">
        <f t="shared" si="1"/>
        <v>13.684028308320123</v>
      </c>
      <c r="DA53" s="70"/>
    </row>
    <row r="54" spans="1:105" ht="12" customHeight="1" x14ac:dyDescent="0.25">
      <c r="A54" s="60" t="s">
        <v>528</v>
      </c>
      <c r="B54" s="262">
        <v>1.2616914542216571</v>
      </c>
      <c r="C54" s="262">
        <v>0.54427608152578555</v>
      </c>
      <c r="D54" s="262">
        <v>0.39819132702439092</v>
      </c>
      <c r="E54" s="262">
        <v>0.391708894625796</v>
      </c>
      <c r="F54" s="262">
        <v>0.3556740460845188</v>
      </c>
      <c r="G54" s="262">
        <v>0.52582583593343746</v>
      </c>
      <c r="H54" s="262">
        <v>0.53114860294088917</v>
      </c>
      <c r="I54" s="262">
        <v>0.48867219786954869</v>
      </c>
      <c r="J54" s="262">
        <v>0.66833633509064305</v>
      </c>
      <c r="K54" s="262">
        <v>0.31352428890270839</v>
      </c>
      <c r="L54" s="262">
        <v>0.58162248350933643</v>
      </c>
      <c r="M54" s="262">
        <v>0.52012462831478135</v>
      </c>
      <c r="N54" s="262">
        <v>0.64187247046078355</v>
      </c>
      <c r="O54" s="262">
        <v>0.67871753638245358</v>
      </c>
      <c r="P54" s="262">
        <v>0.63525212713952095</v>
      </c>
      <c r="Q54" s="262">
        <v>0.72269070288991122</v>
      </c>
      <c r="R54" s="262">
        <v>0.86303266689923175</v>
      </c>
      <c r="S54" s="262">
        <v>0.85238395395473909</v>
      </c>
      <c r="T54" s="262">
        <v>0.86939410068488843</v>
      </c>
      <c r="U54" s="262">
        <v>0.94115853648376291</v>
      </c>
      <c r="V54" s="262">
        <v>0.81152085833108978</v>
      </c>
      <c r="W54" s="262">
        <v>0.85224630735921103</v>
      </c>
      <c r="X54" s="262">
        <v>0.75132722261686258</v>
      </c>
      <c r="Y54" s="262">
        <v>0.86781659219164309</v>
      </c>
      <c r="DA54" s="72" t="s">
        <v>835</v>
      </c>
    </row>
    <row r="55" spans="1:105" ht="12" customHeight="1" x14ac:dyDescent="0.25">
      <c r="A55" s="59" t="s">
        <v>31</v>
      </c>
      <c r="B55" s="230">
        <v>0.62230467127998879</v>
      </c>
      <c r="C55" s="230">
        <v>0.18306637287519931</v>
      </c>
      <c r="D55" s="230">
        <v>0.20902402055273109</v>
      </c>
      <c r="E55" s="230">
        <v>0.21447896432922139</v>
      </c>
      <c r="F55" s="230">
        <v>0.18668266325652461</v>
      </c>
      <c r="G55" s="230">
        <v>0.26644687080103818</v>
      </c>
      <c r="H55" s="230">
        <v>0.29114719848595338</v>
      </c>
      <c r="I55" s="230">
        <v>0.27303214397211678</v>
      </c>
      <c r="J55" s="230">
        <v>0.33566969178354211</v>
      </c>
      <c r="K55" s="230">
        <v>0.1589576177700267</v>
      </c>
      <c r="L55" s="230">
        <v>0.32631346798792021</v>
      </c>
      <c r="M55" s="230">
        <v>0.29207515960574321</v>
      </c>
      <c r="N55" s="230">
        <v>0.38368402198047191</v>
      </c>
      <c r="O55" s="230">
        <v>0.41349978482119171</v>
      </c>
      <c r="P55" s="230">
        <v>0.39309131592244972</v>
      </c>
      <c r="Q55" s="230">
        <v>0.3669872722935032</v>
      </c>
      <c r="R55" s="230">
        <v>0.37265088318075718</v>
      </c>
      <c r="S55" s="230">
        <v>0.41196483484257279</v>
      </c>
      <c r="T55" s="230">
        <v>0.41135221149660572</v>
      </c>
      <c r="U55" s="230">
        <v>0.43949417103732608</v>
      </c>
      <c r="V55" s="230">
        <v>0.35615263792666207</v>
      </c>
      <c r="W55" s="230">
        <v>0.43464816939006368</v>
      </c>
      <c r="X55" s="230">
        <v>0.39544468401022331</v>
      </c>
      <c r="Y55" s="230">
        <v>0.44961309534427329</v>
      </c>
      <c r="DA55" s="71" t="s">
        <v>836</v>
      </c>
    </row>
    <row r="56" spans="1:105" ht="12" customHeight="1" x14ac:dyDescent="0.25">
      <c r="A56" s="59" t="s">
        <v>159</v>
      </c>
      <c r="B56" s="230">
        <v>0.37171249153626368</v>
      </c>
      <c r="C56" s="230">
        <v>0.1946505167492264</v>
      </c>
      <c r="D56" s="230">
        <v>7.409843453039533E-2</v>
      </c>
      <c r="E56" s="230">
        <v>7.6029319217856883E-2</v>
      </c>
      <c r="F56" s="230">
        <v>6.61953545263229E-2</v>
      </c>
      <c r="G56" s="230">
        <v>0.16021604275699519</v>
      </c>
      <c r="H56" s="230">
        <v>0.1280318383939219</v>
      </c>
      <c r="I56" s="230">
        <v>8.1266106086064813E-2</v>
      </c>
      <c r="J56" s="230">
        <v>0.15649506211803521</v>
      </c>
      <c r="K56" s="230">
        <v>6.1802719921889002E-2</v>
      </c>
      <c r="L56" s="230">
        <v>0.1133549232412865</v>
      </c>
      <c r="M56" s="230">
        <v>0.1174698082951752</v>
      </c>
      <c r="N56" s="230">
        <v>0.13131201012298599</v>
      </c>
      <c r="O56" s="230">
        <v>0.13673093454741531</v>
      </c>
      <c r="P56" s="230">
        <v>0.142566152930442</v>
      </c>
      <c r="Q56" s="230">
        <v>0.21537828736314979</v>
      </c>
      <c r="R56" s="230">
        <v>0.34458286198845878</v>
      </c>
      <c r="S56" s="230">
        <v>0.33982486371257148</v>
      </c>
      <c r="T56" s="230">
        <v>0.31684736611889752</v>
      </c>
      <c r="U56" s="230">
        <v>0.34327488873014023</v>
      </c>
      <c r="V56" s="230">
        <v>0.32453434122301461</v>
      </c>
      <c r="W56" s="230">
        <v>0.26809564199605712</v>
      </c>
      <c r="X56" s="230">
        <v>0.2313462611474732</v>
      </c>
      <c r="Y56" s="230">
        <v>0.27788770269005603</v>
      </c>
      <c r="DA56" s="71" t="s">
        <v>837</v>
      </c>
    </row>
    <row r="57" spans="1:105" ht="12" customHeight="1" x14ac:dyDescent="0.25">
      <c r="A57" s="59" t="s">
        <v>35</v>
      </c>
      <c r="B57" s="230">
        <v>0.26767429140540477</v>
      </c>
      <c r="C57" s="230">
        <v>0.16655919190135979</v>
      </c>
      <c r="D57" s="230">
        <v>0.1150688719412645</v>
      </c>
      <c r="E57" s="230">
        <v>0.10120061107871781</v>
      </c>
      <c r="F57" s="230">
        <v>0.1027960283016713</v>
      </c>
      <c r="G57" s="230">
        <v>9.916292237540407E-2</v>
      </c>
      <c r="H57" s="230">
        <v>0.1119695660610138</v>
      </c>
      <c r="I57" s="230">
        <v>0.13437394781136711</v>
      </c>
      <c r="J57" s="230">
        <v>0.1761715811890657</v>
      </c>
      <c r="K57" s="230">
        <v>9.2763951210792658E-2</v>
      </c>
      <c r="L57" s="230">
        <v>0.14195409228012981</v>
      </c>
      <c r="M57" s="230">
        <v>0.110579660413863</v>
      </c>
      <c r="N57" s="230">
        <v>0.1268764383573257</v>
      </c>
      <c r="O57" s="230">
        <v>0.12848681701384651</v>
      </c>
      <c r="P57" s="230">
        <v>9.9594658286629237E-2</v>
      </c>
      <c r="Q57" s="230">
        <v>0.14032514323325809</v>
      </c>
      <c r="R57" s="230">
        <v>0.14579892173001571</v>
      </c>
      <c r="S57" s="230">
        <v>0.1005942553995948</v>
      </c>
      <c r="T57" s="230">
        <v>0.14119452306938521</v>
      </c>
      <c r="U57" s="230">
        <v>0.1583894767162965</v>
      </c>
      <c r="V57" s="230">
        <v>0.1308338791814132</v>
      </c>
      <c r="W57" s="230">
        <v>0.14950249597309009</v>
      </c>
      <c r="X57" s="230">
        <v>0.12453627745916609</v>
      </c>
      <c r="Y57" s="230">
        <v>0.14031579415731371</v>
      </c>
      <c r="DA57" s="71" t="s">
        <v>838</v>
      </c>
    </row>
    <row r="58" spans="1:105" ht="12" customHeight="1" x14ac:dyDescent="0.25">
      <c r="A58" s="60" t="s">
        <v>533</v>
      </c>
      <c r="B58" s="262">
        <v>15.615636177835681</v>
      </c>
      <c r="C58" s="262">
        <v>11.214412220961851</v>
      </c>
      <c r="D58" s="262">
        <v>10.55213081662405</v>
      </c>
      <c r="E58" s="262">
        <v>10.452648659233789</v>
      </c>
      <c r="F58" s="262">
        <v>9.5318659478574688</v>
      </c>
      <c r="G58" s="262">
        <v>10.75561474772913</v>
      </c>
      <c r="H58" s="262">
        <v>10.405684741052131</v>
      </c>
      <c r="I58" s="262">
        <v>10.3195818740326</v>
      </c>
      <c r="J58" s="262">
        <v>12.20272265911388</v>
      </c>
      <c r="K58" s="262">
        <v>6.8856315539541697</v>
      </c>
      <c r="L58" s="262">
        <v>9.7977238653416787</v>
      </c>
      <c r="M58" s="262">
        <v>11.1586101041374</v>
      </c>
      <c r="N58" s="262">
        <v>13.426654109814731</v>
      </c>
      <c r="O58" s="262">
        <v>13.760510510985601</v>
      </c>
      <c r="P58" s="262">
        <v>12.348096763423779</v>
      </c>
      <c r="Q58" s="262">
        <v>13.701470722547549</v>
      </c>
      <c r="R58" s="262">
        <v>13.498657123249901</v>
      </c>
      <c r="S58" s="262">
        <v>12.820800132908349</v>
      </c>
      <c r="T58" s="262">
        <v>13.0117930541882</v>
      </c>
      <c r="U58" s="262">
        <v>13.651242293348201</v>
      </c>
      <c r="V58" s="262">
        <v>12.3552320037971</v>
      </c>
      <c r="W58" s="262">
        <v>13.24310485292659</v>
      </c>
      <c r="X58" s="262">
        <v>11.936751809988349</v>
      </c>
      <c r="Y58" s="262">
        <v>12.81621171612848</v>
      </c>
      <c r="DA58" s="72" t="s">
        <v>839</v>
      </c>
    </row>
    <row r="59" spans="1:105" ht="12" customHeight="1" x14ac:dyDescent="0.25">
      <c r="A59" s="64" t="s">
        <v>28</v>
      </c>
      <c r="B59" s="229">
        <v>10.950872632287339</v>
      </c>
      <c r="C59" s="229">
        <v>8.1612401398650345</v>
      </c>
      <c r="D59" s="229">
        <v>8.4496006168730258</v>
      </c>
      <c r="E59" s="229">
        <v>7.9066925644029471</v>
      </c>
      <c r="F59" s="229">
        <v>7.3739712148855254</v>
      </c>
      <c r="G59" s="229">
        <v>7.4339600752802681</v>
      </c>
      <c r="H59" s="229">
        <v>7.0703052973806004</v>
      </c>
      <c r="I59" s="229">
        <v>7.3295577673879411</v>
      </c>
      <c r="J59" s="229">
        <v>9.0731721609649369</v>
      </c>
      <c r="K59" s="229">
        <v>5.3712626171181057</v>
      </c>
      <c r="L59" s="229">
        <v>6.7300044611431487</v>
      </c>
      <c r="M59" s="229">
        <v>7.5995725689068401</v>
      </c>
      <c r="N59" s="229">
        <v>9.2250101687124815</v>
      </c>
      <c r="O59" s="229">
        <v>8.5455587649543467</v>
      </c>
      <c r="P59" s="229">
        <v>7.3647220513253941</v>
      </c>
      <c r="Q59" s="229">
        <v>8.1190351225434441</v>
      </c>
      <c r="R59" s="229">
        <v>7.9995404442402052</v>
      </c>
      <c r="S59" s="229">
        <v>7.9300857983151802</v>
      </c>
      <c r="T59" s="229">
        <v>7.6462226688447892</v>
      </c>
      <c r="U59" s="229">
        <v>7.9012731098032312</v>
      </c>
      <c r="V59" s="229">
        <v>7.5315233703301914</v>
      </c>
      <c r="W59" s="229">
        <v>7.6380562444212847</v>
      </c>
      <c r="X59" s="229">
        <v>7.1566223130686559</v>
      </c>
      <c r="Y59" s="229">
        <v>7.1446736888687932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1.6763760258493861</v>
      </c>
      <c r="C61" s="229">
        <v>0.697869649717343</v>
      </c>
      <c r="D61" s="229">
        <v>0.88018930250291016</v>
      </c>
      <c r="E61" s="229">
        <v>0.9111834896900125</v>
      </c>
      <c r="F61" s="229">
        <v>0.90368102253107541</v>
      </c>
      <c r="G61" s="229">
        <v>1.290131170104911</v>
      </c>
      <c r="H61" s="229">
        <v>1.413825821617104</v>
      </c>
      <c r="I61" s="229">
        <v>1.3532217612260411</v>
      </c>
      <c r="J61" s="229">
        <v>1.329219699909485</v>
      </c>
      <c r="K61" s="229">
        <v>0.60100588635075336</v>
      </c>
      <c r="L61" s="229">
        <v>1.116284810621637</v>
      </c>
      <c r="M61" s="229">
        <v>1.3900717419397479</v>
      </c>
      <c r="N61" s="229">
        <v>1.7176845480035821</v>
      </c>
      <c r="O61" s="229">
        <v>1.791676533550105</v>
      </c>
      <c r="P61" s="229">
        <v>1.51827414824415</v>
      </c>
      <c r="Q61" s="229">
        <v>1.3677239838859629</v>
      </c>
      <c r="R61" s="229">
        <v>1.4282392374343551</v>
      </c>
      <c r="S61" s="229">
        <v>1.645772369423238</v>
      </c>
      <c r="T61" s="229">
        <v>1.6148005697235861</v>
      </c>
      <c r="U61" s="229">
        <v>1.546959428698959</v>
      </c>
      <c r="V61" s="229">
        <v>1.247519772791168</v>
      </c>
      <c r="W61" s="229">
        <v>1.4863563931214061</v>
      </c>
      <c r="X61" s="229">
        <v>1.5685900651219331</v>
      </c>
      <c r="Y61" s="229">
        <v>1.5008866924672779</v>
      </c>
      <c r="DA61" s="73" t="s">
        <v>842</v>
      </c>
    </row>
    <row r="62" spans="1:105" ht="12" customHeight="1" x14ac:dyDescent="0.25">
      <c r="A62" s="64" t="s">
        <v>159</v>
      </c>
      <c r="B62" s="229">
        <v>1.0013260997036211</v>
      </c>
      <c r="C62" s="229">
        <v>0.74202971199789014</v>
      </c>
      <c r="D62" s="229">
        <v>0.3120246622058101</v>
      </c>
      <c r="E62" s="229">
        <v>0.32299978984113498</v>
      </c>
      <c r="F62" s="229">
        <v>0.32043407042546479</v>
      </c>
      <c r="G62" s="229">
        <v>0.77576332606288256</v>
      </c>
      <c r="H62" s="229">
        <v>0.62172921481560495</v>
      </c>
      <c r="I62" s="229">
        <v>0.4027769829804273</v>
      </c>
      <c r="J62" s="229">
        <v>0.61970539669691427</v>
      </c>
      <c r="K62" s="229">
        <v>0.23367108155382871</v>
      </c>
      <c r="L62" s="229">
        <v>0.38777553315119051</v>
      </c>
      <c r="M62" s="229">
        <v>0.55907342912221958</v>
      </c>
      <c r="N62" s="229">
        <v>0.58786031691208351</v>
      </c>
      <c r="O62" s="229">
        <v>0.5924491761100048</v>
      </c>
      <c r="P62" s="229">
        <v>0.55064687425355097</v>
      </c>
      <c r="Q62" s="229">
        <v>0.80269282199866065</v>
      </c>
      <c r="R62" s="229">
        <v>1.3206644241350809</v>
      </c>
      <c r="S62" s="229">
        <v>1.357577938308465</v>
      </c>
      <c r="T62" s="229">
        <v>1.2438131922585649</v>
      </c>
      <c r="U62" s="229">
        <v>1.2082807025706279</v>
      </c>
      <c r="V62" s="229">
        <v>1.1367682406688639</v>
      </c>
      <c r="W62" s="229">
        <v>0.91680052859308514</v>
      </c>
      <c r="X62" s="229">
        <v>0.91766930120028833</v>
      </c>
      <c r="Y62" s="229">
        <v>0.92763747160977961</v>
      </c>
      <c r="DA62" s="73" t="s">
        <v>843</v>
      </c>
    </row>
    <row r="63" spans="1:105" ht="12" customHeight="1" x14ac:dyDescent="0.25">
      <c r="A63" s="64" t="s">
        <v>32</v>
      </c>
      <c r="B63" s="229">
        <v>1.2659953802285351</v>
      </c>
      <c r="C63" s="229">
        <v>0.97833030432294033</v>
      </c>
      <c r="D63" s="229">
        <v>0.42576718720582851</v>
      </c>
      <c r="E63" s="229">
        <v>0.88183635859468124</v>
      </c>
      <c r="F63" s="229">
        <v>0.43617146179834598</v>
      </c>
      <c r="G63" s="229">
        <v>0.77561501003990418</v>
      </c>
      <c r="H63" s="229">
        <v>0.75609441582706471</v>
      </c>
      <c r="I63" s="229">
        <v>0.56803143339091078</v>
      </c>
      <c r="J63" s="229">
        <v>0.48300288150962689</v>
      </c>
      <c r="K63" s="229">
        <v>0.32895897795586471</v>
      </c>
      <c r="L63" s="229">
        <v>0.53711602961283378</v>
      </c>
      <c r="M63" s="229">
        <v>0.47091549996183152</v>
      </c>
      <c r="N63" s="229">
        <v>0.5102919439277992</v>
      </c>
      <c r="O63" s="229">
        <v>0.53338894828896999</v>
      </c>
      <c r="P63" s="229">
        <v>0.21595800302610291</v>
      </c>
      <c r="Q63" s="229">
        <v>0.39081646461885461</v>
      </c>
      <c r="R63" s="229">
        <v>0.43886393192016021</v>
      </c>
      <c r="S63" s="229">
        <v>0.3156400543296024</v>
      </c>
      <c r="T63" s="229">
        <v>0.35121609940056447</v>
      </c>
      <c r="U63" s="229">
        <v>0.47651668114227458</v>
      </c>
      <c r="V63" s="229">
        <v>0.31475424225448878</v>
      </c>
      <c r="W63" s="229">
        <v>0.45567937243991519</v>
      </c>
      <c r="X63" s="229">
        <v>0.2410932758374581</v>
      </c>
      <c r="Y63" s="229">
        <v>0.42585356748322822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0.54093268198179634</v>
      </c>
      <c r="M64" s="229">
        <v>0.61269567897315302</v>
      </c>
      <c r="N64" s="229">
        <v>0.81780407456773252</v>
      </c>
      <c r="O64" s="229">
        <v>1.740709313692145</v>
      </c>
      <c r="P64" s="229">
        <v>2.3138217218878898</v>
      </c>
      <c r="Q64" s="229">
        <v>2.4982248901390172</v>
      </c>
      <c r="R64" s="229">
        <v>1.752553305907198</v>
      </c>
      <c r="S64" s="229">
        <v>1.169856550710237</v>
      </c>
      <c r="T64" s="229">
        <v>1.6014685645010229</v>
      </c>
      <c r="U64" s="229">
        <v>1.960703055742981</v>
      </c>
      <c r="V64" s="229">
        <v>1.6663857591390989</v>
      </c>
      <c r="W64" s="229">
        <v>2.2349620518937008</v>
      </c>
      <c r="X64" s="229">
        <v>1.558785215806376</v>
      </c>
      <c r="Y64" s="229">
        <v>2.3487617762291571</v>
      </c>
      <c r="DA64" s="73" t="s">
        <v>845</v>
      </c>
    </row>
    <row r="65" spans="1:105" ht="12" customHeight="1" x14ac:dyDescent="0.25">
      <c r="A65" s="64" t="s">
        <v>35</v>
      </c>
      <c r="B65" s="229">
        <v>0.72106603976680195</v>
      </c>
      <c r="C65" s="229">
        <v>0.63494241505864646</v>
      </c>
      <c r="D65" s="229">
        <v>0.48454904783647812</v>
      </c>
      <c r="E65" s="229">
        <v>0.42993645670501968</v>
      </c>
      <c r="F65" s="229">
        <v>0.49760817821705772</v>
      </c>
      <c r="G65" s="229">
        <v>0.4801451662411641</v>
      </c>
      <c r="H65" s="229">
        <v>0.54372999141175293</v>
      </c>
      <c r="I65" s="229">
        <v>0.6659939290472856</v>
      </c>
      <c r="J65" s="229">
        <v>0.69762252003292313</v>
      </c>
      <c r="K65" s="229">
        <v>0.35073299097561761</v>
      </c>
      <c r="L65" s="229">
        <v>0.48561034883107268</v>
      </c>
      <c r="M65" s="229">
        <v>0.52628118523360268</v>
      </c>
      <c r="N65" s="229">
        <v>0.56800305769104809</v>
      </c>
      <c r="O65" s="229">
        <v>0.55672777439002208</v>
      </c>
      <c r="P65" s="229">
        <v>0.38467396468669579</v>
      </c>
      <c r="Q65" s="229">
        <v>0.52297743936161534</v>
      </c>
      <c r="R65" s="229">
        <v>0.55879577961290527</v>
      </c>
      <c r="S65" s="229">
        <v>0.40186742182162749</v>
      </c>
      <c r="T65" s="229">
        <v>0.55427195945967278</v>
      </c>
      <c r="U65" s="229">
        <v>0.55750931539012227</v>
      </c>
      <c r="V65" s="229">
        <v>0.45828061861328401</v>
      </c>
      <c r="W65" s="229">
        <v>0.51125026245719574</v>
      </c>
      <c r="X65" s="229">
        <v>0.49399163895364462</v>
      </c>
      <c r="Y65" s="229">
        <v>0.46839851947024153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144.60526999999999</v>
      </c>
      <c r="C70" s="279">
        <v>145.845</v>
      </c>
      <c r="D70" s="279">
        <v>145.94999999999999</v>
      </c>
      <c r="E70" s="279">
        <v>141.785</v>
      </c>
      <c r="F70" s="279">
        <v>141.03899999999999</v>
      </c>
      <c r="G70" s="279">
        <v>143.53100000000001</v>
      </c>
      <c r="H70" s="279">
        <v>142.34100000000001</v>
      </c>
      <c r="I70" s="279">
        <v>139.79300000000001</v>
      </c>
      <c r="J70" s="279">
        <v>114.27500000000001</v>
      </c>
      <c r="K70" s="279">
        <v>97.590999999999994</v>
      </c>
      <c r="L70" s="279">
        <v>134.55799999999999</v>
      </c>
      <c r="M70" s="279">
        <v>158.63</v>
      </c>
      <c r="N70" s="279">
        <v>199.82231999999999</v>
      </c>
      <c r="O70" s="279">
        <v>197.51329999999999</v>
      </c>
      <c r="P70" s="279">
        <v>173.19640000000001</v>
      </c>
      <c r="Q70" s="279">
        <v>180.2371</v>
      </c>
      <c r="R70" s="279">
        <v>190.22749999999999</v>
      </c>
      <c r="S70" s="279">
        <v>206.12090000000001</v>
      </c>
      <c r="T70" s="279">
        <v>187.66569000000001</v>
      </c>
      <c r="U70" s="279">
        <v>177.16216</v>
      </c>
      <c r="V70" s="279">
        <v>172.32001</v>
      </c>
      <c r="W70" s="279">
        <v>173.70827</v>
      </c>
      <c r="X70" s="279">
        <v>174.65902</v>
      </c>
      <c r="Y70" s="279">
        <v>170.78426999999999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7.3283948613413648</v>
      </c>
      <c r="C72" s="223">
        <v>4.4816172218810202</v>
      </c>
      <c r="D72" s="223">
        <v>4.3296045963031906</v>
      </c>
      <c r="E72" s="223">
        <v>4.7381589361133667</v>
      </c>
      <c r="F72" s="223">
        <v>4.063779401997853</v>
      </c>
      <c r="G72" s="223">
        <v>5.1055221018504291</v>
      </c>
      <c r="H72" s="223">
        <v>5.3276638868508934</v>
      </c>
      <c r="I72" s="223">
        <v>5.2865691624781519</v>
      </c>
      <c r="J72" s="223">
        <v>5.7896466712204848</v>
      </c>
      <c r="K72" s="223">
        <v>4.7637321373563353</v>
      </c>
      <c r="L72" s="223">
        <v>5.3558405006782541</v>
      </c>
      <c r="M72" s="223">
        <v>4.6982891639684468</v>
      </c>
      <c r="N72" s="223">
        <v>4.9940694012187512</v>
      </c>
      <c r="O72" s="223">
        <v>4.9563122330809266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4.9741699782441511E-3</v>
      </c>
      <c r="C77" s="260">
        <v>2.61128872600067E-3</v>
      </c>
      <c r="D77" s="260">
        <v>1.5764444659325189E-3</v>
      </c>
      <c r="E77" s="260">
        <v>1.5650590492587619E-3</v>
      </c>
      <c r="F77" s="260">
        <v>1.462892450901857E-3</v>
      </c>
      <c r="G77" s="260">
        <v>2.3381815993493318E-3</v>
      </c>
      <c r="H77" s="260">
        <v>2.323934361881397E-3</v>
      </c>
      <c r="I77" s="260">
        <v>2.153635353020965E-3</v>
      </c>
      <c r="J77" s="260">
        <v>3.011750135371442E-3</v>
      </c>
      <c r="K77" s="260">
        <v>2.082636539988551E-3</v>
      </c>
      <c r="L77" s="260">
        <v>2.5929043353620481E-3</v>
      </c>
      <c r="M77" s="260">
        <v>1.9035430604677319E-3</v>
      </c>
      <c r="N77" s="260">
        <v>1.913758135311012E-3</v>
      </c>
      <c r="O77" s="260">
        <v>1.896633228859758E-3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2.89177250025623E-3</v>
      </c>
      <c r="C78" s="226">
        <v>1.407184490683636E-3</v>
      </c>
      <c r="D78" s="226">
        <v>6.1750663594295572E-4</v>
      </c>
      <c r="E78" s="226">
        <v>6.7138983721187978E-4</v>
      </c>
      <c r="F78" s="226">
        <v>5.730273508673155E-4</v>
      </c>
      <c r="G78" s="226">
        <v>1.444273643792785E-3</v>
      </c>
      <c r="H78" s="226">
        <v>1.239732697957394E-3</v>
      </c>
      <c r="I78" s="226">
        <v>8.1161897294158337E-4</v>
      </c>
      <c r="J78" s="226">
        <v>1.416805784413595E-3</v>
      </c>
      <c r="K78" s="226">
        <v>8.3273193267852747E-4</v>
      </c>
      <c r="L78" s="226">
        <v>1.151226372898332E-3</v>
      </c>
      <c r="M78" s="226">
        <v>9.8052777610305088E-4</v>
      </c>
      <c r="N78" s="226">
        <v>9.7331785800660816E-4</v>
      </c>
      <c r="O78" s="226">
        <v>9.7779440610247016E-4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2.082397477987922E-3</v>
      </c>
      <c r="C79" s="226">
        <v>1.2041042353170351E-3</v>
      </c>
      <c r="D79" s="226">
        <v>9.5893782998956306E-4</v>
      </c>
      <c r="E79" s="226">
        <v>8.9366921204688215E-4</v>
      </c>
      <c r="F79" s="226">
        <v>8.8986510003454206E-4</v>
      </c>
      <c r="G79" s="226">
        <v>8.9390795555654697E-4</v>
      </c>
      <c r="H79" s="226">
        <v>1.0842016639240029E-3</v>
      </c>
      <c r="I79" s="226">
        <v>1.3420163800793811E-3</v>
      </c>
      <c r="J79" s="226">
        <v>1.594944350957847E-3</v>
      </c>
      <c r="K79" s="226">
        <v>1.249904607310023E-3</v>
      </c>
      <c r="L79" s="226">
        <v>1.4416779624637169E-3</v>
      </c>
      <c r="M79" s="226">
        <v>9.230152843646809E-4</v>
      </c>
      <c r="N79" s="226">
        <v>9.404402773044039E-4</v>
      </c>
      <c r="O79" s="226">
        <v>9.188388227572877E-4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0.99742205612895085</v>
      </c>
      <c r="C83" s="261">
        <v>0.46314148533646149</v>
      </c>
      <c r="D83" s="261">
        <v>0.33732305816517277</v>
      </c>
      <c r="E83" s="261">
        <v>0.42134906722598442</v>
      </c>
      <c r="F83" s="261">
        <v>0.31372040638596971</v>
      </c>
      <c r="G83" s="261">
        <v>0.49059774564302278</v>
      </c>
      <c r="H83" s="261">
        <v>0.52423559190407554</v>
      </c>
      <c r="I83" s="261">
        <v>0.47942069539740367</v>
      </c>
      <c r="J83" s="261">
        <v>0.56601773453009219</v>
      </c>
      <c r="K83" s="261">
        <v>0.42925606179665182</v>
      </c>
      <c r="L83" s="261">
        <v>0.57675753184655199</v>
      </c>
      <c r="M83" s="261">
        <v>0.41162978069926159</v>
      </c>
      <c r="N83" s="261">
        <v>0.4429801691180103</v>
      </c>
      <c r="O83" s="261">
        <v>0.45054251165826992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0.99742205612895085</v>
      </c>
      <c r="C84" s="262">
        <v>0.46314148533646149</v>
      </c>
      <c r="D84" s="262">
        <v>0.33732305816517277</v>
      </c>
      <c r="E84" s="262">
        <v>0.42134906722598442</v>
      </c>
      <c r="F84" s="262">
        <v>0.31372040638596971</v>
      </c>
      <c r="G84" s="262">
        <v>0.49059774564302278</v>
      </c>
      <c r="H84" s="262">
        <v>0.52423559190407554</v>
      </c>
      <c r="I84" s="262">
        <v>0.47942069539740367</v>
      </c>
      <c r="J84" s="262">
        <v>0.56601773453009219</v>
      </c>
      <c r="K84" s="262">
        <v>0.42925606179665182</v>
      </c>
      <c r="L84" s="262">
        <v>0.57675753184655199</v>
      </c>
      <c r="M84" s="262">
        <v>0.41162978069926159</v>
      </c>
      <c r="N84" s="262">
        <v>0.4429801691180103</v>
      </c>
      <c r="O84" s="262">
        <v>0.45054251165826992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0.35844355372388409</v>
      </c>
      <c r="C85" s="230">
        <v>0.1058611757072061</v>
      </c>
      <c r="D85" s="230">
        <v>0.14121468853085231</v>
      </c>
      <c r="E85" s="230">
        <v>0.15079848165178669</v>
      </c>
      <c r="F85" s="230">
        <v>0.1313795215771647</v>
      </c>
      <c r="G85" s="230">
        <v>0.19054823756577871</v>
      </c>
      <c r="H85" s="230">
        <v>0.2222169408194328</v>
      </c>
      <c r="I85" s="230">
        <v>0.21697568135058079</v>
      </c>
      <c r="J85" s="230">
        <v>0.2404057463461729</v>
      </c>
      <c r="K85" s="230">
        <v>0.17035836751282901</v>
      </c>
      <c r="L85" s="230">
        <v>0.25480016439500158</v>
      </c>
      <c r="M85" s="230">
        <v>0.19420520571150929</v>
      </c>
      <c r="N85" s="230">
        <v>0.224862943158501</v>
      </c>
      <c r="O85" s="230">
        <v>0.23234603261735121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0.21410404353187121</v>
      </c>
      <c r="C86" s="230">
        <v>0.112559899622504</v>
      </c>
      <c r="D86" s="230">
        <v>5.006021473112849E-2</v>
      </c>
      <c r="E86" s="230">
        <v>5.3455619458666767E-2</v>
      </c>
      <c r="F86" s="230">
        <v>4.6585547134330149E-2</v>
      </c>
      <c r="G86" s="230">
        <v>0.114577756103225</v>
      </c>
      <c r="H86" s="230">
        <v>9.7719791237345421E-2</v>
      </c>
      <c r="I86" s="230">
        <v>6.4581292452266098E-2</v>
      </c>
      <c r="J86" s="230">
        <v>0.1120813499964062</v>
      </c>
      <c r="K86" s="230">
        <v>6.6235331287978649E-2</v>
      </c>
      <c r="L86" s="230">
        <v>8.851259880555036E-2</v>
      </c>
      <c r="M86" s="230">
        <v>7.8107458079113803E-2</v>
      </c>
      <c r="N86" s="230">
        <v>7.6957088064032911E-2</v>
      </c>
      <c r="O86" s="230">
        <v>7.6829278621976499E-2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0.27069576043191768</v>
      </c>
      <c r="C87" s="230">
        <v>0.1484047863201427</v>
      </c>
      <c r="D87" s="230">
        <v>6.8308692865225284E-2</v>
      </c>
      <c r="E87" s="230">
        <v>0.14594160829961761</v>
      </c>
      <c r="F87" s="230">
        <v>6.3411753204885679E-2</v>
      </c>
      <c r="G87" s="230">
        <v>0.1145558503021436</v>
      </c>
      <c r="H87" s="230">
        <v>0.1188385340590061</v>
      </c>
      <c r="I87" s="230">
        <v>9.1078203750488265E-2</v>
      </c>
      <c r="J87" s="230">
        <v>8.7357017221894262E-2</v>
      </c>
      <c r="K87" s="230">
        <v>9.3245200647741708E-2</v>
      </c>
      <c r="L87" s="230">
        <v>0.12260065831078309</v>
      </c>
      <c r="M87" s="230">
        <v>6.5791022710243549E-2</v>
      </c>
      <c r="N87" s="230">
        <v>6.6802573566283496E-2</v>
      </c>
      <c r="O87" s="230">
        <v>6.9170301478092083E-2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0.15417869844127771</v>
      </c>
      <c r="C88" s="230">
        <v>9.6315623686608801E-2</v>
      </c>
      <c r="D88" s="230">
        <v>7.7739462037966653E-2</v>
      </c>
      <c r="E88" s="230">
        <v>7.1153357815913393E-2</v>
      </c>
      <c r="F88" s="230">
        <v>7.2343584469589176E-2</v>
      </c>
      <c r="G88" s="230">
        <v>7.0915901671875559E-2</v>
      </c>
      <c r="H88" s="230">
        <v>8.5460325788291228E-2</v>
      </c>
      <c r="I88" s="230">
        <v>0.10678551784406851</v>
      </c>
      <c r="J88" s="230">
        <v>0.12617362096561879</v>
      </c>
      <c r="K88" s="230">
        <v>9.9417162348102397E-2</v>
      </c>
      <c r="L88" s="230">
        <v>0.11084411033521691</v>
      </c>
      <c r="M88" s="230">
        <v>7.3526094198394898E-2</v>
      </c>
      <c r="N88" s="230">
        <v>7.4357564329192855E-2</v>
      </c>
      <c r="O88" s="230">
        <v>7.2196898940850032E-2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1.912985898784257</v>
      </c>
      <c r="C90" s="294">
        <v>0.88827304865223788</v>
      </c>
      <c r="D90" s="294">
        <v>0.64696208554799683</v>
      </c>
      <c r="E90" s="294">
        <v>0.8081181071907243</v>
      </c>
      <c r="F90" s="294">
        <v>0.60169384654116542</v>
      </c>
      <c r="G90" s="294">
        <v>0.94093223989134889</v>
      </c>
      <c r="H90" s="294">
        <v>1.0054472816106059</v>
      </c>
      <c r="I90" s="294">
        <v>0.91949543750815788</v>
      </c>
      <c r="J90" s="294">
        <v>1.085582515409997</v>
      </c>
      <c r="K90" s="294">
        <v>0.8232831709894487</v>
      </c>
      <c r="L90" s="294">
        <v>1.106180697188657</v>
      </c>
      <c r="M90" s="294">
        <v>0.78947719389066706</v>
      </c>
      <c r="N90" s="294">
        <v>0.84960505109811002</v>
      </c>
      <c r="O90" s="294">
        <v>0.8641090963539757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1.912985898784257</v>
      </c>
      <c r="C91" s="262">
        <v>0.88827304865223788</v>
      </c>
      <c r="D91" s="262">
        <v>0.64696208554799683</v>
      </c>
      <c r="E91" s="262">
        <v>0.8081181071907243</v>
      </c>
      <c r="F91" s="262">
        <v>0.60169384654116542</v>
      </c>
      <c r="G91" s="262">
        <v>0.94093223989134889</v>
      </c>
      <c r="H91" s="262">
        <v>1.0054472816106059</v>
      </c>
      <c r="I91" s="262">
        <v>0.91949543750815788</v>
      </c>
      <c r="J91" s="262">
        <v>1.085582515409997</v>
      </c>
      <c r="K91" s="262">
        <v>0.8232831709894487</v>
      </c>
      <c r="L91" s="262">
        <v>1.106180697188657</v>
      </c>
      <c r="M91" s="262">
        <v>0.78947719389066706</v>
      </c>
      <c r="N91" s="262">
        <v>0.84960505109811002</v>
      </c>
      <c r="O91" s="262">
        <v>0.8641090963539757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0.68746972214063196</v>
      </c>
      <c r="C92" s="297">
        <v>0.20303434750837951</v>
      </c>
      <c r="D92" s="297">
        <v>0.27083991796729068</v>
      </c>
      <c r="E92" s="297">
        <v>0.28922096437042211</v>
      </c>
      <c r="F92" s="297">
        <v>0.25197675409500431</v>
      </c>
      <c r="G92" s="297">
        <v>0.36545822228579339</v>
      </c>
      <c r="H92" s="297">
        <v>0.42619658513305669</v>
      </c>
      <c r="I92" s="297">
        <v>0.41614421523189721</v>
      </c>
      <c r="J92" s="297">
        <v>0.46108144483169211</v>
      </c>
      <c r="K92" s="297">
        <v>0.32673546046972041</v>
      </c>
      <c r="L92" s="297">
        <v>0.48868893413815978</v>
      </c>
      <c r="M92" s="297">
        <v>0.37247203198861539</v>
      </c>
      <c r="N92" s="297">
        <v>0.43127143296871878</v>
      </c>
      <c r="O92" s="297">
        <v>0.44562347634509952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0.41063661429220327</v>
      </c>
      <c r="C93" s="297">
        <v>0.21588203250899779</v>
      </c>
      <c r="D93" s="297">
        <v>9.6011998413618307E-2</v>
      </c>
      <c r="E93" s="297">
        <v>0.1025241477334909</v>
      </c>
      <c r="F93" s="297">
        <v>8.9347828441846119E-2</v>
      </c>
      <c r="G93" s="297">
        <v>0.21975214042336569</v>
      </c>
      <c r="H93" s="297">
        <v>0.1874197402398482</v>
      </c>
      <c r="I93" s="297">
        <v>0.123862412132658</v>
      </c>
      <c r="J93" s="297">
        <v>0.21496420772161881</v>
      </c>
      <c r="K93" s="297">
        <v>0.12703474319283109</v>
      </c>
      <c r="L93" s="297">
        <v>0.16976098767749259</v>
      </c>
      <c r="M93" s="297">
        <v>0.1498046538845636</v>
      </c>
      <c r="N93" s="297">
        <v>0.14759832447394799</v>
      </c>
      <c r="O93" s="297">
        <v>0.14735319488323659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0.51917557806641479</v>
      </c>
      <c r="C94" s="297">
        <v>0.2846300237678126</v>
      </c>
      <c r="D94" s="297">
        <v>0.13101130600892461</v>
      </c>
      <c r="E94" s="297">
        <v>0.27990582021676269</v>
      </c>
      <c r="F94" s="297">
        <v>0.1216193174722124</v>
      </c>
      <c r="G94" s="297">
        <v>0.21971012662558281</v>
      </c>
      <c r="H94" s="297">
        <v>0.22792401520513439</v>
      </c>
      <c r="I94" s="297">
        <v>0.17468163892172661</v>
      </c>
      <c r="J94" s="297">
        <v>0.16754466284203789</v>
      </c>
      <c r="K94" s="297">
        <v>0.17883778774727371</v>
      </c>
      <c r="L94" s="297">
        <v>0.2351395069810584</v>
      </c>
      <c r="M94" s="297">
        <v>0.12618259034670809</v>
      </c>
      <c r="N94" s="297">
        <v>0.1281226742977466</v>
      </c>
      <c r="O94" s="297">
        <v>0.13266381120124229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0.29570398428500683</v>
      </c>
      <c r="C95" s="297">
        <v>0.18472664486704821</v>
      </c>
      <c r="D95" s="297">
        <v>0.1490988631581632</v>
      </c>
      <c r="E95" s="297">
        <v>0.13646717487004861</v>
      </c>
      <c r="F95" s="297">
        <v>0.13874994653210271</v>
      </c>
      <c r="G95" s="297">
        <v>0.136011750556607</v>
      </c>
      <c r="H95" s="297">
        <v>0.16390694103256709</v>
      </c>
      <c r="I95" s="297">
        <v>0.204807171221876</v>
      </c>
      <c r="J95" s="297">
        <v>0.24199220001464811</v>
      </c>
      <c r="K95" s="297">
        <v>0.19067517957962349</v>
      </c>
      <c r="L95" s="297">
        <v>0.21259126839194581</v>
      </c>
      <c r="M95" s="297">
        <v>0.1410179176707799</v>
      </c>
      <c r="N95" s="297">
        <v>0.1426126193576967</v>
      </c>
      <c r="O95" s="297">
        <v>0.1384686139243973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4.4130127364499119</v>
      </c>
      <c r="C97" s="294">
        <f t="shared" si="2"/>
        <v>3.1275913991663193</v>
      </c>
      <c r="D97" s="294">
        <f t="shared" si="2"/>
        <v>3.343743008124088</v>
      </c>
      <c r="E97" s="294">
        <f t="shared" si="2"/>
        <v>3.5071267026473989</v>
      </c>
      <c r="F97" s="294">
        <f t="shared" si="2"/>
        <v>3.1469022566198155</v>
      </c>
      <c r="G97" s="294">
        <f t="shared" si="2"/>
        <v>3.6716539347167085</v>
      </c>
      <c r="H97" s="294">
        <f t="shared" si="2"/>
        <v>3.7956570789743305</v>
      </c>
      <c r="I97" s="294">
        <f t="shared" si="2"/>
        <v>3.8854993942195697</v>
      </c>
      <c r="J97" s="294">
        <f t="shared" si="2"/>
        <v>4.135034671145025</v>
      </c>
      <c r="K97" s="294">
        <f t="shared" si="2"/>
        <v>3.5091102680302453</v>
      </c>
      <c r="L97" s="294">
        <f t="shared" si="2"/>
        <v>3.6703093673076843</v>
      </c>
      <c r="M97" s="294">
        <f t="shared" si="2"/>
        <v>3.4952786463180505</v>
      </c>
      <c r="N97" s="294">
        <f t="shared" si="2"/>
        <v>3.6995704228673203</v>
      </c>
      <c r="O97" s="294">
        <f t="shared" si="2"/>
        <v>3.6397639918398217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0.35909216503084113</v>
      </c>
      <c r="C98" s="262">
        <v>0.1474862156582003</v>
      </c>
      <c r="D98" s="262">
        <v>0.12229024052321</v>
      </c>
      <c r="E98" s="262">
        <v>0.12747040199297921</v>
      </c>
      <c r="F98" s="262">
        <v>0.11243498279550269</v>
      </c>
      <c r="G98" s="262">
        <v>0.16967605431932919</v>
      </c>
      <c r="H98" s="262">
        <v>0.18265370549788831</v>
      </c>
      <c r="I98" s="262">
        <v>0.17353397375166271</v>
      </c>
      <c r="J98" s="262">
        <v>0.21780080015352379</v>
      </c>
      <c r="K98" s="262">
        <v>0.15157193380960321</v>
      </c>
      <c r="L98" s="262">
        <v>0.21076013131547219</v>
      </c>
      <c r="M98" s="262">
        <v>0.1559845313169633</v>
      </c>
      <c r="N98" s="262">
        <v>0.17125712919764119</v>
      </c>
      <c r="O98" s="262">
        <v>0.17516984073150471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0.17711519799156711</v>
      </c>
      <c r="C99" s="230">
        <v>4.9606748240611433E-2</v>
      </c>
      <c r="D99" s="230">
        <v>6.4194260431383349E-2</v>
      </c>
      <c r="E99" s="230">
        <v>6.9796014788486363E-2</v>
      </c>
      <c r="F99" s="230">
        <v>5.9013757856479061E-2</v>
      </c>
      <c r="G99" s="230">
        <v>8.5978380356676112E-2</v>
      </c>
      <c r="H99" s="230">
        <v>0.10012097246296781</v>
      </c>
      <c r="I99" s="230">
        <v>9.6957332772317259E-2</v>
      </c>
      <c r="J99" s="230">
        <v>0.1093897243336721</v>
      </c>
      <c r="K99" s="230">
        <v>7.6847358791545792E-2</v>
      </c>
      <c r="L99" s="230">
        <v>0.1182448603915382</v>
      </c>
      <c r="M99" s="230">
        <v>8.7592866017597013E-2</v>
      </c>
      <c r="N99" s="230">
        <v>0.1023702170560606</v>
      </c>
      <c r="O99" s="230">
        <v>0.10671993512309109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0.1057937286554016</v>
      </c>
      <c r="C100" s="230">
        <v>5.2745783005525043E-2</v>
      </c>
      <c r="D100" s="230">
        <v>2.2756686964606639E-2</v>
      </c>
      <c r="E100" s="230">
        <v>2.474155684723766E-2</v>
      </c>
      <c r="F100" s="230">
        <v>2.0925545817140439E-2</v>
      </c>
      <c r="G100" s="230">
        <v>5.1699296831632151E-2</v>
      </c>
      <c r="H100" s="230">
        <v>4.4028148760770047E-2</v>
      </c>
      <c r="I100" s="230">
        <v>2.8858671276821141E-2</v>
      </c>
      <c r="J100" s="230">
        <v>5.0999396501105618E-2</v>
      </c>
      <c r="K100" s="230">
        <v>2.9878252195512999E-2</v>
      </c>
      <c r="L100" s="230">
        <v>4.1075954222813862E-2</v>
      </c>
      <c r="M100" s="230">
        <v>3.5229004729472248E-2</v>
      </c>
      <c r="N100" s="230">
        <v>3.5035180534679321E-2</v>
      </c>
      <c r="O100" s="230">
        <v>3.5288812714932123E-2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7.6183238383872323E-2</v>
      </c>
      <c r="C101" s="230">
        <v>4.5133684412063821E-2</v>
      </c>
      <c r="D101" s="230">
        <v>3.5339293127220041E-2</v>
      </c>
      <c r="E101" s="230">
        <v>3.2932830357255222E-2</v>
      </c>
      <c r="F101" s="230">
        <v>3.2495679121883198E-2</v>
      </c>
      <c r="G101" s="230">
        <v>3.1998377131020959E-2</v>
      </c>
      <c r="H101" s="230">
        <v>3.8504584274150502E-2</v>
      </c>
      <c r="I101" s="230">
        <v>4.7717969702524253E-2</v>
      </c>
      <c r="J101" s="230">
        <v>5.7411679318746051E-2</v>
      </c>
      <c r="K101" s="230">
        <v>4.4846322822544367E-2</v>
      </c>
      <c r="L101" s="230">
        <v>5.1439316701120202E-2</v>
      </c>
      <c r="M101" s="230">
        <v>3.3162660569894011E-2</v>
      </c>
      <c r="N101" s="230">
        <v>3.385173160690122E-2</v>
      </c>
      <c r="O101" s="230">
        <v>3.3161092893481549E-2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4.0539205714190709</v>
      </c>
      <c r="C102" s="262">
        <v>2.9801051835081189</v>
      </c>
      <c r="D102" s="262">
        <v>3.2214527676008782</v>
      </c>
      <c r="E102" s="262">
        <v>3.3796563006544198</v>
      </c>
      <c r="F102" s="262">
        <v>3.0344672738243128</v>
      </c>
      <c r="G102" s="262">
        <v>3.5019778803973791</v>
      </c>
      <c r="H102" s="262">
        <v>3.6130033734764422</v>
      </c>
      <c r="I102" s="262">
        <v>3.7119654204679069</v>
      </c>
      <c r="J102" s="262">
        <v>3.9172338709915011</v>
      </c>
      <c r="K102" s="262">
        <v>3.3575383342206422</v>
      </c>
      <c r="L102" s="262">
        <v>3.459549235992212</v>
      </c>
      <c r="M102" s="262">
        <v>3.3392941150010871</v>
      </c>
      <c r="N102" s="262">
        <v>3.5283132936696791</v>
      </c>
      <c r="O102" s="262">
        <v>3.4645941511083169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2.8429176585217251</v>
      </c>
      <c r="C103" s="229">
        <v>2.1687586977768758</v>
      </c>
      <c r="D103" s="229">
        <v>2.5795727673755469</v>
      </c>
      <c r="E103" s="229">
        <v>2.556471973160213</v>
      </c>
      <c r="F103" s="229">
        <v>2.3475019951074989</v>
      </c>
      <c r="G103" s="229">
        <v>2.4204626474637618</v>
      </c>
      <c r="H103" s="229">
        <v>2.4549116686348489</v>
      </c>
      <c r="I103" s="229">
        <v>2.6364503244387971</v>
      </c>
      <c r="J103" s="229">
        <v>2.9126071532670479</v>
      </c>
      <c r="K103" s="229">
        <v>2.6191090822720442</v>
      </c>
      <c r="L103" s="229">
        <v>2.3763459872687491</v>
      </c>
      <c r="M103" s="229">
        <v>2.2742266034069001</v>
      </c>
      <c r="N103" s="229">
        <v>2.4241874219961832</v>
      </c>
      <c r="O103" s="229">
        <v>2.1515839031827211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0.4351981039536798</v>
      </c>
      <c r="C105" s="229">
        <v>0.18545108914832389</v>
      </c>
      <c r="D105" s="229">
        <v>0.26871238746335457</v>
      </c>
      <c r="E105" s="229">
        <v>0.29461308060543451</v>
      </c>
      <c r="F105" s="229">
        <v>0.28768664014447431</v>
      </c>
      <c r="G105" s="229">
        <v>0.42006067774717282</v>
      </c>
      <c r="H105" s="229">
        <v>0.49090065575965253</v>
      </c>
      <c r="I105" s="229">
        <v>0.48675541753639379</v>
      </c>
      <c r="J105" s="229">
        <v>0.4266969409966655</v>
      </c>
      <c r="K105" s="229">
        <v>0.29305958163795459</v>
      </c>
      <c r="L105" s="229">
        <v>0.39415708350350809</v>
      </c>
      <c r="M105" s="229">
        <v>0.41598893983826879</v>
      </c>
      <c r="N105" s="229">
        <v>0.45138045379614389</v>
      </c>
      <c r="O105" s="229">
        <v>0.45110477797026982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0.25995075884573721</v>
      </c>
      <c r="C106" s="229">
        <v>0.19718613400964191</v>
      </c>
      <c r="D106" s="229">
        <v>9.5257794761136341E-2</v>
      </c>
      <c r="E106" s="229">
        <v>0.10443556560970881</v>
      </c>
      <c r="F106" s="229">
        <v>0.10201011065865311</v>
      </c>
      <c r="G106" s="229">
        <v>0.25258491234722791</v>
      </c>
      <c r="H106" s="229">
        <v>0.21587332370887441</v>
      </c>
      <c r="I106" s="229">
        <v>0.14487934213166881</v>
      </c>
      <c r="J106" s="229">
        <v>0.19893355260060089</v>
      </c>
      <c r="K106" s="229">
        <v>0.1139415618985935</v>
      </c>
      <c r="L106" s="229">
        <v>0.13692246973760669</v>
      </c>
      <c r="M106" s="229">
        <v>0.1673067339299803</v>
      </c>
      <c r="N106" s="229">
        <v>0.1544804352609033</v>
      </c>
      <c r="O106" s="229">
        <v>0.14916568311480821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0.32866062303081212</v>
      </c>
      <c r="C107" s="229">
        <v>0.25998038538713603</v>
      </c>
      <c r="D107" s="229">
        <v>0.12998217207628121</v>
      </c>
      <c r="E107" s="229">
        <v>0.28512426875057029</v>
      </c>
      <c r="F107" s="229">
        <v>0.13885508187415219</v>
      </c>
      <c r="G107" s="229">
        <v>0.25253662134350918</v>
      </c>
      <c r="H107" s="229">
        <v>0.26252685364112538</v>
      </c>
      <c r="I107" s="229">
        <v>0.2043215572320404</v>
      </c>
      <c r="J107" s="229">
        <v>0.15505025395483321</v>
      </c>
      <c r="K107" s="229">
        <v>0.1604053847810937</v>
      </c>
      <c r="L107" s="229">
        <v>0.18965418656667229</v>
      </c>
      <c r="M107" s="229">
        <v>0.14092484126694921</v>
      </c>
      <c r="N107" s="229">
        <v>0.13409668817616099</v>
      </c>
      <c r="O107" s="229">
        <v>0.13429561563377071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0.19100183597673581</v>
      </c>
      <c r="M108" s="229">
        <v>0.18335357683328671</v>
      </c>
      <c r="N108" s="229">
        <v>0.21490603424462371</v>
      </c>
      <c r="O108" s="229">
        <v>0.43827235204557979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0.18719342706711711</v>
      </c>
      <c r="C109" s="229">
        <v>0.16872887718614141</v>
      </c>
      <c r="D109" s="229">
        <v>0.1479276459245592</v>
      </c>
      <c r="E109" s="229">
        <v>0.13901141252849381</v>
      </c>
      <c r="F109" s="229">
        <v>0.15841344603953481</v>
      </c>
      <c r="G109" s="229">
        <v>0.1563330214957068</v>
      </c>
      <c r="H109" s="229">
        <v>0.18879087173194031</v>
      </c>
      <c r="I109" s="229">
        <v>0.23955877912900689</v>
      </c>
      <c r="J109" s="229">
        <v>0.2239459701723529</v>
      </c>
      <c r="K109" s="229">
        <v>0.17102272363095661</v>
      </c>
      <c r="L109" s="229">
        <v>0.1714676729389395</v>
      </c>
      <c r="M109" s="229">
        <v>0.15749341972570169</v>
      </c>
      <c r="N109" s="229">
        <v>0.14926226019566419</v>
      </c>
      <c r="O109" s="229">
        <v>0.1401718191611678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504.45292490133943</v>
      </c>
      <c r="C115" s="223">
        <f t="shared" si="3"/>
        <v>455.38807580299078</v>
      </c>
      <c r="D115" s="223">
        <f t="shared" si="3"/>
        <v>451.34516635442048</v>
      </c>
      <c r="E115" s="223">
        <f t="shared" si="3"/>
        <v>437.53301182474468</v>
      </c>
      <c r="F115" s="223">
        <f t="shared" si="3"/>
        <v>433.99257121143944</v>
      </c>
      <c r="G115" s="223">
        <f t="shared" si="3"/>
        <v>474.022700113805</v>
      </c>
      <c r="H115" s="223">
        <f t="shared" si="3"/>
        <v>449.96282866693161</v>
      </c>
      <c r="I115" s="223">
        <f t="shared" si="3"/>
        <v>475.81209498519843</v>
      </c>
      <c r="J115" s="223">
        <f t="shared" si="3"/>
        <v>530.95530139769039</v>
      </c>
      <c r="K115" s="223">
        <f t="shared" si="3"/>
        <v>484.02675350370674</v>
      </c>
      <c r="L115" s="223">
        <f t="shared" si="3"/>
        <v>478.47915054184739</v>
      </c>
      <c r="M115" s="223">
        <f t="shared" si="3"/>
        <v>453.1008478523828</v>
      </c>
      <c r="N115" s="223">
        <f t="shared" si="3"/>
        <v>513.59612505103246</v>
      </c>
      <c r="O115" s="223">
        <f t="shared" si="3"/>
        <v>505.4612350036565</v>
      </c>
      <c r="P115" s="223">
        <f t="shared" si="3"/>
        <v>508.16748025445111</v>
      </c>
      <c r="Q115" s="223">
        <f t="shared" si="3"/>
        <v>517.82469362663494</v>
      </c>
      <c r="R115" s="223">
        <f t="shared" si="3"/>
        <v>509.75294312452274</v>
      </c>
      <c r="S115" s="223">
        <f t="shared" si="3"/>
        <v>547.55657495158664</v>
      </c>
      <c r="T115" s="223">
        <f t="shared" si="3"/>
        <v>561.84826559326211</v>
      </c>
      <c r="U115" s="223">
        <f t="shared" si="3"/>
        <v>564.01741041438663</v>
      </c>
      <c r="V115" s="223">
        <f t="shared" si="3"/>
        <v>553.28153564991771</v>
      </c>
      <c r="W115" s="223">
        <f t="shared" si="3"/>
        <v>531.77756268102303</v>
      </c>
      <c r="X115" s="223">
        <f t="shared" si="3"/>
        <v>479.02059485854448</v>
      </c>
      <c r="Y115" s="223">
        <f t="shared" si="3"/>
        <v>505.5187709119985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0.1345787920136445</v>
      </c>
      <c r="C120" s="260">
        <v>0.10087647753487219</v>
      </c>
      <c r="D120" s="260">
        <v>5.8344827136917091E-2</v>
      </c>
      <c r="E120" s="260">
        <v>5.3186352776695277E-2</v>
      </c>
      <c r="F120" s="260">
        <v>5.5902258193958353E-2</v>
      </c>
      <c r="G120" s="260">
        <v>9.0079398499514587E-2</v>
      </c>
      <c r="H120" s="260">
        <v>8.4651040625273288E-2</v>
      </c>
      <c r="I120" s="260">
        <v>7.8633167577037602E-2</v>
      </c>
      <c r="J120" s="260">
        <v>0.1012480545267205</v>
      </c>
      <c r="K120" s="260">
        <v>7.2066129636545809E-2</v>
      </c>
      <c r="L120" s="260">
        <v>8.3865434886431903E-2</v>
      </c>
      <c r="M120" s="260">
        <v>7.0482977731702506E-2</v>
      </c>
      <c r="N120" s="260">
        <v>7.0725325668879555E-2</v>
      </c>
      <c r="O120" s="260">
        <v>6.9360984343518756E-2</v>
      </c>
      <c r="P120" s="260">
        <v>7.7102861676646123E-2</v>
      </c>
      <c r="Q120" s="260">
        <v>9.7225514535573515E-2</v>
      </c>
      <c r="R120" s="260">
        <v>0.1320299501727682</v>
      </c>
      <c r="S120" s="260">
        <v>0.12646328277196439</v>
      </c>
      <c r="T120" s="260">
        <v>0.13169708365831589</v>
      </c>
      <c r="U120" s="260">
        <v>0.13492402783593441</v>
      </c>
      <c r="V120" s="260">
        <v>0.13861890825066911</v>
      </c>
      <c r="W120" s="260">
        <v>0.1221351265759764</v>
      </c>
      <c r="X120" s="260">
        <v>0.10592687901907159</v>
      </c>
      <c r="Y120" s="260">
        <v>0.12185109122781181</v>
      </c>
      <c r="DA120" s="68" t="s">
        <v>897</v>
      </c>
    </row>
    <row r="121" spans="1:105" ht="12" customHeight="1" x14ac:dyDescent="0.25">
      <c r="A121" s="37" t="s">
        <v>159</v>
      </c>
      <c r="B121" s="226">
        <v>7.8238430042580617E-2</v>
      </c>
      <c r="C121" s="226">
        <v>5.4360826992607289E-2</v>
      </c>
      <c r="D121" s="226">
        <v>2.285416245771716E-2</v>
      </c>
      <c r="E121" s="226">
        <v>2.2816248849876521E-2</v>
      </c>
      <c r="F121" s="226">
        <v>2.1897387535656711E-2</v>
      </c>
      <c r="G121" s="226">
        <v>5.5641230406466388E-2</v>
      </c>
      <c r="H121" s="226">
        <v>4.5158187210722477E-2</v>
      </c>
      <c r="I121" s="226">
        <v>2.963369384631262E-2</v>
      </c>
      <c r="J121" s="226">
        <v>4.7629724534365821E-2</v>
      </c>
      <c r="K121" s="226">
        <v>2.8815285941939741E-2</v>
      </c>
      <c r="L121" s="226">
        <v>3.7235504256414129E-2</v>
      </c>
      <c r="M121" s="226">
        <v>3.6306253766282312E-2</v>
      </c>
      <c r="N121" s="226">
        <v>3.5970178893931372E-2</v>
      </c>
      <c r="O121" s="226">
        <v>3.5758512220956398E-2</v>
      </c>
      <c r="P121" s="226">
        <v>4.5392391584425547E-2</v>
      </c>
      <c r="Q121" s="226">
        <v>5.8870010822111858E-2</v>
      </c>
      <c r="R121" s="226">
        <v>9.2775179684987344E-2</v>
      </c>
      <c r="S121" s="226">
        <v>9.757834291858293E-2</v>
      </c>
      <c r="T121" s="226">
        <v>9.110056321841084E-2</v>
      </c>
      <c r="U121" s="226">
        <v>9.2324737080309804E-2</v>
      </c>
      <c r="V121" s="226">
        <v>9.8791690009088204E-2</v>
      </c>
      <c r="W121" s="226">
        <v>7.841006027683789E-2</v>
      </c>
      <c r="X121" s="226">
        <v>6.8859201443343218E-2</v>
      </c>
      <c r="Y121" s="226">
        <v>8.0967567384858982E-2</v>
      </c>
      <c r="DA121" s="69" t="s">
        <v>898</v>
      </c>
    </row>
    <row r="122" spans="1:105" ht="12" customHeight="1" x14ac:dyDescent="0.25">
      <c r="A122" s="37" t="s">
        <v>35</v>
      </c>
      <c r="B122" s="226">
        <v>5.634036197106386E-2</v>
      </c>
      <c r="C122" s="226">
        <v>4.6515650542264919E-2</v>
      </c>
      <c r="D122" s="226">
        <v>3.5490664679199931E-2</v>
      </c>
      <c r="E122" s="226">
        <v>3.037010392681877E-2</v>
      </c>
      <c r="F122" s="226">
        <v>3.4004870658301628E-2</v>
      </c>
      <c r="G122" s="226">
        <v>3.4438168093048199E-2</v>
      </c>
      <c r="H122" s="226">
        <v>3.9492853414550812E-2</v>
      </c>
      <c r="I122" s="226">
        <v>4.8999473730724982E-2</v>
      </c>
      <c r="J122" s="226">
        <v>5.3618329992354732E-2</v>
      </c>
      <c r="K122" s="226">
        <v>4.3250843694606057E-2</v>
      </c>
      <c r="L122" s="226">
        <v>4.6629930630017767E-2</v>
      </c>
      <c r="M122" s="226">
        <v>3.4176723965420208E-2</v>
      </c>
      <c r="N122" s="226">
        <v>3.4755146774948183E-2</v>
      </c>
      <c r="O122" s="226">
        <v>3.3602472122562357E-2</v>
      </c>
      <c r="P122" s="226">
        <v>3.1710470092220583E-2</v>
      </c>
      <c r="Q122" s="226">
        <v>3.835550371346165E-2</v>
      </c>
      <c r="R122" s="226">
        <v>3.9254770487780859E-2</v>
      </c>
      <c r="S122" s="226">
        <v>2.8884939853381451E-2</v>
      </c>
      <c r="T122" s="226">
        <v>4.0596520439905033E-2</v>
      </c>
      <c r="U122" s="226">
        <v>4.2599290755624603E-2</v>
      </c>
      <c r="V122" s="226">
        <v>3.9827218241580857E-2</v>
      </c>
      <c r="W122" s="226">
        <v>4.3725066299138547E-2</v>
      </c>
      <c r="X122" s="226">
        <v>3.7067677575728389E-2</v>
      </c>
      <c r="Y122" s="226">
        <v>4.0883523842952872E-2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170.4465007084375</v>
      </c>
      <c r="C126" s="294">
        <v>133.07852383856519</v>
      </c>
      <c r="D126" s="294">
        <v>126.02257180233811</v>
      </c>
      <c r="E126" s="294">
        <v>120.4052957275041</v>
      </c>
      <c r="F126" s="294">
        <v>110.28011538188601</v>
      </c>
      <c r="G126" s="294">
        <v>131.73003233338261</v>
      </c>
      <c r="H126" s="294">
        <v>128.79361408259959</v>
      </c>
      <c r="I126" s="294">
        <v>129.92852028798291</v>
      </c>
      <c r="J126" s="294">
        <v>151.99924383548711</v>
      </c>
      <c r="K126" s="294">
        <v>136.0503687157082</v>
      </c>
      <c r="L126" s="294">
        <v>138.29479187072889</v>
      </c>
      <c r="M126" s="294">
        <v>116.6173168023506</v>
      </c>
      <c r="N126" s="294">
        <v>128.7014616250213</v>
      </c>
      <c r="O126" s="294">
        <v>121.1917032810923</v>
      </c>
      <c r="P126" s="294">
        <v>135.7019433232667</v>
      </c>
      <c r="Q126" s="294">
        <v>135.0141078881762</v>
      </c>
      <c r="R126" s="294">
        <v>137.22236250285761</v>
      </c>
      <c r="S126" s="294">
        <v>138.91040900188739</v>
      </c>
      <c r="T126" s="294">
        <v>139.2570625642374</v>
      </c>
      <c r="U126" s="294">
        <v>144.67033132513589</v>
      </c>
      <c r="V126" s="294">
        <v>150.85124258928229</v>
      </c>
      <c r="W126" s="294">
        <v>151.13100545744311</v>
      </c>
      <c r="X126" s="294">
        <v>129.41317848656541</v>
      </c>
      <c r="Y126" s="294">
        <v>145.99130038158449</v>
      </c>
      <c r="DA126" s="70" t="s">
        <v>903</v>
      </c>
    </row>
    <row r="127" spans="1:105" ht="12" customHeight="1" x14ac:dyDescent="0.25">
      <c r="A127" s="60" t="s">
        <v>604</v>
      </c>
      <c r="B127" s="262">
        <v>170.4465007084375</v>
      </c>
      <c r="C127" s="262">
        <v>133.07852383856519</v>
      </c>
      <c r="D127" s="262">
        <v>126.02257180233811</v>
      </c>
      <c r="E127" s="262">
        <v>120.4052957275041</v>
      </c>
      <c r="F127" s="262">
        <v>110.28011538188601</v>
      </c>
      <c r="G127" s="262">
        <v>131.73003233338261</v>
      </c>
      <c r="H127" s="262">
        <v>128.79361408259959</v>
      </c>
      <c r="I127" s="262">
        <v>129.92852028798291</v>
      </c>
      <c r="J127" s="262">
        <v>151.99924383548711</v>
      </c>
      <c r="K127" s="262">
        <v>136.0503687157082</v>
      </c>
      <c r="L127" s="262">
        <v>138.29479187072889</v>
      </c>
      <c r="M127" s="262">
        <v>116.6173168023506</v>
      </c>
      <c r="N127" s="262">
        <v>128.7014616250213</v>
      </c>
      <c r="O127" s="262">
        <v>121.1917032810923</v>
      </c>
      <c r="P127" s="262">
        <v>135.7019433232667</v>
      </c>
      <c r="Q127" s="262">
        <v>135.0141078881762</v>
      </c>
      <c r="R127" s="262">
        <v>137.22236250285761</v>
      </c>
      <c r="S127" s="262">
        <v>138.91040900188739</v>
      </c>
      <c r="T127" s="262">
        <v>139.2570625642374</v>
      </c>
      <c r="U127" s="262">
        <v>144.67033132513589</v>
      </c>
      <c r="V127" s="262">
        <v>150.85124258928229</v>
      </c>
      <c r="W127" s="262">
        <v>151.13100545744311</v>
      </c>
      <c r="X127" s="262">
        <v>129.41317848656541</v>
      </c>
      <c r="Y127" s="262">
        <v>145.99130038158449</v>
      </c>
      <c r="DA127" s="72" t="s">
        <v>904</v>
      </c>
    </row>
    <row r="128" spans="1:105" ht="12" customHeight="1" x14ac:dyDescent="0.25">
      <c r="A128" s="59" t="s">
        <v>28</v>
      </c>
      <c r="B128" s="230">
        <v>119.53005939818679</v>
      </c>
      <c r="C128" s="230">
        <v>96.847321919840368</v>
      </c>
      <c r="D128" s="230">
        <v>100.9123577925502</v>
      </c>
      <c r="E128" s="230">
        <v>91.078126461506713</v>
      </c>
      <c r="F128" s="230">
        <v>85.314082347441101</v>
      </c>
      <c r="G128" s="230">
        <v>91.047868862028793</v>
      </c>
      <c r="H128" s="230">
        <v>87.51083610331672</v>
      </c>
      <c r="I128" s="230">
        <v>92.282672564316528</v>
      </c>
      <c r="J128" s="230">
        <v>113.0170164627841</v>
      </c>
      <c r="K128" s="230">
        <v>106.12857423487431</v>
      </c>
      <c r="L128" s="230">
        <v>100.5450536591935</v>
      </c>
      <c r="M128" s="230">
        <v>84.036502298553444</v>
      </c>
      <c r="N128" s="230">
        <v>94.161821966322009</v>
      </c>
      <c r="O128" s="230">
        <v>86.162059190021097</v>
      </c>
      <c r="P128" s="230">
        <v>99.599332314853243</v>
      </c>
      <c r="Q128" s="230">
        <v>97.845240600893675</v>
      </c>
      <c r="R128" s="230">
        <v>93.453612854592819</v>
      </c>
      <c r="S128" s="230">
        <v>94.547832447420859</v>
      </c>
      <c r="T128" s="230">
        <v>93.318161945156149</v>
      </c>
      <c r="U128" s="230">
        <v>97.778192729438047</v>
      </c>
      <c r="V128" s="230">
        <v>106.29207615109461</v>
      </c>
      <c r="W128" s="230">
        <v>104.8630219306002</v>
      </c>
      <c r="X128" s="230">
        <v>89.243035459500177</v>
      </c>
      <c r="Y128" s="230">
        <v>99.647976214737909</v>
      </c>
      <c r="DA128" s="71" t="s">
        <v>905</v>
      </c>
    </row>
    <row r="129" spans="1:105" ht="12" customHeight="1" x14ac:dyDescent="0.25">
      <c r="A129" s="59" t="s">
        <v>31</v>
      </c>
      <c r="B129" s="230">
        <v>18.297840973210189</v>
      </c>
      <c r="C129" s="230">
        <v>8.2814382944231628</v>
      </c>
      <c r="D129" s="230">
        <v>10.511973505822279</v>
      </c>
      <c r="E129" s="230">
        <v>10.496030347411221</v>
      </c>
      <c r="F129" s="230">
        <v>10.45525062755928</v>
      </c>
      <c r="G129" s="230">
        <v>15.80095835880571</v>
      </c>
      <c r="H129" s="230">
        <v>17.499255626204569</v>
      </c>
      <c r="I129" s="230">
        <v>17.037715597763</v>
      </c>
      <c r="J129" s="230">
        <v>16.55699264184917</v>
      </c>
      <c r="K129" s="230">
        <v>11.87502871706446</v>
      </c>
      <c r="L129" s="230">
        <v>16.67709387577893</v>
      </c>
      <c r="M129" s="230">
        <v>15.37149176186856</v>
      </c>
      <c r="N129" s="230">
        <v>17.53280523765422</v>
      </c>
      <c r="O129" s="230">
        <v>18.064885372529609</v>
      </c>
      <c r="P129" s="230">
        <v>20.532898646026389</v>
      </c>
      <c r="Q129" s="230">
        <v>16.482904712082529</v>
      </c>
      <c r="R129" s="230">
        <v>16.68522306866171</v>
      </c>
      <c r="S129" s="230">
        <v>19.62200841053733</v>
      </c>
      <c r="T129" s="230">
        <v>19.707799210268441</v>
      </c>
      <c r="U129" s="230">
        <v>19.143610790554611</v>
      </c>
      <c r="V129" s="230">
        <v>17.606194679271319</v>
      </c>
      <c r="W129" s="230">
        <v>20.406215673315881</v>
      </c>
      <c r="X129" s="230">
        <v>19.56030829620132</v>
      </c>
      <c r="Y129" s="230">
        <v>20.933121363542021</v>
      </c>
      <c r="DA129" s="71" t="s">
        <v>906</v>
      </c>
    </row>
    <row r="130" spans="1:105" ht="12" customHeight="1" x14ac:dyDescent="0.25">
      <c r="A130" s="59" t="s">
        <v>159</v>
      </c>
      <c r="B130" s="230">
        <v>10.92959184107767</v>
      </c>
      <c r="C130" s="230">
        <v>8.8054743103214861</v>
      </c>
      <c r="D130" s="230">
        <v>3.7264654011854201</v>
      </c>
      <c r="E130" s="230">
        <v>3.7206727676039861</v>
      </c>
      <c r="F130" s="230">
        <v>3.7073020594410102</v>
      </c>
      <c r="G130" s="230">
        <v>9.5012075480754792</v>
      </c>
      <c r="H130" s="230">
        <v>7.6952891183538057</v>
      </c>
      <c r="I130" s="230">
        <v>5.0711567623093066</v>
      </c>
      <c r="J130" s="230">
        <v>7.7191586115701831</v>
      </c>
      <c r="K130" s="230">
        <v>4.617011025711979</v>
      </c>
      <c r="L130" s="230">
        <v>5.7932965740985916</v>
      </c>
      <c r="M130" s="230">
        <v>6.1822655268423548</v>
      </c>
      <c r="N130" s="230">
        <v>6.0004268276993029</v>
      </c>
      <c r="O130" s="230">
        <v>5.9734702414561403</v>
      </c>
      <c r="P130" s="230">
        <v>7.446860945287761</v>
      </c>
      <c r="Q130" s="230">
        <v>9.6735229139475951</v>
      </c>
      <c r="R130" s="230">
        <v>15.42849400715494</v>
      </c>
      <c r="S130" s="230">
        <v>16.185959989584759</v>
      </c>
      <c r="T130" s="230">
        <v>15.180091652005551</v>
      </c>
      <c r="U130" s="230">
        <v>14.9524642124608</v>
      </c>
      <c r="V130" s="230">
        <v>16.043162911678429</v>
      </c>
      <c r="W130" s="230">
        <v>12.58677219168956</v>
      </c>
      <c r="X130" s="230">
        <v>11.44333044340808</v>
      </c>
      <c r="Y130" s="230">
        <v>12.93791721389397</v>
      </c>
      <c r="DA130" s="71" t="s">
        <v>907</v>
      </c>
    </row>
    <row r="131" spans="1:105" ht="12" customHeight="1" x14ac:dyDescent="0.25">
      <c r="A131" s="59" t="s">
        <v>32</v>
      </c>
      <c r="B131" s="230">
        <v>13.818488085632969</v>
      </c>
      <c r="C131" s="230">
        <v>11.60959220693462</v>
      </c>
      <c r="D131" s="230">
        <v>5.0848759225193474</v>
      </c>
      <c r="E131" s="230">
        <v>10.157977274598361</v>
      </c>
      <c r="F131" s="230">
        <v>5.0463402859981912</v>
      </c>
      <c r="G131" s="230">
        <v>9.4993910387488789</v>
      </c>
      <c r="H131" s="230">
        <v>9.358358899521436</v>
      </c>
      <c r="I131" s="230">
        <v>7.1517901130525772</v>
      </c>
      <c r="J131" s="230">
        <v>6.0163682163989982</v>
      </c>
      <c r="K131" s="230">
        <v>6.4997654743139348</v>
      </c>
      <c r="L131" s="230">
        <v>8.0244166746751695</v>
      </c>
      <c r="M131" s="230">
        <v>5.2074101715775072</v>
      </c>
      <c r="N131" s="230">
        <v>5.208668423796877</v>
      </c>
      <c r="O131" s="230">
        <v>5.3779853837355116</v>
      </c>
      <c r="P131" s="230">
        <v>2.9205817625633261</v>
      </c>
      <c r="Q131" s="230">
        <v>4.7098615086965179</v>
      </c>
      <c r="R131" s="230">
        <v>5.1269720148788496</v>
      </c>
      <c r="S131" s="230">
        <v>3.7632736554742579</v>
      </c>
      <c r="T131" s="230">
        <v>4.2864094156127468</v>
      </c>
      <c r="U131" s="230">
        <v>5.8968901897230861</v>
      </c>
      <c r="V131" s="230">
        <v>4.4421135328864372</v>
      </c>
      <c r="W131" s="230">
        <v>6.2560309189120744</v>
      </c>
      <c r="X131" s="230">
        <v>3.0064316409878589</v>
      </c>
      <c r="Y131" s="230">
        <v>5.9394519626058271</v>
      </c>
      <c r="DA131" s="71" t="s">
        <v>908</v>
      </c>
    </row>
    <row r="132" spans="1:105" ht="12" customHeight="1" x14ac:dyDescent="0.25">
      <c r="A132" s="59" t="s">
        <v>35</v>
      </c>
      <c r="B132" s="230">
        <v>7.8705204103299442</v>
      </c>
      <c r="C132" s="230">
        <v>7.5346971070456137</v>
      </c>
      <c r="D132" s="230">
        <v>5.7868991802608631</v>
      </c>
      <c r="E132" s="230">
        <v>4.9524888763837733</v>
      </c>
      <c r="F132" s="230">
        <v>5.7571400614464237</v>
      </c>
      <c r="G132" s="230">
        <v>5.8806065257236924</v>
      </c>
      <c r="H132" s="230">
        <v>6.7298743352030277</v>
      </c>
      <c r="I132" s="230">
        <v>8.3851852505415057</v>
      </c>
      <c r="J132" s="230">
        <v>8.6897079028846349</v>
      </c>
      <c r="K132" s="230">
        <v>6.9299892637435114</v>
      </c>
      <c r="L132" s="230">
        <v>7.2549310869827366</v>
      </c>
      <c r="M132" s="230">
        <v>5.8196470435087759</v>
      </c>
      <c r="N132" s="230">
        <v>5.7977391695488727</v>
      </c>
      <c r="O132" s="230">
        <v>5.6133030933499262</v>
      </c>
      <c r="P132" s="230">
        <v>5.2022696545360176</v>
      </c>
      <c r="Q132" s="230">
        <v>6.3025781525559283</v>
      </c>
      <c r="R132" s="230">
        <v>6.5280605575692947</v>
      </c>
      <c r="S132" s="230">
        <v>4.7913344988702136</v>
      </c>
      <c r="T132" s="230">
        <v>6.7646003411945204</v>
      </c>
      <c r="U132" s="230">
        <v>6.8991734029593594</v>
      </c>
      <c r="V132" s="230">
        <v>6.4676953143515679</v>
      </c>
      <c r="W132" s="230">
        <v>7.0189647429253821</v>
      </c>
      <c r="X132" s="230">
        <v>6.1600726464679934</v>
      </c>
      <c r="Y132" s="230">
        <v>6.53283362680473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34.257532153632113</v>
      </c>
      <c r="C134" s="294">
        <v>22.71275425286721</v>
      </c>
      <c r="D134" s="294">
        <v>15.84859665578821</v>
      </c>
      <c r="E134" s="294">
        <v>18.177435878629751</v>
      </c>
      <c r="F134" s="294">
        <v>15.21881453558969</v>
      </c>
      <c r="G134" s="294">
        <v>23.993515780470691</v>
      </c>
      <c r="H134" s="294">
        <v>24.241308002922679</v>
      </c>
      <c r="I134" s="294">
        <v>22.22140317572827</v>
      </c>
      <c r="J134" s="294">
        <v>24.155658988043189</v>
      </c>
      <c r="K134" s="294">
        <v>18.85624681791381</v>
      </c>
      <c r="L134" s="294">
        <v>23.681591577626431</v>
      </c>
      <c r="M134" s="294">
        <v>19.34859474623395</v>
      </c>
      <c r="N134" s="294">
        <v>20.782284859013149</v>
      </c>
      <c r="O134" s="294">
        <v>20.916488263364641</v>
      </c>
      <c r="P134" s="294">
        <v>21.95111481378094</v>
      </c>
      <c r="Q134" s="294">
        <v>22.713513530562711</v>
      </c>
      <c r="R134" s="294">
        <v>26.438541245161421</v>
      </c>
      <c r="S134" s="294">
        <v>26.728929410946382</v>
      </c>
      <c r="T134" s="294">
        <v>27.546663118490681</v>
      </c>
      <c r="U134" s="294">
        <v>28.620152248503668</v>
      </c>
      <c r="V134" s="294">
        <v>27.494660544116989</v>
      </c>
      <c r="W134" s="294">
        <v>28.399308793740168</v>
      </c>
      <c r="X134" s="294">
        <v>24.136758927584811</v>
      </c>
      <c r="Y134" s="294">
        <v>28.402582096997431</v>
      </c>
      <c r="DA134" s="70" t="s">
        <v>911</v>
      </c>
    </row>
    <row r="135" spans="1:105" ht="12" customHeight="1" x14ac:dyDescent="0.25">
      <c r="A135" s="60" t="s">
        <v>615</v>
      </c>
      <c r="B135" s="262">
        <v>34.257532153632113</v>
      </c>
      <c r="C135" s="262">
        <v>22.71275425286721</v>
      </c>
      <c r="D135" s="262">
        <v>15.84859665578821</v>
      </c>
      <c r="E135" s="262">
        <v>18.177435878629751</v>
      </c>
      <c r="F135" s="262">
        <v>15.21881453558969</v>
      </c>
      <c r="G135" s="262">
        <v>23.993515780470691</v>
      </c>
      <c r="H135" s="262">
        <v>24.241308002922679</v>
      </c>
      <c r="I135" s="262">
        <v>22.22140317572827</v>
      </c>
      <c r="J135" s="262">
        <v>24.155658988043189</v>
      </c>
      <c r="K135" s="262">
        <v>18.85624681791381</v>
      </c>
      <c r="L135" s="262">
        <v>23.681591577626431</v>
      </c>
      <c r="M135" s="262">
        <v>19.34859474623395</v>
      </c>
      <c r="N135" s="262">
        <v>20.782284859013149</v>
      </c>
      <c r="O135" s="262">
        <v>20.916488263364641</v>
      </c>
      <c r="P135" s="262">
        <v>21.95111481378094</v>
      </c>
      <c r="Q135" s="262">
        <v>22.713513530562711</v>
      </c>
      <c r="R135" s="262">
        <v>26.438541245161421</v>
      </c>
      <c r="S135" s="262">
        <v>26.728929410946382</v>
      </c>
      <c r="T135" s="262">
        <v>27.546663118490681</v>
      </c>
      <c r="U135" s="262">
        <v>28.620152248503668</v>
      </c>
      <c r="V135" s="262">
        <v>27.494660544116989</v>
      </c>
      <c r="W135" s="262">
        <v>28.399308793740168</v>
      </c>
      <c r="X135" s="262">
        <v>24.136758927584811</v>
      </c>
      <c r="Y135" s="262">
        <v>28.402582096997431</v>
      </c>
      <c r="DA135" s="72" t="s">
        <v>912</v>
      </c>
    </row>
    <row r="136" spans="1:105" ht="12" customHeight="1" x14ac:dyDescent="0.25">
      <c r="A136" s="59" t="s">
        <v>31</v>
      </c>
      <c r="B136" s="297">
        <v>12.3111289664228</v>
      </c>
      <c r="C136" s="297">
        <v>5.191499671014415</v>
      </c>
      <c r="D136" s="297">
        <v>6.6347514236704193</v>
      </c>
      <c r="E136" s="297">
        <v>6.5056029407320661</v>
      </c>
      <c r="F136" s="297">
        <v>6.3733201027333406</v>
      </c>
      <c r="G136" s="297">
        <v>9.319085107052425</v>
      </c>
      <c r="H136" s="297">
        <v>10.27558866483219</v>
      </c>
      <c r="I136" s="297">
        <v>10.056937760317039</v>
      </c>
      <c r="J136" s="297">
        <v>10.25967716775741</v>
      </c>
      <c r="K136" s="297">
        <v>7.483457337500619</v>
      </c>
      <c r="L136" s="297">
        <v>10.46206264146349</v>
      </c>
      <c r="M136" s="297">
        <v>9.1285859262605413</v>
      </c>
      <c r="N136" s="297">
        <v>10.54937910259164</v>
      </c>
      <c r="O136" s="297">
        <v>10.786691463127241</v>
      </c>
      <c r="P136" s="297">
        <v>12.48441603111794</v>
      </c>
      <c r="Q136" s="297">
        <v>10.072533992149911</v>
      </c>
      <c r="R136" s="297">
        <v>10.0787196762661</v>
      </c>
      <c r="S136" s="297">
        <v>11.82247106550088</v>
      </c>
      <c r="T136" s="297">
        <v>11.817524980705089</v>
      </c>
      <c r="U136" s="297">
        <v>11.684113197218039</v>
      </c>
      <c r="V136" s="297">
        <v>10.86367598127563</v>
      </c>
      <c r="W136" s="297">
        <v>12.525344223872249</v>
      </c>
      <c r="X136" s="297">
        <v>11.75306858072546</v>
      </c>
      <c r="Y136" s="297">
        <v>12.829349399578691</v>
      </c>
      <c r="DA136" s="71" t="s">
        <v>913</v>
      </c>
    </row>
    <row r="137" spans="1:105" ht="12" customHeight="1" x14ac:dyDescent="0.25">
      <c r="A137" s="59" t="s">
        <v>159</v>
      </c>
      <c r="B137" s="297">
        <v>7.3536334096941918</v>
      </c>
      <c r="C137" s="297">
        <v>5.5200093703462194</v>
      </c>
      <c r="D137" s="297">
        <v>2.352000945595945</v>
      </c>
      <c r="E137" s="297">
        <v>2.306130879699321</v>
      </c>
      <c r="F137" s="297">
        <v>2.2599001768603131</v>
      </c>
      <c r="G137" s="297">
        <v>5.6036197140498389</v>
      </c>
      <c r="H137" s="297">
        <v>4.5186850987394367</v>
      </c>
      <c r="I137" s="297">
        <v>2.99337711318833</v>
      </c>
      <c r="J137" s="297">
        <v>4.7832403549694158</v>
      </c>
      <c r="K137" s="297">
        <v>2.909568124920435</v>
      </c>
      <c r="L137" s="297">
        <v>3.6343161530572381</v>
      </c>
      <c r="M137" s="297">
        <v>3.6714290945226091</v>
      </c>
      <c r="N137" s="297">
        <v>3.6104192412297951</v>
      </c>
      <c r="O137" s="297">
        <v>3.5668081546059049</v>
      </c>
      <c r="P137" s="297">
        <v>4.5278414786724968</v>
      </c>
      <c r="Q137" s="297">
        <v>5.911390624199484</v>
      </c>
      <c r="R137" s="297">
        <v>9.3195916821229794</v>
      </c>
      <c r="S137" s="297">
        <v>9.7522149435762326</v>
      </c>
      <c r="T137" s="297">
        <v>9.1025441447312652</v>
      </c>
      <c r="U137" s="297">
        <v>9.1260884034449283</v>
      </c>
      <c r="V137" s="297">
        <v>9.8992273323258715</v>
      </c>
      <c r="W137" s="297">
        <v>7.7257663494427309</v>
      </c>
      <c r="X137" s="297">
        <v>6.8758756486163302</v>
      </c>
      <c r="Y137" s="297">
        <v>7.9293029241666586</v>
      </c>
      <c r="DA137" s="71" t="s">
        <v>914</v>
      </c>
    </row>
    <row r="138" spans="1:105" ht="12" customHeight="1" x14ac:dyDescent="0.25">
      <c r="A138" s="59" t="s">
        <v>32</v>
      </c>
      <c r="B138" s="297">
        <v>9.2973367290861422</v>
      </c>
      <c r="C138" s="297">
        <v>7.2778655083984729</v>
      </c>
      <c r="D138" s="297">
        <v>3.2093771685627601</v>
      </c>
      <c r="E138" s="297">
        <v>6.2960723856725274</v>
      </c>
      <c r="F138" s="297">
        <v>3.0761521780462018</v>
      </c>
      <c r="G138" s="297">
        <v>5.6025483736521293</v>
      </c>
      <c r="H138" s="297">
        <v>5.4952421224908203</v>
      </c>
      <c r="I138" s="297">
        <v>4.22152298699387</v>
      </c>
      <c r="J138" s="297">
        <v>3.7280922301428481</v>
      </c>
      <c r="K138" s="297">
        <v>4.0960505266729088</v>
      </c>
      <c r="L138" s="297">
        <v>5.0339675807416233</v>
      </c>
      <c r="M138" s="297">
        <v>3.0924969378996638</v>
      </c>
      <c r="N138" s="297">
        <v>3.1340231684272939</v>
      </c>
      <c r="O138" s="297">
        <v>3.211239254015799</v>
      </c>
      <c r="P138" s="297">
        <v>1.775772549473549</v>
      </c>
      <c r="Q138" s="297">
        <v>2.87814805541458</v>
      </c>
      <c r="R138" s="297">
        <v>3.0969507278016688</v>
      </c>
      <c r="S138" s="297">
        <v>2.267412844421862</v>
      </c>
      <c r="T138" s="297">
        <v>2.5702895491314059</v>
      </c>
      <c r="U138" s="297">
        <v>3.5991085089487962</v>
      </c>
      <c r="V138" s="297">
        <v>2.7409490223423498</v>
      </c>
      <c r="W138" s="297">
        <v>3.8399545505650692</v>
      </c>
      <c r="X138" s="297">
        <v>1.806454004953256</v>
      </c>
      <c r="Y138" s="297">
        <v>3.6401310223613068</v>
      </c>
      <c r="DA138" s="71" t="s">
        <v>915</v>
      </c>
    </row>
    <row r="139" spans="1:105" ht="12" customHeight="1" x14ac:dyDescent="0.25">
      <c r="A139" s="59" t="s">
        <v>35</v>
      </c>
      <c r="B139" s="297">
        <v>5.2954330484289667</v>
      </c>
      <c r="C139" s="297">
        <v>4.7233797031081046</v>
      </c>
      <c r="D139" s="297">
        <v>3.6524671179590822</v>
      </c>
      <c r="E139" s="297">
        <v>3.069629672525835</v>
      </c>
      <c r="F139" s="297">
        <v>3.509442077949835</v>
      </c>
      <c r="G139" s="297">
        <v>3.4682625857162912</v>
      </c>
      <c r="H139" s="297">
        <v>3.9517921168602319</v>
      </c>
      <c r="I139" s="297">
        <v>4.9495653152290293</v>
      </c>
      <c r="J139" s="297">
        <v>5.3846492351735149</v>
      </c>
      <c r="K139" s="297">
        <v>4.3671708288198436</v>
      </c>
      <c r="L139" s="297">
        <v>4.551245202364079</v>
      </c>
      <c r="M139" s="297">
        <v>3.456082787551134</v>
      </c>
      <c r="N139" s="297">
        <v>3.4884633467644162</v>
      </c>
      <c r="O139" s="297">
        <v>3.351749391615694</v>
      </c>
      <c r="P139" s="297">
        <v>3.163084754516952</v>
      </c>
      <c r="Q139" s="297">
        <v>3.8514408587987412</v>
      </c>
      <c r="R139" s="297">
        <v>3.9432791589706628</v>
      </c>
      <c r="S139" s="297">
        <v>2.8868305574474098</v>
      </c>
      <c r="T139" s="297">
        <v>4.0563044439229188</v>
      </c>
      <c r="U139" s="297">
        <v>4.2108421388919046</v>
      </c>
      <c r="V139" s="297">
        <v>3.9908082081731302</v>
      </c>
      <c r="W139" s="297">
        <v>4.3082436698601168</v>
      </c>
      <c r="X139" s="297">
        <v>3.7013606932897658</v>
      </c>
      <c r="Y139" s="297">
        <v>4.003798750890784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61.410053247256144</v>
      </c>
      <c r="C141" s="261">
        <f t="shared" si="4"/>
        <v>63.1992512340235</v>
      </c>
      <c r="D141" s="261">
        <f t="shared" si="4"/>
        <v>65.04349306915725</v>
      </c>
      <c r="E141" s="261">
        <f t="shared" si="4"/>
        <v>62.647473865834122</v>
      </c>
      <c r="F141" s="261">
        <f t="shared" si="4"/>
        <v>63.242249035769802</v>
      </c>
      <c r="G141" s="261">
        <f t="shared" si="4"/>
        <v>74.071692601452185</v>
      </c>
      <c r="H141" s="261">
        <f t="shared" si="4"/>
        <v>72.344215540784063</v>
      </c>
      <c r="I141" s="261">
        <f t="shared" si="4"/>
        <v>74.343348353910244</v>
      </c>
      <c r="J141" s="261">
        <f t="shared" si="4"/>
        <v>72.558320519633327</v>
      </c>
      <c r="K141" s="261">
        <f t="shared" si="4"/>
        <v>63.662931840448195</v>
      </c>
      <c r="L141" s="261">
        <f t="shared" si="4"/>
        <v>61.82010165860563</v>
      </c>
      <c r="M141" s="261">
        <f t="shared" si="4"/>
        <v>67.799533326066538</v>
      </c>
      <c r="N141" s="261">
        <f t="shared" si="4"/>
        <v>71.5549032413292</v>
      </c>
      <c r="O141" s="261">
        <f t="shared" si="4"/>
        <v>69.592912474856035</v>
      </c>
      <c r="P141" s="261">
        <f t="shared" si="4"/>
        <v>75.509819255726796</v>
      </c>
      <c r="Q141" s="261">
        <f t="shared" si="4"/>
        <v>72.665185443127243</v>
      </c>
      <c r="R141" s="261">
        <f t="shared" si="4"/>
        <v>70.687456180242336</v>
      </c>
      <c r="S141" s="261">
        <f t="shared" si="4"/>
        <v>71.063941263580404</v>
      </c>
      <c r="T141" s="261">
        <f t="shared" si="4"/>
        <v>72.267145437255621</v>
      </c>
      <c r="U141" s="261">
        <f t="shared" si="4"/>
        <v>70.310070218492811</v>
      </c>
      <c r="V141" s="261">
        <f t="shared" si="4"/>
        <v>72.883232531166925</v>
      </c>
      <c r="W141" s="261">
        <f t="shared" si="4"/>
        <v>74.040403303263773</v>
      </c>
      <c r="X141" s="261">
        <f t="shared" si="4"/>
        <v>68.345360565375188</v>
      </c>
      <c r="Y141" s="261">
        <f t="shared" si="4"/>
        <v>70.869227342188765</v>
      </c>
      <c r="DA141" s="70"/>
    </row>
    <row r="142" spans="1:105" ht="12" customHeight="1" x14ac:dyDescent="0.25">
      <c r="A142" s="60" t="s">
        <v>624</v>
      </c>
      <c r="B142" s="262">
        <v>2.855348216695567</v>
      </c>
      <c r="C142" s="262">
        <v>1.7385987510775589</v>
      </c>
      <c r="D142" s="262">
        <v>1.3923792255657199</v>
      </c>
      <c r="E142" s="262">
        <v>1.3316487826975141</v>
      </c>
      <c r="F142" s="262">
        <v>1.336644429918685</v>
      </c>
      <c r="G142" s="262">
        <v>2.0453775718958629</v>
      </c>
      <c r="H142" s="262">
        <v>2.0843410936736411</v>
      </c>
      <c r="I142" s="262">
        <v>1.988426427680456</v>
      </c>
      <c r="J142" s="262">
        <v>2.254681057988607</v>
      </c>
      <c r="K142" s="262">
        <v>1.6375776270458191</v>
      </c>
      <c r="L142" s="262">
        <v>2.0826648903839149</v>
      </c>
      <c r="M142" s="262">
        <v>1.7899838373300081</v>
      </c>
      <c r="N142" s="262">
        <v>1.9426637658783019</v>
      </c>
      <c r="O142" s="262">
        <v>1.951164939626608</v>
      </c>
      <c r="P142" s="262">
        <v>2.2053341426072399</v>
      </c>
      <c r="Q142" s="262">
        <v>2.1821475972716202</v>
      </c>
      <c r="R142" s="262">
        <v>2.5701382352177879</v>
      </c>
      <c r="S142" s="262">
        <v>2.680658030170687</v>
      </c>
      <c r="T142" s="262">
        <v>2.7408541719665842</v>
      </c>
      <c r="U142" s="262">
        <v>2.763276195212113</v>
      </c>
      <c r="V142" s="262">
        <v>2.7199644383742929</v>
      </c>
      <c r="W142" s="262">
        <v>2.713666667806613</v>
      </c>
      <c r="X142" s="262">
        <v>2.442242861602852</v>
      </c>
      <c r="Y142" s="262">
        <v>2.7355752934530191</v>
      </c>
      <c r="DA142" s="72" t="s">
        <v>918</v>
      </c>
    </row>
    <row r="143" spans="1:105" ht="12" customHeight="1" x14ac:dyDescent="0.25">
      <c r="A143" s="59" t="s">
        <v>31</v>
      </c>
      <c r="B143" s="230">
        <v>1.4083447481831539</v>
      </c>
      <c r="C143" s="230">
        <v>0.58477485608568203</v>
      </c>
      <c r="D143" s="230">
        <v>0.73090668758844524</v>
      </c>
      <c r="E143" s="230">
        <v>0.72914007233886868</v>
      </c>
      <c r="F143" s="230">
        <v>0.70156466222706548</v>
      </c>
      <c r="G143" s="230">
        <v>1.036435291679479</v>
      </c>
      <c r="H143" s="230">
        <v>1.142524082247778</v>
      </c>
      <c r="I143" s="230">
        <v>1.110978551772124</v>
      </c>
      <c r="J143" s="230">
        <v>1.13240602982117</v>
      </c>
      <c r="K143" s="230">
        <v>0.83025605263225266</v>
      </c>
      <c r="L143" s="230">
        <v>1.1684582737196541</v>
      </c>
      <c r="M143" s="230">
        <v>1.0051625831943041</v>
      </c>
      <c r="N143" s="230">
        <v>1.1612416505615759</v>
      </c>
      <c r="O143" s="230">
        <v>1.188721728020337</v>
      </c>
      <c r="P143" s="230">
        <v>1.3646513929355011</v>
      </c>
      <c r="Q143" s="230">
        <v>1.108109446077272</v>
      </c>
      <c r="R143" s="230">
        <v>1.1097659682937251</v>
      </c>
      <c r="S143" s="230">
        <v>1.29558614699981</v>
      </c>
      <c r="T143" s="230">
        <v>1.2968300844691361</v>
      </c>
      <c r="U143" s="230">
        <v>1.290371105062889</v>
      </c>
      <c r="V143" s="230">
        <v>1.193712397960929</v>
      </c>
      <c r="W143" s="230">
        <v>1.3839781285198789</v>
      </c>
      <c r="X143" s="230">
        <v>1.2854212220861541</v>
      </c>
      <c r="Y143" s="230">
        <v>1.417293108133056</v>
      </c>
      <c r="DA143" s="71" t="s">
        <v>919</v>
      </c>
    </row>
    <row r="144" spans="1:105" ht="12" customHeight="1" x14ac:dyDescent="0.25">
      <c r="A144" s="59" t="s">
        <v>159</v>
      </c>
      <c r="B144" s="230">
        <v>0.84122674864775038</v>
      </c>
      <c r="C144" s="230">
        <v>0.62177846281267013</v>
      </c>
      <c r="D144" s="230">
        <v>0.25910438998774138</v>
      </c>
      <c r="E144" s="230">
        <v>0.25846834671063501</v>
      </c>
      <c r="F144" s="230">
        <v>0.24876611855191899</v>
      </c>
      <c r="G144" s="230">
        <v>0.62321452868768756</v>
      </c>
      <c r="H144" s="230">
        <v>0.50242440737951588</v>
      </c>
      <c r="I144" s="230">
        <v>0.33067498769257142</v>
      </c>
      <c r="J144" s="230">
        <v>0.52794743260282229</v>
      </c>
      <c r="K144" s="230">
        <v>0.32280354351133028</v>
      </c>
      <c r="L144" s="230">
        <v>0.40589957486229361</v>
      </c>
      <c r="M144" s="230">
        <v>0.40426668297537832</v>
      </c>
      <c r="N144" s="230">
        <v>0.39742331355548499</v>
      </c>
      <c r="O144" s="230">
        <v>0.39307162604527951</v>
      </c>
      <c r="P144" s="230">
        <v>0.49493105368007001</v>
      </c>
      <c r="Q144" s="230">
        <v>0.65032967823521048</v>
      </c>
      <c r="R144" s="230">
        <v>1.026178524596588</v>
      </c>
      <c r="S144" s="230">
        <v>1.068713512890852</v>
      </c>
      <c r="T144" s="230">
        <v>0.9988938556397764</v>
      </c>
      <c r="U144" s="230">
        <v>1.007867741375418</v>
      </c>
      <c r="V144" s="230">
        <v>1.0877377433935149</v>
      </c>
      <c r="W144" s="230">
        <v>0.85365251944972464</v>
      </c>
      <c r="X144" s="230">
        <v>0.75200756453097106</v>
      </c>
      <c r="Y144" s="230">
        <v>0.8759716519288</v>
      </c>
      <c r="DA144" s="71" t="s">
        <v>920</v>
      </c>
    </row>
    <row r="145" spans="1:105" ht="12" customHeight="1" x14ac:dyDescent="0.25">
      <c r="A145" s="59" t="s">
        <v>35</v>
      </c>
      <c r="B145" s="230">
        <v>0.60577671986466297</v>
      </c>
      <c r="C145" s="230">
        <v>0.53204543217920675</v>
      </c>
      <c r="D145" s="230">
        <v>0.40236814798953352</v>
      </c>
      <c r="E145" s="230">
        <v>0.34404036364801038</v>
      </c>
      <c r="F145" s="230">
        <v>0.38631364913970029</v>
      </c>
      <c r="G145" s="230">
        <v>0.38572775152869621</v>
      </c>
      <c r="H145" s="230">
        <v>0.43939260404634689</v>
      </c>
      <c r="I145" s="230">
        <v>0.54677288821576031</v>
      </c>
      <c r="J145" s="230">
        <v>0.59432759556461479</v>
      </c>
      <c r="K145" s="230">
        <v>0.48451803090223589</v>
      </c>
      <c r="L145" s="230">
        <v>0.50830704180196773</v>
      </c>
      <c r="M145" s="230">
        <v>0.38055457116032632</v>
      </c>
      <c r="N145" s="230">
        <v>0.38399880176124118</v>
      </c>
      <c r="O145" s="230">
        <v>0.36937158556099159</v>
      </c>
      <c r="P145" s="230">
        <v>0.34575169599166872</v>
      </c>
      <c r="Q145" s="230">
        <v>0.42370847295913783</v>
      </c>
      <c r="R145" s="230">
        <v>0.4341937423274756</v>
      </c>
      <c r="S145" s="230">
        <v>0.3163583702800245</v>
      </c>
      <c r="T145" s="230">
        <v>0.44513023185767209</v>
      </c>
      <c r="U145" s="230">
        <v>0.46503734877380709</v>
      </c>
      <c r="V145" s="230">
        <v>0.43851429701984929</v>
      </c>
      <c r="W145" s="230">
        <v>0.47603601983700911</v>
      </c>
      <c r="X145" s="230">
        <v>0.40481407498572669</v>
      </c>
      <c r="Y145" s="230">
        <v>0.442310533391163</v>
      </c>
      <c r="DA145" s="71" t="s">
        <v>921</v>
      </c>
    </row>
    <row r="146" spans="1:105" ht="12" customHeight="1" x14ac:dyDescent="0.25">
      <c r="A146" s="60" t="s">
        <v>629</v>
      </c>
      <c r="B146" s="262">
        <v>58.554705030560577</v>
      </c>
      <c r="C146" s="262">
        <v>61.460652482945939</v>
      </c>
      <c r="D146" s="262">
        <v>63.651113843591531</v>
      </c>
      <c r="E146" s="262">
        <v>61.315825083136609</v>
      </c>
      <c r="F146" s="262">
        <v>61.905604605851117</v>
      </c>
      <c r="G146" s="262">
        <v>72.026315029556315</v>
      </c>
      <c r="H146" s="262">
        <v>70.25987444711042</v>
      </c>
      <c r="I146" s="262">
        <v>72.354921926229792</v>
      </c>
      <c r="J146" s="262">
        <v>70.303639461644721</v>
      </c>
      <c r="K146" s="262">
        <v>62.025354213402373</v>
      </c>
      <c r="L146" s="262">
        <v>59.737436768221713</v>
      </c>
      <c r="M146" s="262">
        <v>66.009549488736525</v>
      </c>
      <c r="N146" s="262">
        <v>69.612239475450892</v>
      </c>
      <c r="O146" s="262">
        <v>67.641747535229428</v>
      </c>
      <c r="P146" s="262">
        <v>73.304485113119554</v>
      </c>
      <c r="Q146" s="262">
        <v>70.48303784585562</v>
      </c>
      <c r="R146" s="262">
        <v>68.117317945024553</v>
      </c>
      <c r="S146" s="262">
        <v>68.383283233409713</v>
      </c>
      <c r="T146" s="262">
        <v>69.526291265289032</v>
      </c>
      <c r="U146" s="262">
        <v>67.546794023280697</v>
      </c>
      <c r="V146" s="262">
        <v>70.163268092792634</v>
      </c>
      <c r="W146" s="262">
        <v>71.326736635457166</v>
      </c>
      <c r="X146" s="262">
        <v>65.903117703772338</v>
      </c>
      <c r="Y146" s="262">
        <v>68.13365204873574</v>
      </c>
      <c r="DA146" s="72" t="s">
        <v>922</v>
      </c>
    </row>
    <row r="147" spans="1:105" ht="12" customHeight="1" x14ac:dyDescent="0.25">
      <c r="A147" s="64" t="s">
        <v>28</v>
      </c>
      <c r="B147" s="229">
        <v>41.063015909717294</v>
      </c>
      <c r="C147" s="229">
        <v>44.727724840410083</v>
      </c>
      <c r="D147" s="229">
        <v>50.968520021583018</v>
      </c>
      <c r="E147" s="229">
        <v>46.381103399739203</v>
      </c>
      <c r="F147" s="229">
        <v>47.890953240507827</v>
      </c>
      <c r="G147" s="229">
        <v>49.782440414419852</v>
      </c>
      <c r="H147" s="229">
        <v>47.739170929992348</v>
      </c>
      <c r="I147" s="229">
        <v>51.390607341139059</v>
      </c>
      <c r="J147" s="229">
        <v>52.273336221527387</v>
      </c>
      <c r="K147" s="229">
        <v>48.384010063483359</v>
      </c>
      <c r="L147" s="229">
        <v>41.033327890525172</v>
      </c>
      <c r="M147" s="229">
        <v>44.955810526483113</v>
      </c>
      <c r="N147" s="229">
        <v>47.828268440941031</v>
      </c>
      <c r="O147" s="229">
        <v>42.00691014080023</v>
      </c>
      <c r="P147" s="229">
        <v>43.720677632911212</v>
      </c>
      <c r="Q147" s="229">
        <v>41.765900274657497</v>
      </c>
      <c r="R147" s="229">
        <v>40.367514700099477</v>
      </c>
      <c r="S147" s="229">
        <v>42.297305752352557</v>
      </c>
      <c r="T147" s="229">
        <v>40.85628338380652</v>
      </c>
      <c r="U147" s="229">
        <v>39.095758158920283</v>
      </c>
      <c r="V147" s="229">
        <v>42.770244477579027</v>
      </c>
      <c r="W147" s="229">
        <v>41.138209823374723</v>
      </c>
      <c r="X147" s="229">
        <v>39.511898225524646</v>
      </c>
      <c r="Y147" s="229">
        <v>37.982574094538613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6.2859881336912062</v>
      </c>
      <c r="C149" s="229">
        <v>3.8246787414770149</v>
      </c>
      <c r="D149" s="229">
        <v>5.3093569887572958</v>
      </c>
      <c r="E149" s="229">
        <v>5.3450536121406591</v>
      </c>
      <c r="F149" s="229">
        <v>5.8690418409833578</v>
      </c>
      <c r="G149" s="229">
        <v>8.6395242175297948</v>
      </c>
      <c r="H149" s="229">
        <v>9.5462458443514784</v>
      </c>
      <c r="I149" s="229">
        <v>9.4880060139611029</v>
      </c>
      <c r="J149" s="229">
        <v>7.6580436315954028</v>
      </c>
      <c r="K149" s="229">
        <v>5.4138248166703216</v>
      </c>
      <c r="L149" s="229">
        <v>6.8060698797323056</v>
      </c>
      <c r="M149" s="229">
        <v>8.2230679794470003</v>
      </c>
      <c r="N149" s="229">
        <v>8.9055595773113243</v>
      </c>
      <c r="O149" s="229">
        <v>8.8072409559542493</v>
      </c>
      <c r="P149" s="229">
        <v>9.0132355479483781</v>
      </c>
      <c r="Q149" s="229">
        <v>7.0358389453971411</v>
      </c>
      <c r="R149" s="229">
        <v>7.2072225666290999</v>
      </c>
      <c r="S149" s="229">
        <v>8.7781820876462717</v>
      </c>
      <c r="T149" s="229">
        <v>8.6284107254395011</v>
      </c>
      <c r="U149" s="229">
        <v>7.654405924918362</v>
      </c>
      <c r="V149" s="229">
        <v>7.0844533103470742</v>
      </c>
      <c r="W149" s="229">
        <v>8.0054452619673953</v>
      </c>
      <c r="X149" s="229">
        <v>8.6602266124187341</v>
      </c>
      <c r="Y149" s="229">
        <v>7.9790264029778646</v>
      </c>
      <c r="DA149" s="73" t="s">
        <v>925</v>
      </c>
    </row>
    <row r="150" spans="1:105" ht="12" customHeight="1" x14ac:dyDescent="0.25">
      <c r="A150" s="64" t="s">
        <v>159</v>
      </c>
      <c r="B150" s="229">
        <v>3.7547208285223772</v>
      </c>
      <c r="C150" s="229">
        <v>4.0666982239048828</v>
      </c>
      <c r="D150" s="229">
        <v>1.8821523009154899</v>
      </c>
      <c r="E150" s="229">
        <v>1.894734938621832</v>
      </c>
      <c r="F150" s="229">
        <v>2.0810893663964158</v>
      </c>
      <c r="G150" s="229">
        <v>5.1949958251506514</v>
      </c>
      <c r="H150" s="229">
        <v>4.1979569495037543</v>
      </c>
      <c r="I150" s="229">
        <v>2.8240385621208279</v>
      </c>
      <c r="J150" s="229">
        <v>3.570313445522419</v>
      </c>
      <c r="K150" s="229">
        <v>2.104895025131273</v>
      </c>
      <c r="L150" s="229">
        <v>2.3642956987005141</v>
      </c>
      <c r="M150" s="229">
        <v>3.3072385219192699</v>
      </c>
      <c r="N150" s="229">
        <v>3.04783848785415</v>
      </c>
      <c r="O150" s="229">
        <v>2.9122682305932361</v>
      </c>
      <c r="P150" s="229">
        <v>3.2689155559478449</v>
      </c>
      <c r="Q150" s="229">
        <v>4.1292084402607019</v>
      </c>
      <c r="R150" s="229">
        <v>6.6643754009090257</v>
      </c>
      <c r="S150" s="229">
        <v>7.2410173861525404</v>
      </c>
      <c r="T150" s="229">
        <v>6.6461031100354564</v>
      </c>
      <c r="U150" s="229">
        <v>5.978612494381677</v>
      </c>
      <c r="V150" s="229">
        <v>6.4555141340048872</v>
      </c>
      <c r="W150" s="229">
        <v>4.9378443028604329</v>
      </c>
      <c r="X150" s="229">
        <v>5.0664761178610878</v>
      </c>
      <c r="Y150" s="229">
        <v>4.9315140946440419</v>
      </c>
      <c r="DA150" s="73" t="s">
        <v>926</v>
      </c>
    </row>
    <row r="151" spans="1:105" ht="12" customHeight="1" x14ac:dyDescent="0.25">
      <c r="A151" s="64" t="s">
        <v>32</v>
      </c>
      <c r="B151" s="229">
        <v>4.7471640101702581</v>
      </c>
      <c r="C151" s="229">
        <v>5.3617450172854237</v>
      </c>
      <c r="D151" s="229">
        <v>2.5682543340923272</v>
      </c>
      <c r="E151" s="229">
        <v>5.172901690116225</v>
      </c>
      <c r="F151" s="229">
        <v>2.8327567972684058</v>
      </c>
      <c r="G151" s="229">
        <v>5.1940026084126467</v>
      </c>
      <c r="H151" s="229">
        <v>5.1051997103651958</v>
      </c>
      <c r="I151" s="229">
        <v>3.9827069077347268</v>
      </c>
      <c r="J151" s="229">
        <v>2.7827281983850432</v>
      </c>
      <c r="K151" s="229">
        <v>2.9632426553050402</v>
      </c>
      <c r="L151" s="229">
        <v>3.2748355941827718</v>
      </c>
      <c r="M151" s="229">
        <v>2.7857340394228789</v>
      </c>
      <c r="N151" s="229">
        <v>2.6456751408475441</v>
      </c>
      <c r="O151" s="229">
        <v>2.6219492764778161</v>
      </c>
      <c r="P151" s="229">
        <v>1.2820348367189649</v>
      </c>
      <c r="Q151" s="229">
        <v>2.0104361221006588</v>
      </c>
      <c r="R151" s="229">
        <v>2.2146079948737811</v>
      </c>
      <c r="S151" s="229">
        <v>1.6835535232802721</v>
      </c>
      <c r="T151" s="229">
        <v>1.8766631718080169</v>
      </c>
      <c r="U151" s="229">
        <v>2.3578201469223292</v>
      </c>
      <c r="V151" s="229">
        <v>1.7874359846790759</v>
      </c>
      <c r="W151" s="229">
        <v>2.454267556527697</v>
      </c>
      <c r="X151" s="229">
        <v>1.3310822565489491</v>
      </c>
      <c r="Y151" s="229">
        <v>2.2639263015686129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3.2981060019520418</v>
      </c>
      <c r="M152" s="229">
        <v>3.6244447440382932</v>
      </c>
      <c r="N152" s="229">
        <v>4.2400118910633093</v>
      </c>
      <c r="O152" s="229">
        <v>8.5567043341150821</v>
      </c>
      <c r="P152" s="229">
        <v>13.736004277918729</v>
      </c>
      <c r="Q152" s="229">
        <v>12.851356109483939</v>
      </c>
      <c r="R152" s="229">
        <v>8.8437856939463479</v>
      </c>
      <c r="S152" s="229">
        <v>6.2397534491110198</v>
      </c>
      <c r="T152" s="229">
        <v>8.5571734352064013</v>
      </c>
      <c r="U152" s="229">
        <v>9.7016229439881467</v>
      </c>
      <c r="V152" s="229">
        <v>9.4631222407281417</v>
      </c>
      <c r="W152" s="229">
        <v>12.037399947825261</v>
      </c>
      <c r="X152" s="229">
        <v>8.6060937839242833</v>
      </c>
      <c r="Y152" s="229">
        <v>12.486507023411569</v>
      </c>
      <c r="DA152" s="73" t="s">
        <v>928</v>
      </c>
    </row>
    <row r="153" spans="1:105" ht="12" customHeight="1" x14ac:dyDescent="0.25">
      <c r="A153" s="64" t="s">
        <v>35</v>
      </c>
      <c r="B153" s="229">
        <v>2.7038161484594379</v>
      </c>
      <c r="C153" s="229">
        <v>3.4798056598685321</v>
      </c>
      <c r="D153" s="229">
        <v>2.9228301982433971</v>
      </c>
      <c r="E153" s="229">
        <v>2.522031442518696</v>
      </c>
      <c r="F153" s="229">
        <v>3.2317633606951039</v>
      </c>
      <c r="G153" s="229">
        <v>3.2153519640433781</v>
      </c>
      <c r="H153" s="229">
        <v>3.6713010128976409</v>
      </c>
      <c r="I153" s="229">
        <v>4.6695631012740693</v>
      </c>
      <c r="J153" s="229">
        <v>4.0192179646144757</v>
      </c>
      <c r="K153" s="229">
        <v>3.159381652812371</v>
      </c>
      <c r="L153" s="229">
        <v>2.9608017031288969</v>
      </c>
      <c r="M153" s="229">
        <v>3.1132536774259778</v>
      </c>
      <c r="N153" s="229">
        <v>2.9448859374335372</v>
      </c>
      <c r="O153" s="229">
        <v>2.7366745972888178</v>
      </c>
      <c r="P153" s="229">
        <v>2.283617261674419</v>
      </c>
      <c r="Q153" s="229">
        <v>2.6902979539556848</v>
      </c>
      <c r="R153" s="229">
        <v>2.8198115885668189</v>
      </c>
      <c r="S153" s="229">
        <v>2.1434710348670358</v>
      </c>
      <c r="T153" s="229">
        <v>2.9616574389931341</v>
      </c>
      <c r="U153" s="229">
        <v>2.7585743541499022</v>
      </c>
      <c r="V153" s="229">
        <v>2.6024979454544241</v>
      </c>
      <c r="W153" s="229">
        <v>2.7535697429016568</v>
      </c>
      <c r="X153" s="229">
        <v>2.7273407074946312</v>
      </c>
      <c r="Y153" s="229">
        <v>2.4901041315950501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238.20426</v>
      </c>
      <c r="C158" s="279">
        <v>236.29667000000001</v>
      </c>
      <c r="D158" s="279">
        <v>244.37216000000001</v>
      </c>
      <c r="E158" s="279">
        <v>236.24961999999999</v>
      </c>
      <c r="F158" s="279">
        <v>245.19549000000001</v>
      </c>
      <c r="G158" s="279">
        <v>244.13738000000001</v>
      </c>
      <c r="H158" s="279">
        <v>224.49904000000001</v>
      </c>
      <c r="I158" s="279">
        <v>249.24019000000001</v>
      </c>
      <c r="J158" s="279">
        <v>282.14083000000011</v>
      </c>
      <c r="K158" s="279">
        <v>265.38513999999998</v>
      </c>
      <c r="L158" s="279">
        <v>254.59880000000001</v>
      </c>
      <c r="M158" s="279">
        <v>249.26491999999999</v>
      </c>
      <c r="N158" s="279">
        <v>292.48674999999997</v>
      </c>
      <c r="O158" s="279">
        <v>293.69076999999999</v>
      </c>
      <c r="P158" s="279">
        <v>274.92750000000001</v>
      </c>
      <c r="Q158" s="279">
        <v>287.33466125023318</v>
      </c>
      <c r="R158" s="279">
        <v>275.27255324608859</v>
      </c>
      <c r="S158" s="279">
        <v>310.72683199240049</v>
      </c>
      <c r="T158" s="279">
        <v>322.64569738962018</v>
      </c>
      <c r="U158" s="279">
        <v>320.28193259441832</v>
      </c>
      <c r="V158" s="279">
        <v>301.91378107710079</v>
      </c>
      <c r="W158" s="279">
        <v>278.08470999999997</v>
      </c>
      <c r="X158" s="279">
        <v>257.01936999999998</v>
      </c>
      <c r="Y158" s="279">
        <v>260.13380999999998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1</v>
      </c>
      <c r="D171" s="232">
        <f t="shared" si="13"/>
        <v>1</v>
      </c>
      <c r="E171" s="232">
        <f t="shared" si="13"/>
        <v>0.99999999999999989</v>
      </c>
      <c r="F171" s="232">
        <f t="shared" si="13"/>
        <v>1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1</v>
      </c>
      <c r="K171" s="232">
        <f t="shared" si="13"/>
        <v>1</v>
      </c>
      <c r="L171" s="232">
        <f t="shared" si="13"/>
        <v>1</v>
      </c>
      <c r="M171" s="232">
        <f t="shared" si="13"/>
        <v>1</v>
      </c>
      <c r="N171" s="232">
        <f t="shared" si="13"/>
        <v>1</v>
      </c>
      <c r="O171" s="232">
        <f t="shared" si="13"/>
        <v>1</v>
      </c>
      <c r="P171" s="232">
        <f t="shared" si="13"/>
        <v>1</v>
      </c>
      <c r="Q171" s="232">
        <f t="shared" si="13"/>
        <v>0.99999999999999989</v>
      </c>
      <c r="R171" s="232">
        <f t="shared" si="13"/>
        <v>1</v>
      </c>
      <c r="S171" s="232">
        <f t="shared" si="13"/>
        <v>1</v>
      </c>
      <c r="T171" s="232">
        <f t="shared" si="13"/>
        <v>1</v>
      </c>
      <c r="U171" s="232">
        <f t="shared" si="13"/>
        <v>1</v>
      </c>
      <c r="V171" s="232">
        <f t="shared" si="13"/>
        <v>1</v>
      </c>
      <c r="W171" s="232">
        <f t="shared" si="13"/>
        <v>1</v>
      </c>
      <c r="X171" s="232">
        <f t="shared" si="13"/>
        <v>1</v>
      </c>
      <c r="Y171" s="232">
        <f t="shared" si="13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6.9359036303055983E-4</v>
      </c>
      <c r="C176" s="300">
        <f t="shared" si="18"/>
        <v>3.8227359115627191E-4</v>
      </c>
      <c r="D176" s="300">
        <f t="shared" si="18"/>
        <v>2.0495575238418728E-4</v>
      </c>
      <c r="E176" s="300">
        <f t="shared" si="18"/>
        <v>1.963631473891072E-4</v>
      </c>
      <c r="F176" s="300">
        <f t="shared" si="18"/>
        <v>1.8998903792895124E-4</v>
      </c>
      <c r="G176" s="300">
        <f t="shared" si="18"/>
        <v>2.8587522515088469E-4</v>
      </c>
      <c r="H176" s="300">
        <f t="shared" si="18"/>
        <v>2.6899310222359404E-4</v>
      </c>
      <c r="I176" s="300">
        <f t="shared" si="18"/>
        <v>2.4585135639776899E-4</v>
      </c>
      <c r="J176" s="300">
        <f t="shared" si="18"/>
        <v>4.4759012341774628E-4</v>
      </c>
      <c r="K176" s="300">
        <f t="shared" si="18"/>
        <v>2.5248431739484514E-4</v>
      </c>
      <c r="L176" s="300">
        <f t="shared" si="18"/>
        <v>3.1040883081576289E-4</v>
      </c>
      <c r="M176" s="300">
        <f t="shared" si="18"/>
        <v>2.3166016365494887E-4</v>
      </c>
      <c r="N176" s="300">
        <f t="shared" si="18"/>
        <v>2.1134969846978375E-4</v>
      </c>
      <c r="O176" s="300">
        <f t="shared" si="18"/>
        <v>2.2013522488246608E-4</v>
      </c>
      <c r="P176" s="300">
        <f t="shared" si="18"/>
        <v>2.3075296188112786E-4</v>
      </c>
      <c r="Q176" s="300">
        <f t="shared" si="18"/>
        <v>3.1967181953721619E-4</v>
      </c>
      <c r="R176" s="300">
        <f t="shared" si="18"/>
        <v>4.1904110125815609E-4</v>
      </c>
      <c r="S176" s="300">
        <f t="shared" si="18"/>
        <v>3.5508888011954944E-4</v>
      </c>
      <c r="T176" s="300">
        <f t="shared" si="18"/>
        <v>4.0072898637458042E-4</v>
      </c>
      <c r="U176" s="300">
        <f t="shared" si="18"/>
        <v>4.6255449191641185E-4</v>
      </c>
      <c r="V176" s="300">
        <f t="shared" si="18"/>
        <v>4.3085943540202809E-4</v>
      </c>
      <c r="W176" s="300">
        <f t="shared" si="18"/>
        <v>3.9409646401020252E-4</v>
      </c>
      <c r="X176" s="300">
        <f t="shared" si="18"/>
        <v>3.3681864635088683E-4</v>
      </c>
      <c r="Y176" s="300">
        <f t="shared" si="18"/>
        <v>4.049625748779415E-4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8.6421695384331143E-2</v>
      </c>
      <c r="C178" s="301">
        <f t="shared" si="20"/>
        <v>4.21302923507351E-2</v>
      </c>
      <c r="D178" s="301">
        <f t="shared" si="20"/>
        <v>2.7251402019122854E-2</v>
      </c>
      <c r="E178" s="301">
        <f t="shared" si="20"/>
        <v>3.2849796182616964E-2</v>
      </c>
      <c r="F178" s="301">
        <f t="shared" si="20"/>
        <v>2.53174697443449E-2</v>
      </c>
      <c r="G178" s="301">
        <f t="shared" si="20"/>
        <v>3.7272216097574883E-2</v>
      </c>
      <c r="H178" s="301">
        <f t="shared" si="20"/>
        <v>3.7705540888675615E-2</v>
      </c>
      <c r="I178" s="301">
        <f t="shared" si="20"/>
        <v>3.4007804896079907E-2</v>
      </c>
      <c r="J178" s="301">
        <f t="shared" si="20"/>
        <v>5.2270057873813371E-2</v>
      </c>
      <c r="K178" s="301">
        <f t="shared" si="20"/>
        <v>3.2336927043380148E-2</v>
      </c>
      <c r="L178" s="301">
        <f t="shared" si="20"/>
        <v>4.2904439696987484E-2</v>
      </c>
      <c r="M178" s="301">
        <f t="shared" si="20"/>
        <v>3.1128402035646398E-2</v>
      </c>
      <c r="N178" s="301">
        <f t="shared" si="20"/>
        <v>3.0399066908115259E-2</v>
      </c>
      <c r="O178" s="301">
        <f t="shared" si="20"/>
        <v>3.2494012881444274E-2</v>
      </c>
      <c r="P178" s="301">
        <f t="shared" si="20"/>
        <v>3.2156861238813637E-2</v>
      </c>
      <c r="Q178" s="301">
        <f t="shared" si="20"/>
        <v>3.6555161428884222E-2</v>
      </c>
      <c r="R178" s="301">
        <f t="shared" si="20"/>
        <v>4.1073521134979897E-2</v>
      </c>
      <c r="S178" s="301">
        <f t="shared" si="20"/>
        <v>3.6736220102514199E-2</v>
      </c>
      <c r="T178" s="301">
        <f t="shared" si="20"/>
        <v>4.1028333884737894E-2</v>
      </c>
      <c r="U178" s="301">
        <f t="shared" si="20"/>
        <v>4.8027040797722041E-2</v>
      </c>
      <c r="V178" s="301">
        <f t="shared" si="20"/>
        <v>4.1831340255870139E-2</v>
      </c>
      <c r="W178" s="301">
        <f t="shared" si="20"/>
        <v>4.4854911551707607E-2</v>
      </c>
      <c r="X178" s="301">
        <f t="shared" si="20"/>
        <v>3.756723102566905E-2</v>
      </c>
      <c r="Y178" s="301">
        <f t="shared" si="20"/>
        <v>4.6204425377718961E-2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8.6421695384331143E-2</v>
      </c>
      <c r="C179" s="302">
        <f t="shared" si="21"/>
        <v>4.21302923507351E-2</v>
      </c>
      <c r="D179" s="302">
        <f t="shared" si="21"/>
        <v>2.7251402019122854E-2</v>
      </c>
      <c r="E179" s="302">
        <f t="shared" si="21"/>
        <v>3.2849796182616964E-2</v>
      </c>
      <c r="F179" s="302">
        <f t="shared" si="21"/>
        <v>2.53174697443449E-2</v>
      </c>
      <c r="G179" s="302">
        <f t="shared" si="21"/>
        <v>3.7272216097574883E-2</v>
      </c>
      <c r="H179" s="302">
        <f t="shared" si="21"/>
        <v>3.7705540888675615E-2</v>
      </c>
      <c r="I179" s="302">
        <f t="shared" si="21"/>
        <v>3.4007804896079907E-2</v>
      </c>
      <c r="J179" s="302">
        <f t="shared" si="21"/>
        <v>5.2270057873813371E-2</v>
      </c>
      <c r="K179" s="302">
        <f t="shared" si="21"/>
        <v>3.2336927043380148E-2</v>
      </c>
      <c r="L179" s="302">
        <f t="shared" si="21"/>
        <v>4.2904439696987484E-2</v>
      </c>
      <c r="M179" s="302">
        <f t="shared" si="21"/>
        <v>3.1128402035646398E-2</v>
      </c>
      <c r="N179" s="302">
        <f t="shared" si="21"/>
        <v>3.0399066908115259E-2</v>
      </c>
      <c r="O179" s="302">
        <f t="shared" si="21"/>
        <v>3.2494012881444274E-2</v>
      </c>
      <c r="P179" s="302">
        <f t="shared" si="21"/>
        <v>3.2156861238813637E-2</v>
      </c>
      <c r="Q179" s="302">
        <f t="shared" si="21"/>
        <v>3.6555161428884222E-2</v>
      </c>
      <c r="R179" s="302">
        <f t="shared" si="21"/>
        <v>4.1073521134979897E-2</v>
      </c>
      <c r="S179" s="302">
        <f t="shared" si="21"/>
        <v>3.6736220102514199E-2</v>
      </c>
      <c r="T179" s="302">
        <f t="shared" si="21"/>
        <v>4.1028333884737894E-2</v>
      </c>
      <c r="U179" s="302">
        <f t="shared" si="21"/>
        <v>4.8027040797722041E-2</v>
      </c>
      <c r="V179" s="302">
        <f t="shared" si="21"/>
        <v>4.1831340255870139E-2</v>
      </c>
      <c r="W179" s="302">
        <f t="shared" si="21"/>
        <v>4.4854911551707607E-2</v>
      </c>
      <c r="X179" s="302">
        <f t="shared" si="21"/>
        <v>3.756723102566905E-2</v>
      </c>
      <c r="Y179" s="302">
        <f t="shared" si="21"/>
        <v>4.6204425377718961E-2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9.5409998592196468E-2</v>
      </c>
      <c r="C181" s="301">
        <f t="shared" si="23"/>
        <v>7.1437390913270102E-2</v>
      </c>
      <c r="D181" s="301">
        <f t="shared" si="23"/>
        <v>6.7875362113080831E-2</v>
      </c>
      <c r="E181" s="301">
        <f t="shared" si="23"/>
        <v>6.8702334559738329E-2</v>
      </c>
      <c r="F181" s="301">
        <f t="shared" si="23"/>
        <v>6.3841216895816857E-2</v>
      </c>
      <c r="G181" s="301">
        <f t="shared" si="23"/>
        <v>7.0134746064556802E-2</v>
      </c>
      <c r="H181" s="301">
        <f t="shared" si="23"/>
        <v>6.8643403712563611E-2</v>
      </c>
      <c r="I181" s="301">
        <f t="shared" si="23"/>
        <v>6.9309063304680715E-2</v>
      </c>
      <c r="J181" s="301">
        <f t="shared" si="23"/>
        <v>9.589386515984899E-2</v>
      </c>
      <c r="K181" s="301">
        <f t="shared" si="23"/>
        <v>6.6461773394895021E-2</v>
      </c>
      <c r="L181" s="301">
        <f t="shared" si="23"/>
        <v>6.851791286881484E-2</v>
      </c>
      <c r="M181" s="301">
        <f t="shared" si="23"/>
        <v>6.6423421573795272E-2</v>
      </c>
      <c r="N181" s="301">
        <f t="shared" si="23"/>
        <v>6.3760947879057672E-2</v>
      </c>
      <c r="O181" s="301">
        <f t="shared" si="23"/>
        <v>6.5896175578354296E-2</v>
      </c>
      <c r="P181" s="301">
        <f t="shared" si="23"/>
        <v>6.7476990760403144E-2</v>
      </c>
      <c r="Q181" s="301">
        <f t="shared" si="23"/>
        <v>7.1366397075606131E-2</v>
      </c>
      <c r="R181" s="301">
        <f t="shared" si="23"/>
        <v>6.7285013919032785E-2</v>
      </c>
      <c r="S181" s="301">
        <f t="shared" si="23"/>
        <v>5.9901647698204545E-2</v>
      </c>
      <c r="T181" s="301">
        <f t="shared" si="23"/>
        <v>6.6019889602573531E-2</v>
      </c>
      <c r="U181" s="301">
        <f t="shared" si="23"/>
        <v>7.2409340143992626E-2</v>
      </c>
      <c r="V181" s="301">
        <f t="shared" si="23"/>
        <v>6.7984888672387361E-2</v>
      </c>
      <c r="W181" s="301">
        <f t="shared" si="23"/>
        <v>7.1657566661954733E-2</v>
      </c>
      <c r="X181" s="301">
        <f t="shared" si="23"/>
        <v>6.5157931549216799E-2</v>
      </c>
      <c r="Y181" s="301">
        <f t="shared" si="23"/>
        <v>7.0723393904452175E-2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7.1325261022026276E-3</v>
      </c>
      <c r="C182" s="302">
        <f t="shared" si="24"/>
        <v>3.3066326957977708E-3</v>
      </c>
      <c r="D182" s="302">
        <f t="shared" si="24"/>
        <v>2.4681813153547747E-3</v>
      </c>
      <c r="E182" s="302">
        <f t="shared" si="24"/>
        <v>2.4815961106915726E-3</v>
      </c>
      <c r="F182" s="302">
        <f t="shared" si="24"/>
        <v>2.2964927508972613E-3</v>
      </c>
      <c r="G182" s="302">
        <f t="shared" si="24"/>
        <v>3.2689673986123261E-3</v>
      </c>
      <c r="H182" s="302">
        <f t="shared" si="24"/>
        <v>3.3336750077718729E-3</v>
      </c>
      <c r="I182" s="302">
        <f t="shared" si="24"/>
        <v>3.13366174333625E-3</v>
      </c>
      <c r="J182" s="302">
        <f t="shared" si="24"/>
        <v>4.9793380970025395E-3</v>
      </c>
      <c r="K182" s="302">
        <f t="shared" si="24"/>
        <v>2.8944199427940712E-3</v>
      </c>
      <c r="L182" s="302">
        <f t="shared" si="24"/>
        <v>3.8395056208956682E-3</v>
      </c>
      <c r="M182" s="302">
        <f t="shared" si="24"/>
        <v>2.9582363371491835E-3</v>
      </c>
      <c r="N182" s="302">
        <f t="shared" si="24"/>
        <v>2.9090748701027444E-3</v>
      </c>
      <c r="O182" s="302">
        <f t="shared" si="24"/>
        <v>3.0974571354400468E-3</v>
      </c>
      <c r="P182" s="302">
        <f t="shared" si="24"/>
        <v>3.3015289256129779E-3</v>
      </c>
      <c r="Q182" s="302">
        <f t="shared" si="24"/>
        <v>3.5756554675223412E-3</v>
      </c>
      <c r="R182" s="302">
        <f t="shared" si="24"/>
        <v>4.0433379256475223E-3</v>
      </c>
      <c r="S182" s="302">
        <f t="shared" si="24"/>
        <v>3.7342584572130503E-3</v>
      </c>
      <c r="T182" s="302">
        <f t="shared" si="24"/>
        <v>4.1348986875517565E-3</v>
      </c>
      <c r="U182" s="302">
        <f t="shared" si="24"/>
        <v>4.6701477976369317E-3</v>
      </c>
      <c r="V182" s="302">
        <f t="shared" si="24"/>
        <v>4.1901868886480989E-3</v>
      </c>
      <c r="W182" s="302">
        <f t="shared" si="24"/>
        <v>4.3326268276354992E-3</v>
      </c>
      <c r="X182" s="302">
        <f t="shared" si="24"/>
        <v>3.8583403852175489E-3</v>
      </c>
      <c r="Y182" s="302">
        <f t="shared" si="24"/>
        <v>4.4851511048886027E-3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8.8277472489993847E-2</v>
      </c>
      <c r="C183" s="302">
        <f t="shared" si="25"/>
        <v>6.8130758217472331E-2</v>
      </c>
      <c r="D183" s="302">
        <f t="shared" si="25"/>
        <v>6.5407180797726061E-2</v>
      </c>
      <c r="E183" s="302">
        <f t="shared" si="25"/>
        <v>6.6220738449046759E-2</v>
      </c>
      <c r="F183" s="302">
        <f t="shared" si="25"/>
        <v>6.1544724144919599E-2</v>
      </c>
      <c r="G183" s="302">
        <f t="shared" si="25"/>
        <v>6.6865778665944481E-2</v>
      </c>
      <c r="H183" s="302">
        <f t="shared" si="25"/>
        <v>6.5309728704791736E-2</v>
      </c>
      <c r="I183" s="302">
        <f t="shared" si="25"/>
        <v>6.6175401561344466E-2</v>
      </c>
      <c r="J183" s="302">
        <f t="shared" si="25"/>
        <v>9.0914527062846445E-2</v>
      </c>
      <c r="K183" s="302">
        <f t="shared" si="25"/>
        <v>6.3567353452100961E-2</v>
      </c>
      <c r="L183" s="302">
        <f t="shared" si="25"/>
        <v>6.4678407247919165E-2</v>
      </c>
      <c r="M183" s="302">
        <f t="shared" si="25"/>
        <v>6.3465185236646085E-2</v>
      </c>
      <c r="N183" s="302">
        <f t="shared" si="25"/>
        <v>6.0851873008954921E-2</v>
      </c>
      <c r="O183" s="302">
        <f t="shared" si="25"/>
        <v>6.279871844291425E-2</v>
      </c>
      <c r="P183" s="302">
        <f t="shared" si="25"/>
        <v>6.4175461834790171E-2</v>
      </c>
      <c r="Q183" s="302">
        <f t="shared" si="25"/>
        <v>6.7790741608083793E-2</v>
      </c>
      <c r="R183" s="302">
        <f t="shared" si="25"/>
        <v>6.3241675993385274E-2</v>
      </c>
      <c r="S183" s="302">
        <f t="shared" si="25"/>
        <v>5.6167389240991496E-2</v>
      </c>
      <c r="T183" s="302">
        <f t="shared" si="25"/>
        <v>6.1884990915021781E-2</v>
      </c>
      <c r="U183" s="302">
        <f t="shared" si="25"/>
        <v>6.7739192346355698E-2</v>
      </c>
      <c r="V183" s="302">
        <f t="shared" si="25"/>
        <v>6.3794701783739263E-2</v>
      </c>
      <c r="W183" s="302">
        <f t="shared" si="25"/>
        <v>6.7324939834319239E-2</v>
      </c>
      <c r="X183" s="302">
        <f t="shared" si="25"/>
        <v>6.1299591163999245E-2</v>
      </c>
      <c r="Y183" s="302">
        <f t="shared" si="25"/>
        <v>6.6238242799563571E-2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0.81747471566044183</v>
      </c>
      <c r="C185" s="310">
        <f t="shared" si="27"/>
        <v>0.88605004314483848</v>
      </c>
      <c r="D185" s="310">
        <f t="shared" si="27"/>
        <v>0.90466828011541212</v>
      </c>
      <c r="E185" s="310">
        <f t="shared" si="27"/>
        <v>0.8982515061102555</v>
      </c>
      <c r="F185" s="310">
        <f t="shared" si="27"/>
        <v>0.91065132432190932</v>
      </c>
      <c r="G185" s="310">
        <f t="shared" si="27"/>
        <v>0.89230716261271736</v>
      </c>
      <c r="H185" s="310">
        <f t="shared" si="27"/>
        <v>0.89338206229653727</v>
      </c>
      <c r="I185" s="310">
        <f t="shared" si="27"/>
        <v>0.89643728044284166</v>
      </c>
      <c r="J185" s="310">
        <f t="shared" si="27"/>
        <v>0.8513884868429199</v>
      </c>
      <c r="K185" s="310">
        <f t="shared" si="27"/>
        <v>0.90094881524433001</v>
      </c>
      <c r="L185" s="310">
        <f t="shared" si="27"/>
        <v>0.88826723860338197</v>
      </c>
      <c r="M185" s="310">
        <f t="shared" si="27"/>
        <v>0.90221651622690335</v>
      </c>
      <c r="N185" s="310">
        <f t="shared" si="27"/>
        <v>0.90562863551435735</v>
      </c>
      <c r="O185" s="310">
        <f t="shared" si="27"/>
        <v>0.90138967631531897</v>
      </c>
      <c r="P185" s="310">
        <f t="shared" si="27"/>
        <v>0.90013539503890216</v>
      </c>
      <c r="Q185" s="310">
        <f t="shared" si="27"/>
        <v>0.89175876967597234</v>
      </c>
      <c r="R185" s="310">
        <f t="shared" si="27"/>
        <v>0.89122242384472916</v>
      </c>
      <c r="S185" s="310">
        <f t="shared" si="27"/>
        <v>0.90300704331916171</v>
      </c>
      <c r="T185" s="310">
        <f t="shared" si="27"/>
        <v>0.89255104752631398</v>
      </c>
      <c r="U185" s="310">
        <f t="shared" si="27"/>
        <v>0.87910106456636894</v>
      </c>
      <c r="V185" s="310">
        <f t="shared" si="27"/>
        <v>0.88975291163634052</v>
      </c>
      <c r="W185" s="310">
        <f t="shared" si="27"/>
        <v>0.88309342532232749</v>
      </c>
      <c r="X185" s="310">
        <f t="shared" si="27"/>
        <v>0.89693801877876334</v>
      </c>
      <c r="Y185" s="310">
        <f t="shared" si="27"/>
        <v>0.88266721814295102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0.99999999999999989</v>
      </c>
      <c r="C187" s="232">
        <f t="shared" si="28"/>
        <v>0.99999999999999978</v>
      </c>
      <c r="D187" s="232">
        <f t="shared" si="28"/>
        <v>1</v>
      </c>
      <c r="E187" s="232">
        <f t="shared" si="28"/>
        <v>1</v>
      </c>
      <c r="F187" s="232">
        <f t="shared" si="28"/>
        <v>0.99999999999999978</v>
      </c>
      <c r="G187" s="232">
        <f t="shared" si="28"/>
        <v>1</v>
      </c>
      <c r="H187" s="232">
        <f t="shared" si="28"/>
        <v>1</v>
      </c>
      <c r="I187" s="232">
        <f t="shared" si="28"/>
        <v>1</v>
      </c>
      <c r="J187" s="232">
        <f t="shared" si="28"/>
        <v>1.0000000000000002</v>
      </c>
      <c r="K187" s="232">
        <f t="shared" si="28"/>
        <v>0.99999999999999978</v>
      </c>
      <c r="L187" s="232">
        <f t="shared" si="28"/>
        <v>1.0000000000000002</v>
      </c>
      <c r="M187" s="232">
        <f t="shared" si="28"/>
        <v>1</v>
      </c>
      <c r="N187" s="232">
        <f t="shared" si="28"/>
        <v>1</v>
      </c>
      <c r="O187" s="232">
        <f t="shared" si="28"/>
        <v>1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6.7875299739699011E-4</v>
      </c>
      <c r="C192" s="300">
        <f t="shared" si="33"/>
        <v>5.8266661267975548E-4</v>
      </c>
      <c r="D192" s="300">
        <f t="shared" si="33"/>
        <v>3.6410818375390617E-4</v>
      </c>
      <c r="E192" s="300">
        <f t="shared" si="33"/>
        <v>3.3030952957913102E-4</v>
      </c>
      <c r="F192" s="300">
        <f t="shared" si="33"/>
        <v>3.5998323387895106E-4</v>
      </c>
      <c r="G192" s="300">
        <f t="shared" si="33"/>
        <v>4.5797110514943982E-4</v>
      </c>
      <c r="H192" s="300">
        <f t="shared" si="33"/>
        <v>4.3620138417835546E-4</v>
      </c>
      <c r="I192" s="300">
        <f t="shared" si="33"/>
        <v>4.0737863949772275E-4</v>
      </c>
      <c r="J192" s="300">
        <f t="shared" si="33"/>
        <v>5.2019584378826191E-4</v>
      </c>
      <c r="K192" s="300">
        <f t="shared" si="33"/>
        <v>4.3718590381203171E-4</v>
      </c>
      <c r="L192" s="300">
        <f t="shared" si="33"/>
        <v>4.8412650358682028E-4</v>
      </c>
      <c r="M192" s="300">
        <f t="shared" si="33"/>
        <v>4.0515664192535336E-4</v>
      </c>
      <c r="N192" s="300">
        <f t="shared" si="33"/>
        <v>3.8320615545390276E-4</v>
      </c>
      <c r="O192" s="300">
        <f t="shared" si="33"/>
        <v>3.826702474877736E-4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0.13610375464217087</v>
      </c>
      <c r="C193" s="301">
        <f t="shared" si="34"/>
        <v>0.10334249053560897</v>
      </c>
      <c r="D193" s="301">
        <f t="shared" si="34"/>
        <v>7.7910823185376843E-2</v>
      </c>
      <c r="E193" s="301">
        <f t="shared" si="34"/>
        <v>8.8926748322969956E-2</v>
      </c>
      <c r="F193" s="301">
        <f t="shared" si="34"/>
        <v>7.7199172334929678E-2</v>
      </c>
      <c r="G193" s="301">
        <f t="shared" si="34"/>
        <v>9.609159178161468E-2</v>
      </c>
      <c r="H193" s="301">
        <f t="shared" si="34"/>
        <v>9.8398773465783282E-2</v>
      </c>
      <c r="I193" s="301">
        <f t="shared" si="34"/>
        <v>9.068654559560678E-2</v>
      </c>
      <c r="J193" s="301">
        <f t="shared" si="34"/>
        <v>9.776377846055552E-2</v>
      </c>
      <c r="K193" s="301">
        <f t="shared" si="34"/>
        <v>9.0109193678314228E-2</v>
      </c>
      <c r="L193" s="301">
        <f t="shared" si="34"/>
        <v>0.10768758550100818</v>
      </c>
      <c r="M193" s="301">
        <f t="shared" si="34"/>
        <v>8.7612696097141729E-2</v>
      </c>
      <c r="N193" s="301">
        <f t="shared" si="34"/>
        <v>8.8701244121658696E-2</v>
      </c>
      <c r="O193" s="301">
        <f t="shared" si="34"/>
        <v>9.0902770138475544E-2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0.13610375464217087</v>
      </c>
      <c r="C194" s="302">
        <f t="shared" si="35"/>
        <v>0.10334249053560897</v>
      </c>
      <c r="D194" s="302">
        <f t="shared" si="35"/>
        <v>7.7910823185376843E-2</v>
      </c>
      <c r="E194" s="302">
        <f t="shared" si="35"/>
        <v>8.8926748322969956E-2</v>
      </c>
      <c r="F194" s="302">
        <f t="shared" si="35"/>
        <v>7.7199172334929678E-2</v>
      </c>
      <c r="G194" s="302">
        <f t="shared" si="35"/>
        <v>9.609159178161468E-2</v>
      </c>
      <c r="H194" s="302">
        <f t="shared" si="35"/>
        <v>9.8398773465783282E-2</v>
      </c>
      <c r="I194" s="302">
        <f t="shared" si="35"/>
        <v>9.068654559560678E-2</v>
      </c>
      <c r="J194" s="302">
        <f t="shared" si="35"/>
        <v>9.776377846055552E-2</v>
      </c>
      <c r="K194" s="302">
        <f t="shared" si="35"/>
        <v>9.0109193678314228E-2</v>
      </c>
      <c r="L194" s="302">
        <f t="shared" si="35"/>
        <v>0.10768758550100818</v>
      </c>
      <c r="M194" s="302">
        <f t="shared" si="35"/>
        <v>8.7612696097141729E-2</v>
      </c>
      <c r="N194" s="302">
        <f t="shared" si="35"/>
        <v>8.8701244121658696E-2</v>
      </c>
      <c r="O194" s="302">
        <f t="shared" si="35"/>
        <v>9.0902770138475544E-2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0.26103750343415727</v>
      </c>
      <c r="C196" s="301">
        <f t="shared" si="37"/>
        <v>0.19820368511512743</v>
      </c>
      <c r="D196" s="301">
        <f t="shared" si="37"/>
        <v>0.14942752188049732</v>
      </c>
      <c r="E196" s="301">
        <f t="shared" si="37"/>
        <v>0.17055529755057355</v>
      </c>
      <c r="F196" s="301">
        <f t="shared" si="37"/>
        <v>0.14806262521173222</v>
      </c>
      <c r="G196" s="301">
        <f t="shared" si="37"/>
        <v>0.18429696730728487</v>
      </c>
      <c r="H196" s="301">
        <f t="shared" si="37"/>
        <v>0.18872198077137173</v>
      </c>
      <c r="I196" s="301">
        <f t="shared" si="37"/>
        <v>0.1739304659124391</v>
      </c>
      <c r="J196" s="301">
        <f t="shared" si="37"/>
        <v>0.18750410466432679</v>
      </c>
      <c r="K196" s="301">
        <f t="shared" si="37"/>
        <v>0.17282314522544401</v>
      </c>
      <c r="L196" s="301">
        <f t="shared" si="37"/>
        <v>0.20653727403730043</v>
      </c>
      <c r="M196" s="301">
        <f t="shared" si="37"/>
        <v>0.16803503708227038</v>
      </c>
      <c r="N196" s="301">
        <f t="shared" si="37"/>
        <v>0.17012279622921794</v>
      </c>
      <c r="O196" s="301">
        <f t="shared" si="37"/>
        <v>0.17434516949648085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0.26103750343415727</v>
      </c>
      <c r="C197" s="302">
        <f t="shared" si="38"/>
        <v>0.19820368511512743</v>
      </c>
      <c r="D197" s="302">
        <f t="shared" si="38"/>
        <v>0.14942752188049732</v>
      </c>
      <c r="E197" s="302">
        <f t="shared" si="38"/>
        <v>0.17055529755057355</v>
      </c>
      <c r="F197" s="302">
        <f t="shared" si="38"/>
        <v>0.14806262521173222</v>
      </c>
      <c r="G197" s="302">
        <f t="shared" si="38"/>
        <v>0.18429696730728487</v>
      </c>
      <c r="H197" s="302">
        <f t="shared" si="38"/>
        <v>0.18872198077137173</v>
      </c>
      <c r="I197" s="302">
        <f t="shared" si="38"/>
        <v>0.1739304659124391</v>
      </c>
      <c r="J197" s="302">
        <f t="shared" si="38"/>
        <v>0.18750410466432679</v>
      </c>
      <c r="K197" s="302">
        <f t="shared" si="38"/>
        <v>0.17282314522544401</v>
      </c>
      <c r="L197" s="302">
        <f t="shared" si="38"/>
        <v>0.20653727403730043</v>
      </c>
      <c r="M197" s="302">
        <f t="shared" si="38"/>
        <v>0.16803503708227038</v>
      </c>
      <c r="N197" s="302">
        <f t="shared" si="38"/>
        <v>0.17012279622921794</v>
      </c>
      <c r="O197" s="302">
        <f t="shared" si="38"/>
        <v>0.17434516949648085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0.60217998892627478</v>
      </c>
      <c r="C199" s="301">
        <f t="shared" si="40"/>
        <v>0.6978711577365837</v>
      </c>
      <c r="D199" s="301">
        <f t="shared" si="40"/>
        <v>0.77229754675037177</v>
      </c>
      <c r="E199" s="301">
        <f t="shared" si="40"/>
        <v>0.74018764459687725</v>
      </c>
      <c r="F199" s="301">
        <f t="shared" si="40"/>
        <v>0.77437821921945904</v>
      </c>
      <c r="G199" s="301">
        <f t="shared" si="40"/>
        <v>0.71915346980595107</v>
      </c>
      <c r="H199" s="301">
        <f t="shared" si="40"/>
        <v>0.71244304437866657</v>
      </c>
      <c r="I199" s="301">
        <f t="shared" si="40"/>
        <v>0.73497560985245647</v>
      </c>
      <c r="J199" s="301">
        <f t="shared" si="40"/>
        <v>0.71421192103132958</v>
      </c>
      <c r="K199" s="301">
        <f t="shared" si="40"/>
        <v>0.73663047519242952</v>
      </c>
      <c r="L199" s="301">
        <f t="shared" si="40"/>
        <v>0.68529101395810477</v>
      </c>
      <c r="M199" s="301">
        <f t="shared" si="40"/>
        <v>0.74394711017866255</v>
      </c>
      <c r="N199" s="301">
        <f t="shared" si="40"/>
        <v>0.74079275349366958</v>
      </c>
      <c r="O199" s="301">
        <f t="shared" si="40"/>
        <v>0.73436939011755586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4.9000111460303343E-2</v>
      </c>
      <c r="C200" s="302">
        <f t="shared" si="41"/>
        <v>3.2909150504446143E-2</v>
      </c>
      <c r="D200" s="302">
        <f t="shared" si="41"/>
        <v>2.8245129041951512E-2</v>
      </c>
      <c r="E200" s="302">
        <f t="shared" si="41"/>
        <v>2.6902939245330819E-2</v>
      </c>
      <c r="F200" s="302">
        <f t="shared" si="41"/>
        <v>2.7667590110877306E-2</v>
      </c>
      <c r="G200" s="302">
        <f t="shared" si="41"/>
        <v>3.3233830142040191E-2</v>
      </c>
      <c r="H200" s="302">
        <f t="shared" si="41"/>
        <v>3.4284014415528814E-2</v>
      </c>
      <c r="I200" s="302">
        <f t="shared" si="41"/>
        <v>3.2825442819008968E-2</v>
      </c>
      <c r="J200" s="302">
        <f t="shared" si="41"/>
        <v>3.7619014168201452E-2</v>
      </c>
      <c r="K200" s="302">
        <f t="shared" si="41"/>
        <v>3.1817896019174383E-2</v>
      </c>
      <c r="L200" s="302">
        <f t="shared" si="41"/>
        <v>3.9351457775634265E-2</v>
      </c>
      <c r="M200" s="302">
        <f t="shared" si="41"/>
        <v>3.3200283310193222E-2</v>
      </c>
      <c r="N200" s="302">
        <f t="shared" si="41"/>
        <v>3.4292100377269014E-2</v>
      </c>
      <c r="O200" s="302">
        <f t="shared" si="41"/>
        <v>3.5342777551892891E-2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0.55317987746597141</v>
      </c>
      <c r="C201" s="302">
        <f t="shared" si="42"/>
        <v>0.6649620072321375</v>
      </c>
      <c r="D201" s="302">
        <f t="shared" si="42"/>
        <v>0.74405241770842034</v>
      </c>
      <c r="E201" s="302">
        <f t="shared" si="42"/>
        <v>0.71328470535154653</v>
      </c>
      <c r="F201" s="302">
        <f t="shared" si="42"/>
        <v>0.74671062910858166</v>
      </c>
      <c r="G201" s="302">
        <f t="shared" si="42"/>
        <v>0.6859196396639109</v>
      </c>
      <c r="H201" s="302">
        <f t="shared" si="42"/>
        <v>0.67815902996313782</v>
      </c>
      <c r="I201" s="302">
        <f t="shared" si="42"/>
        <v>0.70215016703344746</v>
      </c>
      <c r="J201" s="302">
        <f t="shared" si="42"/>
        <v>0.67659290686312812</v>
      </c>
      <c r="K201" s="302">
        <f t="shared" si="42"/>
        <v>0.70481257917325513</v>
      </c>
      <c r="L201" s="302">
        <f t="shared" si="42"/>
        <v>0.64593955618247045</v>
      </c>
      <c r="M201" s="302">
        <f t="shared" si="42"/>
        <v>0.71074682686846935</v>
      </c>
      <c r="N201" s="302">
        <f t="shared" si="42"/>
        <v>0.70650065311640053</v>
      </c>
      <c r="O201" s="302">
        <f t="shared" si="42"/>
        <v>0.69902661256566301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0.99999999999999989</v>
      </c>
      <c r="D204" s="232">
        <f t="shared" si="44"/>
        <v>1</v>
      </c>
      <c r="E204" s="232">
        <f t="shared" si="44"/>
        <v>1</v>
      </c>
      <c r="F204" s="232">
        <f t="shared" si="44"/>
        <v>1</v>
      </c>
      <c r="G204" s="232">
        <f t="shared" si="44"/>
        <v>1</v>
      </c>
      <c r="H204" s="232">
        <f t="shared" si="44"/>
        <v>1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1</v>
      </c>
      <c r="M204" s="232">
        <f t="shared" si="44"/>
        <v>0.99999999999999989</v>
      </c>
      <c r="N204" s="232">
        <f t="shared" si="44"/>
        <v>1</v>
      </c>
      <c r="O204" s="232">
        <f t="shared" si="44"/>
        <v>0.99999999999999989</v>
      </c>
      <c r="P204" s="232">
        <f t="shared" si="44"/>
        <v>0.99999999999999989</v>
      </c>
      <c r="Q204" s="232">
        <f t="shared" si="44"/>
        <v>1</v>
      </c>
      <c r="R204" s="232">
        <f t="shared" si="44"/>
        <v>1</v>
      </c>
      <c r="S204" s="232">
        <f t="shared" si="44"/>
        <v>1</v>
      </c>
      <c r="T204" s="232">
        <f t="shared" si="44"/>
        <v>1.0000000000000002</v>
      </c>
      <c r="U204" s="232">
        <f t="shared" si="44"/>
        <v>1</v>
      </c>
      <c r="V204" s="232">
        <f t="shared" si="44"/>
        <v>1</v>
      </c>
      <c r="W204" s="232">
        <f t="shared" si="44"/>
        <v>1</v>
      </c>
      <c r="X204" s="232">
        <f t="shared" si="44"/>
        <v>1</v>
      </c>
      <c r="Y204" s="232">
        <f t="shared" si="44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2.6678166657466667E-4</v>
      </c>
      <c r="C209" s="300">
        <f t="shared" si="49"/>
        <v>2.2151760859569192E-4</v>
      </c>
      <c r="D209" s="300">
        <f t="shared" si="49"/>
        <v>1.2926875368617904E-4</v>
      </c>
      <c r="E209" s="300">
        <f t="shared" si="49"/>
        <v>1.2155963399168438E-4</v>
      </c>
      <c r="F209" s="300">
        <f t="shared" si="49"/>
        <v>1.2880925136094784E-4</v>
      </c>
      <c r="G209" s="300">
        <f t="shared" si="49"/>
        <v>1.9003182437863844E-4</v>
      </c>
      <c r="H209" s="300">
        <f t="shared" si="49"/>
        <v>1.8812896362142194E-4</v>
      </c>
      <c r="I209" s="300">
        <f t="shared" si="49"/>
        <v>1.6526096836500914E-4</v>
      </c>
      <c r="J209" s="300">
        <f t="shared" si="49"/>
        <v>1.9069035427312701E-4</v>
      </c>
      <c r="K209" s="300">
        <f t="shared" si="49"/>
        <v>1.4888873211012276E-4</v>
      </c>
      <c r="L209" s="300">
        <f t="shared" si="49"/>
        <v>1.7527500371010857E-4</v>
      </c>
      <c r="M209" s="300">
        <f t="shared" si="49"/>
        <v>1.5555693189668317E-4</v>
      </c>
      <c r="N209" s="300">
        <f t="shared" si="49"/>
        <v>1.3770611229173911E-4</v>
      </c>
      <c r="O209" s="300">
        <f t="shared" si="49"/>
        <v>1.3722315291501435E-4</v>
      </c>
      <c r="P209" s="300">
        <f t="shared" si="49"/>
        <v>1.5172726447988948E-4</v>
      </c>
      <c r="Q209" s="300">
        <f t="shared" si="49"/>
        <v>1.8775758617196352E-4</v>
      </c>
      <c r="R209" s="300">
        <f t="shared" si="49"/>
        <v>2.5900772512168867E-4</v>
      </c>
      <c r="S209" s="300">
        <f t="shared" si="49"/>
        <v>2.309592991064821E-4</v>
      </c>
      <c r="T209" s="300">
        <f t="shared" si="49"/>
        <v>2.3439973338576639E-4</v>
      </c>
      <c r="U209" s="300">
        <f t="shared" si="49"/>
        <v>2.3921961511224449E-4</v>
      </c>
      <c r="V209" s="300">
        <f t="shared" si="49"/>
        <v>2.5053955232364481E-4</v>
      </c>
      <c r="W209" s="300">
        <f t="shared" si="49"/>
        <v>2.2967333552062049E-4</v>
      </c>
      <c r="X209" s="300">
        <f t="shared" si="49"/>
        <v>2.2113220215584252E-4</v>
      </c>
      <c r="Y209" s="300">
        <f t="shared" si="49"/>
        <v>2.4104167488772407E-4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0.33788385852212732</v>
      </c>
      <c r="C210" s="301">
        <f t="shared" si="50"/>
        <v>0.29223102428386244</v>
      </c>
      <c r="D210" s="301">
        <f t="shared" si="50"/>
        <v>0.27921551219932289</v>
      </c>
      <c r="E210" s="301">
        <f t="shared" si="50"/>
        <v>0.27519133979251109</v>
      </c>
      <c r="F210" s="301">
        <f t="shared" si="50"/>
        <v>0.25410599788390842</v>
      </c>
      <c r="G210" s="301">
        <f t="shared" si="50"/>
        <v>0.27789815192765327</v>
      </c>
      <c r="H210" s="301">
        <f t="shared" si="50"/>
        <v>0.28623167487893608</v>
      </c>
      <c r="I210" s="301">
        <f t="shared" si="50"/>
        <v>0.27306687168602706</v>
      </c>
      <c r="J210" s="301">
        <f t="shared" si="50"/>
        <v>0.28627502811510358</v>
      </c>
      <c r="K210" s="301">
        <f t="shared" si="50"/>
        <v>0.28108026618546472</v>
      </c>
      <c r="L210" s="301">
        <f t="shared" si="50"/>
        <v>0.28902992264996036</v>
      </c>
      <c r="M210" s="301">
        <f t="shared" si="50"/>
        <v>0.25737607279945707</v>
      </c>
      <c r="N210" s="301">
        <f t="shared" si="50"/>
        <v>0.25058884860596081</v>
      </c>
      <c r="O210" s="301">
        <f t="shared" si="50"/>
        <v>0.2397645850729099</v>
      </c>
      <c r="P210" s="301">
        <f t="shared" si="50"/>
        <v>0.26704176988129508</v>
      </c>
      <c r="Q210" s="301">
        <f t="shared" si="50"/>
        <v>0.2607332356875296</v>
      </c>
      <c r="R210" s="301">
        <f t="shared" si="50"/>
        <v>0.26919386018990937</v>
      </c>
      <c r="S210" s="301">
        <f t="shared" si="50"/>
        <v>0.25369142725419641</v>
      </c>
      <c r="T210" s="301">
        <f t="shared" si="50"/>
        <v>0.24785528601248641</v>
      </c>
      <c r="U210" s="301">
        <f t="shared" si="50"/>
        <v>0.25649976162765226</v>
      </c>
      <c r="V210" s="301">
        <f t="shared" si="50"/>
        <v>0.27264825024764899</v>
      </c>
      <c r="W210" s="301">
        <f t="shared" si="50"/>
        <v>0.28419966554342246</v>
      </c>
      <c r="X210" s="301">
        <f t="shared" si="50"/>
        <v>0.27016203452542853</v>
      </c>
      <c r="Y210" s="301">
        <f t="shared" si="50"/>
        <v>0.28879501372066535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0.33788385852212732</v>
      </c>
      <c r="C211" s="302">
        <f t="shared" si="51"/>
        <v>0.29223102428386244</v>
      </c>
      <c r="D211" s="302">
        <f t="shared" si="51"/>
        <v>0.27921551219932289</v>
      </c>
      <c r="E211" s="302">
        <f t="shared" si="51"/>
        <v>0.27519133979251109</v>
      </c>
      <c r="F211" s="302">
        <f t="shared" si="51"/>
        <v>0.25410599788390842</v>
      </c>
      <c r="G211" s="302">
        <f t="shared" si="51"/>
        <v>0.27789815192765327</v>
      </c>
      <c r="H211" s="302">
        <f t="shared" si="51"/>
        <v>0.28623167487893608</v>
      </c>
      <c r="I211" s="302">
        <f t="shared" si="51"/>
        <v>0.27306687168602706</v>
      </c>
      <c r="J211" s="302">
        <f t="shared" si="51"/>
        <v>0.28627502811510358</v>
      </c>
      <c r="K211" s="302">
        <f t="shared" si="51"/>
        <v>0.28108026618546472</v>
      </c>
      <c r="L211" s="302">
        <f t="shared" si="51"/>
        <v>0.28902992264996036</v>
      </c>
      <c r="M211" s="302">
        <f t="shared" si="51"/>
        <v>0.25737607279945707</v>
      </c>
      <c r="N211" s="302">
        <f t="shared" si="51"/>
        <v>0.25058884860596081</v>
      </c>
      <c r="O211" s="302">
        <f t="shared" si="51"/>
        <v>0.2397645850729099</v>
      </c>
      <c r="P211" s="302">
        <f t="shared" si="51"/>
        <v>0.26704176988129508</v>
      </c>
      <c r="Q211" s="302">
        <f t="shared" si="51"/>
        <v>0.2607332356875296</v>
      </c>
      <c r="R211" s="302">
        <f t="shared" si="51"/>
        <v>0.26919386018990937</v>
      </c>
      <c r="S211" s="302">
        <f t="shared" si="51"/>
        <v>0.25369142725419641</v>
      </c>
      <c r="T211" s="302">
        <f t="shared" si="51"/>
        <v>0.24785528601248641</v>
      </c>
      <c r="U211" s="302">
        <f t="shared" si="51"/>
        <v>0.25649976162765226</v>
      </c>
      <c r="V211" s="302">
        <f t="shared" si="51"/>
        <v>0.27264825024764899</v>
      </c>
      <c r="W211" s="302">
        <f t="shared" si="51"/>
        <v>0.28419966554342246</v>
      </c>
      <c r="X211" s="302">
        <f t="shared" si="51"/>
        <v>0.27016203452542853</v>
      </c>
      <c r="Y211" s="302">
        <f t="shared" si="51"/>
        <v>0.28879501372066535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6.7910265681048784E-2</v>
      </c>
      <c r="C213" s="301">
        <f t="shared" si="53"/>
        <v>4.9875601623554949E-2</v>
      </c>
      <c r="D213" s="301">
        <f t="shared" si="53"/>
        <v>3.5114138440430404E-2</v>
      </c>
      <c r="E213" s="301">
        <f t="shared" si="53"/>
        <v>4.1545290040676482E-2</v>
      </c>
      <c r="F213" s="301">
        <f t="shared" si="53"/>
        <v>3.5066993181722329E-2</v>
      </c>
      <c r="G213" s="301">
        <f t="shared" si="53"/>
        <v>5.0616807538352585E-2</v>
      </c>
      <c r="H213" s="301">
        <f t="shared" si="53"/>
        <v>5.387402349376378E-2</v>
      </c>
      <c r="I213" s="301">
        <f t="shared" si="53"/>
        <v>4.670205614764697E-2</v>
      </c>
      <c r="J213" s="301">
        <f t="shared" si="53"/>
        <v>4.5494712877817901E-2</v>
      </c>
      <c r="K213" s="301">
        <f t="shared" si="53"/>
        <v>3.8957034257754944E-2</v>
      </c>
      <c r="L213" s="301">
        <f t="shared" si="53"/>
        <v>4.9493466017920582E-2</v>
      </c>
      <c r="M213" s="301">
        <f t="shared" si="53"/>
        <v>4.2702623131125966E-2</v>
      </c>
      <c r="N213" s="301">
        <f t="shared" si="53"/>
        <v>4.0464255560627833E-2</v>
      </c>
      <c r="O213" s="301">
        <f t="shared" si="53"/>
        <v>4.1380993862394473E-2</v>
      </c>
      <c r="P213" s="301">
        <f t="shared" si="53"/>
        <v>4.3196614633406911E-2</v>
      </c>
      <c r="Q213" s="301">
        <f t="shared" si="53"/>
        <v>4.3863326353724925E-2</v>
      </c>
      <c r="R213" s="301">
        <f t="shared" si="53"/>
        <v>5.1865401861354236E-2</v>
      </c>
      <c r="S213" s="301">
        <f t="shared" si="53"/>
        <v>4.8814918190526115E-2</v>
      </c>
      <c r="T213" s="301">
        <f t="shared" si="53"/>
        <v>4.9028652049684339E-2</v>
      </c>
      <c r="U213" s="301">
        <f t="shared" si="53"/>
        <v>5.0743384370841117E-2</v>
      </c>
      <c r="V213" s="301">
        <f t="shared" si="53"/>
        <v>4.9693797411511503E-2</v>
      </c>
      <c r="W213" s="301">
        <f t="shared" si="53"/>
        <v>5.3404488618439452E-2</v>
      </c>
      <c r="X213" s="301">
        <f t="shared" si="53"/>
        <v>5.0387726930013171E-2</v>
      </c>
      <c r="Y213" s="301">
        <f t="shared" si="53"/>
        <v>5.6185019689292202E-2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6.7910265681048784E-2</v>
      </c>
      <c r="C214" s="302">
        <f t="shared" si="54"/>
        <v>4.9875601623554949E-2</v>
      </c>
      <c r="D214" s="302">
        <f t="shared" si="54"/>
        <v>3.5114138440430404E-2</v>
      </c>
      <c r="E214" s="302">
        <f t="shared" si="54"/>
        <v>4.1545290040676482E-2</v>
      </c>
      <c r="F214" s="302">
        <f t="shared" si="54"/>
        <v>3.5066993181722329E-2</v>
      </c>
      <c r="G214" s="302">
        <f t="shared" si="54"/>
        <v>5.0616807538352585E-2</v>
      </c>
      <c r="H214" s="302">
        <f t="shared" si="54"/>
        <v>5.387402349376378E-2</v>
      </c>
      <c r="I214" s="302">
        <f t="shared" si="54"/>
        <v>4.670205614764697E-2</v>
      </c>
      <c r="J214" s="302">
        <f t="shared" si="54"/>
        <v>4.5494712877817901E-2</v>
      </c>
      <c r="K214" s="302">
        <f t="shared" si="54"/>
        <v>3.8957034257754944E-2</v>
      </c>
      <c r="L214" s="302">
        <f t="shared" si="54"/>
        <v>4.9493466017920582E-2</v>
      </c>
      <c r="M214" s="302">
        <f t="shared" si="54"/>
        <v>4.2702623131125966E-2</v>
      </c>
      <c r="N214" s="302">
        <f t="shared" si="54"/>
        <v>4.0464255560627833E-2</v>
      </c>
      <c r="O214" s="302">
        <f t="shared" si="54"/>
        <v>4.1380993862394473E-2</v>
      </c>
      <c r="P214" s="302">
        <f t="shared" si="54"/>
        <v>4.3196614633406911E-2</v>
      </c>
      <c r="Q214" s="302">
        <f t="shared" si="54"/>
        <v>4.3863326353724925E-2</v>
      </c>
      <c r="R214" s="302">
        <f t="shared" si="54"/>
        <v>5.1865401861354236E-2</v>
      </c>
      <c r="S214" s="302">
        <f t="shared" si="54"/>
        <v>4.8814918190526115E-2</v>
      </c>
      <c r="T214" s="302">
        <f t="shared" si="54"/>
        <v>4.9028652049684339E-2</v>
      </c>
      <c r="U214" s="302">
        <f t="shared" si="54"/>
        <v>5.0743384370841117E-2</v>
      </c>
      <c r="V214" s="302">
        <f t="shared" si="54"/>
        <v>4.9693797411511503E-2</v>
      </c>
      <c r="W214" s="302">
        <f t="shared" si="54"/>
        <v>5.3404488618439452E-2</v>
      </c>
      <c r="X214" s="302">
        <f t="shared" si="54"/>
        <v>5.0387726930013171E-2</v>
      </c>
      <c r="Y214" s="302">
        <f t="shared" si="54"/>
        <v>5.6185019689292202E-2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0.12173594445758577</v>
      </c>
      <c r="C216" s="301">
        <f t="shared" si="56"/>
        <v>0.1387810849517383</v>
      </c>
      <c r="D216" s="301">
        <f t="shared" si="56"/>
        <v>0.14411031272257296</v>
      </c>
      <c r="E216" s="301">
        <f t="shared" si="56"/>
        <v>0.14318342198811682</v>
      </c>
      <c r="F216" s="301">
        <f t="shared" si="56"/>
        <v>0.14572196215072639</v>
      </c>
      <c r="G216" s="301">
        <f t="shared" si="56"/>
        <v>0.15626191020739894</v>
      </c>
      <c r="H216" s="301">
        <f t="shared" si="56"/>
        <v>0.16077820417991504</v>
      </c>
      <c r="I216" s="301">
        <f t="shared" si="56"/>
        <v>0.15624518404943641</v>
      </c>
      <c r="J216" s="301">
        <f t="shared" si="56"/>
        <v>0.13665617487692525</v>
      </c>
      <c r="K216" s="301">
        <f t="shared" si="56"/>
        <v>0.1315277128373869</v>
      </c>
      <c r="L216" s="301">
        <f t="shared" si="56"/>
        <v>0.12920124437731148</v>
      </c>
      <c r="M216" s="301">
        <f t="shared" si="56"/>
        <v>0.14963453201958071</v>
      </c>
      <c r="N216" s="301">
        <f t="shared" si="56"/>
        <v>0.13932134560832071</v>
      </c>
      <c r="O216" s="301">
        <f t="shared" si="56"/>
        <v>0.13768199746188767</v>
      </c>
      <c r="P216" s="301">
        <f t="shared" si="56"/>
        <v>0.14859238772602548</v>
      </c>
      <c r="Q216" s="301">
        <f t="shared" si="56"/>
        <v>0.14032777180672795</v>
      </c>
      <c r="R216" s="301">
        <f t="shared" si="56"/>
        <v>0.13867003051902882</v>
      </c>
      <c r="S216" s="301">
        <f t="shared" si="56"/>
        <v>0.12978374201764206</v>
      </c>
      <c r="T216" s="301">
        <f t="shared" si="56"/>
        <v>0.12862395394412743</v>
      </c>
      <c r="U216" s="301">
        <f t="shared" si="56"/>
        <v>0.12465939689137544</v>
      </c>
      <c r="V216" s="301">
        <f t="shared" si="56"/>
        <v>0.13172901648625215</v>
      </c>
      <c r="W216" s="301">
        <f t="shared" si="56"/>
        <v>0.13923190540416905</v>
      </c>
      <c r="X216" s="301">
        <f t="shared" si="56"/>
        <v>0.14267729049427963</v>
      </c>
      <c r="Y216" s="301">
        <f t="shared" si="56"/>
        <v>0.14019108966880636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5.6602867695811536E-3</v>
      </c>
      <c r="C217" s="302">
        <f t="shared" si="57"/>
        <v>3.8178398677037573E-3</v>
      </c>
      <c r="D217" s="302">
        <f t="shared" si="57"/>
        <v>3.0849543306559948E-3</v>
      </c>
      <c r="E217" s="302">
        <f t="shared" si="57"/>
        <v>3.0435389941065988E-3</v>
      </c>
      <c r="F217" s="302">
        <f t="shared" si="57"/>
        <v>3.0798785937455075E-3</v>
      </c>
      <c r="G217" s="302">
        <f t="shared" si="57"/>
        <v>4.3149359121510463E-3</v>
      </c>
      <c r="H217" s="302">
        <f t="shared" si="57"/>
        <v>4.6322517347682909E-3</v>
      </c>
      <c r="I217" s="302">
        <f t="shared" si="57"/>
        <v>4.1790161465784341E-3</v>
      </c>
      <c r="J217" s="302">
        <f t="shared" si="57"/>
        <v>4.2464611466414759E-3</v>
      </c>
      <c r="K217" s="302">
        <f t="shared" si="57"/>
        <v>3.383237837974752E-3</v>
      </c>
      <c r="L217" s="302">
        <f t="shared" si="57"/>
        <v>4.3526763664110098E-3</v>
      </c>
      <c r="M217" s="302">
        <f t="shared" si="57"/>
        <v>3.9505197260482124E-3</v>
      </c>
      <c r="N217" s="302">
        <f t="shared" si="57"/>
        <v>3.7824735645839869E-3</v>
      </c>
      <c r="O217" s="302">
        <f t="shared" si="57"/>
        <v>3.8601673175045624E-3</v>
      </c>
      <c r="P217" s="302">
        <f t="shared" si="57"/>
        <v>4.3397781800263539E-3</v>
      </c>
      <c r="Q217" s="302">
        <f t="shared" si="57"/>
        <v>4.2140663126525313E-3</v>
      </c>
      <c r="R217" s="302">
        <f t="shared" si="57"/>
        <v>5.0419291735015115E-3</v>
      </c>
      <c r="S217" s="302">
        <f t="shared" si="57"/>
        <v>4.8956731647459501E-3</v>
      </c>
      <c r="T217" s="302">
        <f t="shared" si="57"/>
        <v>4.8782818063387353E-3</v>
      </c>
      <c r="U217" s="302">
        <f t="shared" si="57"/>
        <v>4.8992746397348253E-3</v>
      </c>
      <c r="V217" s="302">
        <f t="shared" si="57"/>
        <v>4.9160585761808574E-3</v>
      </c>
      <c r="W217" s="302">
        <f t="shared" si="57"/>
        <v>5.1030108418364311E-3</v>
      </c>
      <c r="X217" s="302">
        <f t="shared" si="57"/>
        <v>5.098408894765892E-3</v>
      </c>
      <c r="Y217" s="302">
        <f t="shared" si="57"/>
        <v>5.4114217925435495E-3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0.11607565768800462</v>
      </c>
      <c r="C218" s="302">
        <f t="shared" si="58"/>
        <v>0.13496324508403454</v>
      </c>
      <c r="D218" s="302">
        <f t="shared" si="58"/>
        <v>0.14102535839191696</v>
      </c>
      <c r="E218" s="302">
        <f t="shared" si="58"/>
        <v>0.14013988299401023</v>
      </c>
      <c r="F218" s="302">
        <f t="shared" si="58"/>
        <v>0.14264208355698088</v>
      </c>
      <c r="G218" s="302">
        <f t="shared" si="58"/>
        <v>0.15194697429524787</v>
      </c>
      <c r="H218" s="302">
        <f t="shared" si="58"/>
        <v>0.15614595244514676</v>
      </c>
      <c r="I218" s="302">
        <f t="shared" si="58"/>
        <v>0.15206616790285798</v>
      </c>
      <c r="J218" s="302">
        <f t="shared" si="58"/>
        <v>0.13240971373028376</v>
      </c>
      <c r="K218" s="302">
        <f t="shared" si="58"/>
        <v>0.12814447499941214</v>
      </c>
      <c r="L218" s="302">
        <f t="shared" si="58"/>
        <v>0.12484856801090045</v>
      </c>
      <c r="M218" s="302">
        <f t="shared" si="58"/>
        <v>0.14568401229353248</v>
      </c>
      <c r="N218" s="302">
        <f t="shared" si="58"/>
        <v>0.13553887204373671</v>
      </c>
      <c r="O218" s="302">
        <f t="shared" si="58"/>
        <v>0.13382183014438309</v>
      </c>
      <c r="P218" s="302">
        <f t="shared" si="58"/>
        <v>0.14425260954599911</v>
      </c>
      <c r="Q218" s="302">
        <f t="shared" si="58"/>
        <v>0.13611370549407542</v>
      </c>
      <c r="R218" s="302">
        <f t="shared" si="58"/>
        <v>0.13362810134552733</v>
      </c>
      <c r="S218" s="302">
        <f t="shared" si="58"/>
        <v>0.12488806885289609</v>
      </c>
      <c r="T218" s="302">
        <f t="shared" si="58"/>
        <v>0.12374567213778868</v>
      </c>
      <c r="U218" s="302">
        <f t="shared" si="58"/>
        <v>0.11976012225164061</v>
      </c>
      <c r="V218" s="302">
        <f t="shared" si="58"/>
        <v>0.1268129579100713</v>
      </c>
      <c r="W218" s="302">
        <f t="shared" si="58"/>
        <v>0.13412889456233262</v>
      </c>
      <c r="X218" s="302">
        <f t="shared" si="58"/>
        <v>0.13757888159951376</v>
      </c>
      <c r="Y218" s="302">
        <f t="shared" si="58"/>
        <v>0.1347796678762628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0.47220314967266336</v>
      </c>
      <c r="C220" s="310">
        <f t="shared" si="60"/>
        <v>0.51889077153224861</v>
      </c>
      <c r="D220" s="310">
        <f t="shared" si="60"/>
        <v>0.54143076788398758</v>
      </c>
      <c r="E220" s="310">
        <f t="shared" si="60"/>
        <v>0.5399583885447039</v>
      </c>
      <c r="F220" s="310">
        <f t="shared" si="60"/>
        <v>0.56497623753228199</v>
      </c>
      <c r="G220" s="310">
        <f t="shared" si="60"/>
        <v>0.51503309850221657</v>
      </c>
      <c r="H220" s="310">
        <f t="shared" si="60"/>
        <v>0.4989279684837637</v>
      </c>
      <c r="I220" s="310">
        <f t="shared" si="60"/>
        <v>0.52382062714852462</v>
      </c>
      <c r="J220" s="310">
        <f t="shared" si="60"/>
        <v>0.53138339377588029</v>
      </c>
      <c r="K220" s="310">
        <f t="shared" si="60"/>
        <v>0.54828609798728334</v>
      </c>
      <c r="L220" s="310">
        <f t="shared" si="60"/>
        <v>0.53210009195109753</v>
      </c>
      <c r="M220" s="310">
        <f t="shared" si="60"/>
        <v>0.5501312151179395</v>
      </c>
      <c r="N220" s="310">
        <f t="shared" si="60"/>
        <v>0.56948784411279896</v>
      </c>
      <c r="O220" s="310">
        <f t="shared" si="60"/>
        <v>0.58103520044989287</v>
      </c>
      <c r="P220" s="310">
        <f t="shared" si="60"/>
        <v>0.54101750049479258</v>
      </c>
      <c r="Q220" s="310">
        <f t="shared" si="60"/>
        <v>0.55488790856584558</v>
      </c>
      <c r="R220" s="310">
        <f t="shared" si="60"/>
        <v>0.54001169970458585</v>
      </c>
      <c r="S220" s="310">
        <f t="shared" si="60"/>
        <v>0.56747895323852893</v>
      </c>
      <c r="T220" s="310">
        <f t="shared" si="60"/>
        <v>0.57425770826031619</v>
      </c>
      <c r="U220" s="310">
        <f t="shared" si="60"/>
        <v>0.56785823749501896</v>
      </c>
      <c r="V220" s="310">
        <f t="shared" si="60"/>
        <v>0.54567839630226367</v>
      </c>
      <c r="W220" s="310">
        <f t="shared" si="60"/>
        <v>0.52293426709844837</v>
      </c>
      <c r="X220" s="310">
        <f t="shared" si="60"/>
        <v>0.53655181584812273</v>
      </c>
      <c r="Y220" s="310">
        <f t="shared" si="60"/>
        <v>0.51458783524634832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0.19252709887707689</v>
      </c>
      <c r="C233" s="272">
        <f>IF(C$34=0,0,(C$34-C$70)/NFM_fec!C$34)</f>
        <v>0.13355459275229148</v>
      </c>
      <c r="D233" s="272">
        <f>IF(D$34=0,0,(D$34-D$70)/NFM_fec!D$34)</f>
        <v>0.11570664220182679</v>
      </c>
      <c r="E233" s="272">
        <f>IF(E$34=0,0,(E$34-E$70)/NFM_fec!E$34)</f>
        <v>0.12018944042987831</v>
      </c>
      <c r="F233" s="272">
        <f>IF(F$34=0,0,(F$34-F$70)/NFM_fec!F$34)</f>
        <v>0.10846389938108178</v>
      </c>
      <c r="G233" s="272">
        <f>IF(G$34=0,0,(G$34-G$70)/NFM_fec!G$34)</f>
        <v>0.12522083935660344</v>
      </c>
      <c r="H233" s="272">
        <f>IF(H$34=0,0,(H$34-H$70)/NFM_fec!H$34)</f>
        <v>0.12489898495999791</v>
      </c>
      <c r="I233" s="272">
        <f>IF(I$34=0,0,(I$34-I$70)/NFM_fec!I$34)</f>
        <v>0.11995594990998565</v>
      </c>
      <c r="J233" s="272">
        <f>IF(J$34=0,0,(J$34-J$70)/NFM_fec!J$34)</f>
        <v>0.1405073876656317</v>
      </c>
      <c r="K233" s="272">
        <f>IF(K$34=0,0,(K$34-K$70)/NFM_fec!K$34)</f>
        <v>0.12754095580814548</v>
      </c>
      <c r="L233" s="272">
        <f>IF(L$34=0,0,(L$34-L$70)/NFM_fec!L$34)</f>
        <v>0.15239315984235377</v>
      </c>
      <c r="M233" s="272">
        <f>IF(M$34=0,0,(M$34-M$70)/NFM_fec!M$34)</f>
        <v>0.12711981136867093</v>
      </c>
      <c r="N233" s="272">
        <f>IF(N$34=0,0,(N$34-N$70)/NFM_fec!N$34)</f>
        <v>0.13464957306832223</v>
      </c>
      <c r="O233" s="272">
        <f>IF(O$34=0,0,(O$34-O$70)/NFM_fec!O$34)</f>
        <v>0.14014390216965275</v>
      </c>
      <c r="P233" s="272">
        <f>IF(P$34=0,0,(P$34-P$70)/NFM_fec!P$34)</f>
        <v>0.14273148391751053</v>
      </c>
      <c r="Q233" s="272">
        <f>IF(Q$34=0,0,(Q$34-Q$70)/NFM_fec!Q$34)</f>
        <v>0.1516850123596111</v>
      </c>
      <c r="R233" s="272">
        <f>IF(R$34=0,0,(R$34-R$70)/NFM_fec!R$34)</f>
        <v>0.15594339802916629</v>
      </c>
      <c r="S233" s="272">
        <f>IF(S$34=0,0,(S$34-S$70)/NFM_fec!S$34)</f>
        <v>0.15097530378705426</v>
      </c>
      <c r="T233" s="272">
        <f>IF(T$34=0,0,(T$34-T$70)/NFM_fec!T$34)</f>
        <v>0.15234662880749977</v>
      </c>
      <c r="U233" s="272">
        <f>IF(U$34=0,0,(U$34-U$70)/NFM_fec!U$34)</f>
        <v>0.16541579160749195</v>
      </c>
      <c r="V233" s="272">
        <f>IF(V$34=0,0,(V$34-V$70)/NFM_fec!V$34)</f>
        <v>0.15800221133689282</v>
      </c>
      <c r="W233" s="272">
        <f>IF(W$34=0,0,(W$34-W$70)/NFM_fec!W$34)</f>
        <v>0.16116553652372753</v>
      </c>
      <c r="X233" s="272">
        <f>IF(X$34=0,0,(X$34-X$70)/NFM_fec!X$34)</f>
        <v>0.14677854178143837</v>
      </c>
      <c r="Y233" s="272">
        <f>IF(Y$34=0,0,(Y$34-Y$70)/NFM_fec!Y$34)</f>
        <v>0.16515366754751831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0.3725561618586527</v>
      </c>
      <c r="C238" s="275">
        <f>IF(C$39=0,0,C$39/NFM_fec!C$39)</f>
        <v>0.23077931484994055</v>
      </c>
      <c r="D238" s="275">
        <f>IF(D$39=0,0,D$39/NFM_fec!D$39)</f>
        <v>0.1288737845019087</v>
      </c>
      <c r="E238" s="275">
        <f>IF(E$39=0,0,E$39/NFM_fec!E$39)</f>
        <v>0.12023744477372891</v>
      </c>
      <c r="F238" s="275">
        <f>IF(F$39=0,0,F$39/NFM_fec!F$39)</f>
        <v>0.11949859375669078</v>
      </c>
      <c r="G238" s="275">
        <f>IF(G$39=0,0,G$39/NFM_fec!G$39)</f>
        <v>0.1718700627498071</v>
      </c>
      <c r="H238" s="275">
        <f>IF(H$39=0,0,H$39/NFM_fec!H$39)</f>
        <v>0.16296811096033914</v>
      </c>
      <c r="I238" s="275">
        <f>IF(I$39=0,0,I$39/NFM_fec!I$39)</f>
        <v>0.14734251589965172</v>
      </c>
      <c r="J238" s="275">
        <f>IF(J$39=0,0,J$39/NFM_fec!J$39)</f>
        <v>0.21812065661305038</v>
      </c>
      <c r="K238" s="275">
        <f>IF(K$39=0,0,K$39/NFM_fec!K$39)</f>
        <v>0.16821071983489855</v>
      </c>
      <c r="L238" s="275">
        <f>IF(L$39=0,0,L$39/NFM_fec!L$39)</f>
        <v>0.21838129003602777</v>
      </c>
      <c r="M238" s="275">
        <f>IF(M$39=0,0,M$39/NFM_fec!M$39)</f>
        <v>0.15582689429657418</v>
      </c>
      <c r="N238" s="275">
        <f>IF(N$39=0,0,N$39/NFM_fec!N$39)</f>
        <v>0.15604871592067479</v>
      </c>
      <c r="O238" s="275">
        <f>IF(O$39=0,0,O$39/NFM_fec!O$39)</f>
        <v>0.16192706149217295</v>
      </c>
      <c r="P238" s="275">
        <f>IF(P$39=0,0,P$39/NFM_fec!P$39)</f>
        <v>0.17077673466630991</v>
      </c>
      <c r="Q238" s="275">
        <f>IF(Q$39=0,0,Q$39/NFM_fec!Q$39)</f>
        <v>0.23103035248685005</v>
      </c>
      <c r="R238" s="275">
        <f>IF(R$39=0,0,R$39/NFM_fec!R$39)</f>
        <v>0.30807908417724611</v>
      </c>
      <c r="S238" s="275">
        <f>IF(S$39=0,0,S$39/NFM_fec!S$39)</f>
        <v>0.28400458204169632</v>
      </c>
      <c r="T238" s="275">
        <f>IF(T$39=0,0,T$39/NFM_fec!T$39)</f>
        <v>0.29171513070295857</v>
      </c>
      <c r="U238" s="275">
        <f>IF(U$39=0,0,U$39/NFM_fec!U$39)</f>
        <v>0.32410223796025261</v>
      </c>
      <c r="V238" s="275">
        <f>IF(V$39=0,0,V$39/NFM_fec!V$39)</f>
        <v>0.3166824655635444</v>
      </c>
      <c r="W238" s="275">
        <f>IF(W$39=0,0,W$39/NFM_fec!W$39)</f>
        <v>0.27912637329487178</v>
      </c>
      <c r="X238" s="275">
        <f>IF(X$39=0,0,X$39/NFM_fec!X$39)</f>
        <v>0.24686341612755527</v>
      </c>
      <c r="Y238" s="275">
        <f>IF(Y$39=0,0,Y$39/NFM_fec!Y$39)</f>
        <v>0.29252616475905724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0.82585796928451549</v>
      </c>
      <c r="C240" s="276">
        <f>IF(C$46=0,0,C$46/NFM_fec!C$46)</f>
        <v>0.46736932915170343</v>
      </c>
      <c r="D240" s="276">
        <f>IF(D$46=0,0,D$46/NFM_fec!D$46)</f>
        <v>0.31637964376617705</v>
      </c>
      <c r="E240" s="276">
        <f>IF(E$46=0,0,E$46/NFM_fec!E$46)</f>
        <v>0.37010009192426746</v>
      </c>
      <c r="F240" s="276">
        <f>IF(F$46=0,0,F$46/NFM_fec!F$46)</f>
        <v>0.29470256974528652</v>
      </c>
      <c r="G240" s="276">
        <f>IF(G$46=0,0,G$46/NFM_fec!G$46)</f>
        <v>0.41339831335560268</v>
      </c>
      <c r="H240" s="276">
        <f>IF(H$46=0,0,H$46/NFM_fec!H$46)</f>
        <v>0.42113712318694635</v>
      </c>
      <c r="I240" s="276">
        <f>IF(I$46=0,0,I$46/NFM_fec!I$46)</f>
        <v>0.37652248007792827</v>
      </c>
      <c r="J240" s="276">
        <f>IF(J$46=0,0,J$46/NFM_fec!J$46)</f>
        <v>0.4676813518972151</v>
      </c>
      <c r="K240" s="276">
        <f>IF(K$46=0,0,K$46/NFM_fec!K$46)</f>
        <v>0.3981783486485842</v>
      </c>
      <c r="L240" s="276">
        <f>IF(L$46=0,0,L$46/NFM_fec!L$46)</f>
        <v>0.5507808258259308</v>
      </c>
      <c r="M240" s="276">
        <f>IF(M$46=0,0,M$46/NFM_fec!M$46)</f>
        <v>0.38581763781190503</v>
      </c>
      <c r="N240" s="276">
        <f>IF(N$46=0,0,N$46/NFM_fec!N$46)</f>
        <v>0.41192424389982418</v>
      </c>
      <c r="O240" s="276">
        <f>IF(O$46=0,0,O$46/NFM_fec!O$46)</f>
        <v>0.43758067306842718</v>
      </c>
      <c r="P240" s="276">
        <f>IF(P$46=0,0,P$46/NFM_fec!P$46)</f>
        <v>0.43632968352740975</v>
      </c>
      <c r="Q240" s="276">
        <f>IF(Q$46=0,0,Q$46/NFM_fec!Q$46)</f>
        <v>0.48369234040257336</v>
      </c>
      <c r="R240" s="276">
        <f>IF(R$46=0,0,R$46/NFM_fec!R$46)</f>
        <v>0.55286599118914614</v>
      </c>
      <c r="S240" s="276">
        <f>IF(S$46=0,0,S$46/NFM_fec!S$46)</f>
        <v>0.53804690604549077</v>
      </c>
      <c r="T240" s="276">
        <f>IF(T$46=0,0,T$46/NFM_fec!T$46)</f>
        <v>0.54683333780419652</v>
      </c>
      <c r="U240" s="276">
        <f>IF(U$46=0,0,U$46/NFM_fec!U$46)</f>
        <v>0.61306542679642895</v>
      </c>
      <c r="V240" s="276">
        <f>IF(V$46=0,0,V$46/NFM_fec!V$46)</f>
        <v>0.56319570991263879</v>
      </c>
      <c r="W240" s="276">
        <f>IF(W$46=0,0,W$46/NFM_fec!W$46)</f>
        <v>0.5791147814208395</v>
      </c>
      <c r="X240" s="276">
        <f>IF(X$46=0,0,X$46/NFM_fec!X$46)</f>
        <v>0.5043967319260213</v>
      </c>
      <c r="Y240" s="276">
        <f>IF(Y$46=0,0,Y$46/NFM_fec!Y$46)</f>
        <v>0.6072465452673439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2.6396342815762583</v>
      </c>
      <c r="C241" s="277">
        <f>IF(C$53=0,0,C$53/NFM_fec!C$53)</f>
        <v>2.4577498306199108</v>
      </c>
      <c r="D241" s="277">
        <f>IF(D$53=0,0,D$53/NFM_fec!D$53)</f>
        <v>2.4568639302933737</v>
      </c>
      <c r="E241" s="277">
        <f>IF(E$53=0,0,E$53/NFM_fec!E$53)</f>
        <v>2.4327736771060429</v>
      </c>
      <c r="F241" s="277">
        <f>IF(F$53=0,0,F$53/NFM_fec!F$53)</f>
        <v>2.3887626085218816</v>
      </c>
      <c r="G241" s="277">
        <f>IF(G$53=0,0,G$53/NFM_fec!G$53)</f>
        <v>2.5602831563616331</v>
      </c>
      <c r="H241" s="277">
        <f>IF(H$53=0,0,H$53/NFM_fec!H$53)</f>
        <v>2.5325585367876067</v>
      </c>
      <c r="I241" s="277">
        <f>IF(I$53=0,0,I$53/NFM_fec!I$53)</f>
        <v>2.5375986210973123</v>
      </c>
      <c r="J241" s="277">
        <f>IF(J$53=0,0,J$53/NFM_fec!J$53)</f>
        <v>2.697636789057829</v>
      </c>
      <c r="K241" s="277">
        <f>IF(K$53=0,0,K$53/NFM_fec!K$53)</f>
        <v>2.6673237404134298</v>
      </c>
      <c r="L241" s="277">
        <f>IF(L$53=0,0,L$53/NFM_fec!L$53)</f>
        <v>2.7265177373873897</v>
      </c>
      <c r="M241" s="277">
        <f>IF(M$53=0,0,M$53/NFM_fec!M$53)</f>
        <v>2.6244343742879348</v>
      </c>
      <c r="N241" s="277">
        <f>IF(N$53=0,0,N$53/NFM_fec!N$53)</f>
        <v>2.6837494545357781</v>
      </c>
      <c r="O241" s="277">
        <f>IF(O$53=0,0,O$53/NFM_fec!O$53)</f>
        <v>2.7003771462798714</v>
      </c>
      <c r="P241" s="277">
        <f>IF(P$53=0,0,P$53/NFM_fec!P$53)</f>
        <v>2.753433246427492</v>
      </c>
      <c r="Q241" s="277">
        <f>IF(Q$53=0,0,Q$53/NFM_fec!Q$53)</f>
        <v>2.788174523923824</v>
      </c>
      <c r="R241" s="277">
        <f>IF(R$53=0,0,R$53/NFM_fec!R$53)</f>
        <v>2.7389495942959927</v>
      </c>
      <c r="S241" s="277">
        <f>IF(S$53=0,0,S$53/NFM_fec!S$53)</f>
        <v>2.7064605789726497</v>
      </c>
      <c r="T241" s="277">
        <f>IF(T$53=0,0,T$53/NFM_fec!T$53)</f>
        <v>2.6980098449826473</v>
      </c>
      <c r="U241" s="277">
        <f>IF(U$53=0,0,U$53/NFM_fec!U$53)</f>
        <v>2.7637289720648655</v>
      </c>
      <c r="V241" s="277">
        <f>IF(V$53=0,0,V$53/NFM_fec!V$53)</f>
        <v>2.7682803653885908</v>
      </c>
      <c r="W241" s="277">
        <f>IF(W$53=0,0,W$53/NFM_fec!W$53)</f>
        <v>2.7608409788766415</v>
      </c>
      <c r="X241" s="277">
        <f>IF(X$53=0,0,X$53/NFM_fec!X$53)</f>
        <v>2.6824872461833804</v>
      </c>
      <c r="Y241" s="277">
        <f>IF(Y$53=0,0,Y$53/NFM_fec!Y$53)</f>
        <v>2.7615173783024738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1.3632714569275641</v>
      </c>
      <c r="C243" s="272">
        <f>IF(C$72=0,0,C$72/NFM_fec!C$72)</f>
        <v>1.0456375078112248</v>
      </c>
      <c r="D243" s="272">
        <f>IF(D$72=0,0,D$72/NFM_fec!D$72)</f>
        <v>0.94171950698350337</v>
      </c>
      <c r="E243" s="272">
        <f>IF(E$72=0,0,E$72/NFM_fec!E$72)</f>
        <v>0.9674686476719887</v>
      </c>
      <c r="F243" s="272">
        <f>IF(F$72=0,0,F$72/NFM_fec!F$72)</f>
        <v>0.89466005403832682</v>
      </c>
      <c r="G243" s="272">
        <f>IF(G$72=0,0,G$72/NFM_fec!G$72)</f>
        <v>1.0155169853638191</v>
      </c>
      <c r="H243" s="272">
        <f>IF(H$72=0,0,H$72/NFM_fec!H$72)</f>
        <v>1.0114104313027452</v>
      </c>
      <c r="I243" s="272">
        <f>IF(I$72=0,0,I$72/NFM_fec!I$72)</f>
        <v>0.98180915408286351</v>
      </c>
      <c r="J243" s="272">
        <f>IF(J$72=0,0,J$72/NFM_fec!J$72)</f>
        <v>1.1111638806898341</v>
      </c>
      <c r="K243" s="272">
        <f>IF(K$72=0,0,K$72/NFM_fec!K$72)</f>
        <v>1.0400333927299144</v>
      </c>
      <c r="L243" s="272">
        <f>IF(L$72=0,0,L$72/NFM_fec!L$72)</f>
        <v>1.1815895227771329</v>
      </c>
      <c r="M243" s="272">
        <f>IF(M$72=0,0,M$72/NFM_fec!M$72)</f>
        <v>1.0285040793366211</v>
      </c>
      <c r="N243" s="272">
        <f>IF(N$72=0,0,N$72/NFM_fec!N$72)</f>
        <v>1.0747136524348913</v>
      </c>
      <c r="O243" s="272">
        <f>IF(O$72=0,0,O$72/NFM_fec!O$72)</f>
        <v>1.1059198581315215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0.37255616185865265</v>
      </c>
      <c r="C248" s="275">
        <f>IF(C$77=0,0,C$77/NFM_fec!C$77)</f>
        <v>0.23077931484994066</v>
      </c>
      <c r="D248" s="275">
        <f>IF(D$77=0,0,D$77/NFM_fec!D$77)</f>
        <v>0.12887378450190876</v>
      </c>
      <c r="E248" s="275">
        <f>IF(E$77=0,0,E$77/NFM_fec!E$77)</f>
        <v>0.12023744477372894</v>
      </c>
      <c r="F248" s="275">
        <f>IF(F$77=0,0,F$77/NFM_fec!F$77)</f>
        <v>0.11949859375669072</v>
      </c>
      <c r="G248" s="275">
        <f>IF(G$77=0,0,G$77/NFM_fec!G$77)</f>
        <v>0.17187006274980707</v>
      </c>
      <c r="H248" s="275">
        <f>IF(H$77=0,0,H$77/NFM_fec!H$77)</f>
        <v>0.16296811096033909</v>
      </c>
      <c r="I248" s="275">
        <f>IF(I$77=0,0,I$77/NFM_fec!I$77)</f>
        <v>0.14734251589965178</v>
      </c>
      <c r="J248" s="275">
        <f>IF(J$77=0,0,J$77/NFM_fec!J$77)</f>
        <v>0.21812065661305027</v>
      </c>
      <c r="K248" s="275">
        <f>IF(K$77=0,0,K$77/NFM_fec!K$77)</f>
        <v>0.16821071983489863</v>
      </c>
      <c r="L248" s="275">
        <f>IF(L$77=0,0,L$77/NFM_fec!L$77)</f>
        <v>0.21838129003602785</v>
      </c>
      <c r="M248" s="275">
        <f>IF(M$77=0,0,M$77/NFM_fec!M$77)</f>
        <v>0.15582689429657409</v>
      </c>
      <c r="N248" s="275">
        <f>IF(N$77=0,0,N$77/NFM_fec!N$77)</f>
        <v>0.15604871592067476</v>
      </c>
      <c r="O248" s="275">
        <f>IF(O$77=0,0,O$77/NFM_fec!O$77)</f>
        <v>0.16192706149217298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0.82585796928451638</v>
      </c>
      <c r="C249" s="276">
        <f>IF(C$83=0,0,C$83/NFM_fec!C$83)</f>
        <v>0.46736932915170321</v>
      </c>
      <c r="D249" s="276">
        <f>IF(D$83=0,0,D$83/NFM_fec!D$83)</f>
        <v>0.316379643766177</v>
      </c>
      <c r="E249" s="276">
        <f>IF(E$83=0,0,E$83/NFM_fec!E$83)</f>
        <v>0.37010009192426735</v>
      </c>
      <c r="F249" s="276">
        <f>IF(F$83=0,0,F$83/NFM_fec!F$83)</f>
        <v>0.29470256974528664</v>
      </c>
      <c r="G249" s="276">
        <f>IF(G$83=0,0,G$83/NFM_fec!G$83)</f>
        <v>0.41339831335560273</v>
      </c>
      <c r="H249" s="276">
        <f>IF(H$83=0,0,H$83/NFM_fec!H$83)</f>
        <v>0.42113712318694629</v>
      </c>
      <c r="I249" s="276">
        <f>IF(I$83=0,0,I$83/NFM_fec!I$83)</f>
        <v>0.37652248007792838</v>
      </c>
      <c r="J249" s="276">
        <f>IF(J$83=0,0,J$83/NFM_fec!J$83)</f>
        <v>0.46768135189721505</v>
      </c>
      <c r="K249" s="276">
        <f>IF(K$83=0,0,K$83/NFM_fec!K$83)</f>
        <v>0.39817834864858404</v>
      </c>
      <c r="L249" s="276">
        <f>IF(L$83=0,0,L$83/NFM_fec!L$83)</f>
        <v>0.55078082582593035</v>
      </c>
      <c r="M249" s="276">
        <f>IF(M$83=0,0,M$83/NFM_fec!M$83)</f>
        <v>0.38581763781190515</v>
      </c>
      <c r="N249" s="276">
        <f>IF(N$83=0,0,N$83/NFM_fec!N$83)</f>
        <v>0.41192424389982446</v>
      </c>
      <c r="O249" s="276">
        <f>IF(O$83=0,0,O$83/NFM_fec!O$83)</f>
        <v>0.43758067306842702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0.82585796928451616</v>
      </c>
      <c r="C250" s="276">
        <f>IF(C$90=0,0,C$90/NFM_fec!C$90)</f>
        <v>0.46736932915170332</v>
      </c>
      <c r="D250" s="276">
        <f>IF(D$90=0,0,D$90/NFM_fec!D$90)</f>
        <v>0.31637964376617705</v>
      </c>
      <c r="E250" s="276">
        <f>IF(E$90=0,0,E$90/NFM_fec!E$90)</f>
        <v>0.37010009192426746</v>
      </c>
      <c r="F250" s="276">
        <f>IF(F$90=0,0,F$90/NFM_fec!F$90)</f>
        <v>0.29470256974528652</v>
      </c>
      <c r="G250" s="276">
        <f>IF(G$90=0,0,G$90/NFM_fec!G$90)</f>
        <v>0.41339831335560262</v>
      </c>
      <c r="H250" s="276">
        <f>IF(H$90=0,0,H$90/NFM_fec!H$90)</f>
        <v>0.42113712318694618</v>
      </c>
      <c r="I250" s="276">
        <f>IF(I$90=0,0,I$90/NFM_fec!I$90)</f>
        <v>0.37652248007792838</v>
      </c>
      <c r="J250" s="276">
        <f>IF(J$90=0,0,J$90/NFM_fec!J$90)</f>
        <v>0.46768135189721532</v>
      </c>
      <c r="K250" s="276">
        <f>IF(K$90=0,0,K$90/NFM_fec!K$90)</f>
        <v>0.3981783486485842</v>
      </c>
      <c r="L250" s="276">
        <f>IF(L$90=0,0,L$90/NFM_fec!L$90)</f>
        <v>0.5507808258259308</v>
      </c>
      <c r="M250" s="276">
        <f>IF(M$90=0,0,M$90/NFM_fec!M$90)</f>
        <v>0.38581763781190515</v>
      </c>
      <c r="N250" s="276">
        <f>IF(N$90=0,0,N$90/NFM_fec!N$90)</f>
        <v>0.41192424389982424</v>
      </c>
      <c r="O250" s="276">
        <f>IF(O$90=0,0,O$90/NFM_fec!O$90)</f>
        <v>0.43758067306842696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2.5827031870136183</v>
      </c>
      <c r="C251" s="277">
        <f>IF(C$97=0,0,C$97/NFM_fec!C$97)</f>
        <v>2.4435377626595245</v>
      </c>
      <c r="D251" s="277">
        <f>IF(D$97=0,0,D$97/NFM_fec!D$97)</f>
        <v>2.4523099151477212</v>
      </c>
      <c r="E251" s="277">
        <f>IF(E$97=0,0,E$97/NFM_fec!E$97)</f>
        <v>2.427863801205667</v>
      </c>
      <c r="F251" s="277">
        <f>IF(F$97=0,0,F$97/NFM_fec!F$97)</f>
        <v>2.3941810390365506</v>
      </c>
      <c r="G251" s="277">
        <f>IF(G$97=0,0,G$97/NFM_fec!G$97)</f>
        <v>2.5676025434993544</v>
      </c>
      <c r="H251" s="277">
        <f>IF(H$97=0,0,H$97/NFM_fec!H$97)</f>
        <v>2.5403089883388956</v>
      </c>
      <c r="I251" s="277">
        <f>IF(I$97=0,0,I$97/NFM_fec!I$97)</f>
        <v>2.5480913210140765</v>
      </c>
      <c r="J251" s="277">
        <f>IF(J$97=0,0,J$97/NFM_fec!J$97)</f>
        <v>2.6856483615007818</v>
      </c>
      <c r="K251" s="277">
        <f>IF(K$97=0,0,K$97/NFM_fec!K$97)</f>
        <v>2.6746266413434423</v>
      </c>
      <c r="L251" s="277">
        <f>IF(L$97=0,0,L$97/NFM_fec!L$97)</f>
        <v>2.7064058393386463</v>
      </c>
      <c r="M251" s="277">
        <f>IF(M$97=0,0,M$97/NFM_fec!M$97)</f>
        <v>2.6226970987919755</v>
      </c>
      <c r="N251" s="277">
        <f>IF(N$97=0,0,N$97/NFM_fec!N$97)</f>
        <v>2.6715777650082257</v>
      </c>
      <c r="O251" s="277">
        <f>IF(O$97=0,0,O$97/NFM_fec!O$97)</f>
        <v>2.6810058014606062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1.6776831927458473</v>
      </c>
      <c r="C253" s="272">
        <f>IF(C$115=0,0,(C$115-C$158)/NFM_fec!C$115)</f>
        <v>1.23215427516397</v>
      </c>
      <c r="D253" s="272">
        <f>IF(D$115=0,0,(D$115-D$158)/NFM_fec!D$115)</f>
        <v>1.1329247526859589</v>
      </c>
      <c r="E253" s="272">
        <f>IF(E$115=0,0,(E$115-E$158)/NFM_fec!E$115)</f>
        <v>1.1289186943518819</v>
      </c>
      <c r="F253" s="272">
        <f>IF(F$115=0,0,(F$115-F$158)/NFM_fec!F$115)</f>
        <v>1.0176061924062709</v>
      </c>
      <c r="G253" s="272">
        <f>IF(G$115=0,0,(G$115-G$158)/NFM_fec!G$115)</f>
        <v>1.1129231342084038</v>
      </c>
      <c r="H253" s="272">
        <f>IF(H$115=0,0,(H$115-H$158)/NFM_fec!H$115)</f>
        <v>1.1021109515696272</v>
      </c>
      <c r="I253" s="272">
        <f>IF(I$115=0,0,(I$115-I$158)/NFM_fec!I$115)</f>
        <v>1.0803142800769792</v>
      </c>
      <c r="J253" s="272">
        <f>IF(J$115=0,0,(J$115-J$158)/NFM_fec!J$115)</f>
        <v>1.3238821124329283</v>
      </c>
      <c r="K253" s="272">
        <f>IF(K$115=0,0,(K$115-K$158)/NFM_fec!K$115)</f>
        <v>1.2818287746111279</v>
      </c>
      <c r="L253" s="272">
        <f>IF(L$115=0,0,(L$115-L$158)/NFM_fec!L$115)</f>
        <v>1.4224750374420636</v>
      </c>
      <c r="M253" s="272">
        <f>IF(M$115=0,0,(M$115-M$158)/NFM_fec!M$115)</f>
        <v>1.1328527977851364</v>
      </c>
      <c r="N253" s="272">
        <f>IF(N$115=0,0,(N$115-N$158)/NFM_fec!N$115)</f>
        <v>1.2097870001670699</v>
      </c>
      <c r="O253" s="272">
        <f>IF(O$115=0,0,(O$115-O$158)/NFM_fec!O$115)</f>
        <v>1.2193648541070203</v>
      </c>
      <c r="P253" s="272">
        <f>IF(P$115=0,0,(P$115-P$158)/NFM_fec!P$115)</f>
        <v>1.2707197948814997</v>
      </c>
      <c r="Q253" s="272">
        <f>IF(Q$115=0,0,(Q$115-Q$158)/NFM_fec!Q$115)</f>
        <v>1.3357952995498612</v>
      </c>
      <c r="R253" s="272">
        <f>IF(R$115=0,0,(R$115-R$158)/NFM_fec!R$115)</f>
        <v>1.3424359315267347</v>
      </c>
      <c r="S253" s="272">
        <f>IF(S$115=0,0,(S$115-S$158)/NFM_fec!S$115)</f>
        <v>1.3118225346414374</v>
      </c>
      <c r="T253" s="272">
        <f>IF(T$115=0,0,(T$115-T$158)/NFM_fec!T$115)</f>
        <v>1.3064871624928938</v>
      </c>
      <c r="U253" s="272">
        <f>IF(U$115=0,0,(U$115-U$158)/NFM_fec!U$115)</f>
        <v>1.4211589932460531</v>
      </c>
      <c r="V253" s="272">
        <f>IF(V$115=0,0,(V$115-V$158)/NFM_fec!V$115)</f>
        <v>1.4043733046380564</v>
      </c>
      <c r="W253" s="272">
        <f>IF(W$115=0,0,(W$115-W$158)/NFM_fec!W$115)</f>
        <v>1.4078856602597731</v>
      </c>
      <c r="X253" s="272">
        <f>IF(X$115=0,0,(X$115-X$158)/NFM_fec!X$115)</f>
        <v>1.2768574882498864</v>
      </c>
      <c r="Y253" s="272">
        <f>IF(Y$115=0,0,(Y$115-Y$158)/NFM_fec!Y$115)</f>
        <v>1.4262700810764155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0.37255616185865281</v>
      </c>
      <c r="C258" s="275">
        <f>IF(C$120=0,0,C$120/NFM_fec!C$120)</f>
        <v>0.23077931484994055</v>
      </c>
      <c r="D258" s="275">
        <f>IF(D$120=0,0,D$120/NFM_fec!D$120)</f>
        <v>0.1288737845019087</v>
      </c>
      <c r="E258" s="275">
        <f>IF(E$120=0,0,E$120/NFM_fec!E$120)</f>
        <v>0.12023744477372891</v>
      </c>
      <c r="F258" s="275">
        <f>IF(F$120=0,0,F$120/NFM_fec!F$120)</f>
        <v>0.11949859375669079</v>
      </c>
      <c r="G258" s="275">
        <f>IF(G$120=0,0,G$120/NFM_fec!G$120)</f>
        <v>0.17187006274980707</v>
      </c>
      <c r="H258" s="275">
        <f>IF(H$120=0,0,H$120/NFM_fec!H$120)</f>
        <v>0.16296811096033909</v>
      </c>
      <c r="I258" s="275">
        <f>IF(I$120=0,0,I$120/NFM_fec!I$120)</f>
        <v>0.14734251589965178</v>
      </c>
      <c r="J258" s="275">
        <f>IF(J$120=0,0,J$120/NFM_fec!J$120)</f>
        <v>0.2181206566130503</v>
      </c>
      <c r="K258" s="275">
        <f>IF(K$120=0,0,K$120/NFM_fec!K$120)</f>
        <v>0.16821071983489846</v>
      </c>
      <c r="L258" s="275">
        <f>IF(L$120=0,0,L$120/NFM_fec!L$120)</f>
        <v>0.21838129003602785</v>
      </c>
      <c r="M258" s="275">
        <f>IF(M$120=0,0,M$120/NFM_fec!M$120)</f>
        <v>0.15582689429657412</v>
      </c>
      <c r="N258" s="275">
        <f>IF(N$120=0,0,N$120/NFM_fec!N$120)</f>
        <v>0.15604871592067476</v>
      </c>
      <c r="O258" s="275">
        <f>IF(O$120=0,0,O$120/NFM_fec!O$120)</f>
        <v>0.16192706149217298</v>
      </c>
      <c r="P258" s="275">
        <f>IF(P$120=0,0,P$120/NFM_fec!P$120)</f>
        <v>0.17077673466630994</v>
      </c>
      <c r="Q258" s="275">
        <f>IF(Q$120=0,0,Q$120/NFM_fec!Q$120)</f>
        <v>0.23103035248685008</v>
      </c>
      <c r="R258" s="275">
        <f>IF(R$120=0,0,R$120/NFM_fec!R$120)</f>
        <v>0.30807908417724611</v>
      </c>
      <c r="S258" s="275">
        <f>IF(S$120=0,0,S$120/NFM_fec!S$120)</f>
        <v>0.28400458204169632</v>
      </c>
      <c r="T258" s="275">
        <f>IF(T$120=0,0,T$120/NFM_fec!T$120)</f>
        <v>0.29171513070295862</v>
      </c>
      <c r="U258" s="275">
        <f>IF(U$120=0,0,U$120/NFM_fec!U$120)</f>
        <v>0.32410223796025256</v>
      </c>
      <c r="V258" s="275">
        <f>IF(V$120=0,0,V$120/NFM_fec!V$120)</f>
        <v>0.3166824655635444</v>
      </c>
      <c r="W258" s="275">
        <f>IF(W$120=0,0,W$120/NFM_fec!W$120)</f>
        <v>0.27912637329487167</v>
      </c>
      <c r="X258" s="275">
        <f>IF(X$120=0,0,X$120/NFM_fec!X$120)</f>
        <v>0.24686341612755525</v>
      </c>
      <c r="Y258" s="275">
        <f>IF(Y$120=0,0,Y$120/NFM_fec!Y$120)</f>
        <v>0.29252616475905718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1.851188252982189</v>
      </c>
      <c r="C259" s="276">
        <f>IF(C$126=0,0,C$126/NFM_fec!C$126)</f>
        <v>1.3029444105516348</v>
      </c>
      <c r="D259" s="276">
        <f>IF(D$126=0,0,D$126/NFM_fec!D$126)</f>
        <v>1.201258566271092</v>
      </c>
      <c r="E259" s="276">
        <f>IF(E$126=0,0,E$126/NFM_fec!E$126)</f>
        <v>1.1774518970628138</v>
      </c>
      <c r="F259" s="276">
        <f>IF(F$126=0,0,F$126/NFM_fec!F$126)</f>
        <v>1.0377829406204091</v>
      </c>
      <c r="G259" s="276">
        <f>IF(G$126=0,0,G$126/NFM_fec!G$126)</f>
        <v>1.1146692610819844</v>
      </c>
      <c r="H259" s="276">
        <f>IF(H$126=0,0,H$126/NFM_fec!H$126)</f>
        <v>1.100533121990384</v>
      </c>
      <c r="I259" s="276">
        <f>IF(I$126=0,0,I$126/NFM_fec!I$126)</f>
        <v>1.0825519997615569</v>
      </c>
      <c r="J259" s="276">
        <f>IF(J$126=0,0,J$126/NFM_fec!J$126)</f>
        <v>1.40881192919089</v>
      </c>
      <c r="K259" s="276">
        <f>IF(K$126=0,0,K$126/NFM_fec!K$126)</f>
        <v>1.3855729870086888</v>
      </c>
      <c r="L259" s="276">
        <f>IF(L$126=0,0,L$126/NFM_fec!L$126)</f>
        <v>1.5303141600812784</v>
      </c>
      <c r="M259" s="276">
        <f>IF(M$126=0,0,M$126/NFM_fec!M$126)</f>
        <v>1.1355892728206414</v>
      </c>
      <c r="N259" s="276">
        <f>IF(N$126=0,0,N$126/NFM_fec!N$126)</f>
        <v>1.2340125559700779</v>
      </c>
      <c r="O259" s="276">
        <f>IF(O$126=0,0,O$126/NFM_fec!O$126)</f>
        <v>1.227113715756875</v>
      </c>
      <c r="P259" s="276">
        <f>IF(P$126=0,0,P$126/NFM_fec!P$126)</f>
        <v>1.3002274045965436</v>
      </c>
      <c r="Q259" s="276">
        <f>IF(Q$126=0,0,Q$126/NFM_fec!Q$126)</f>
        <v>1.3764390228972736</v>
      </c>
      <c r="R259" s="276">
        <f>IF(R$126=0,0,R$126/NFM_fec!R$126)</f>
        <v>1.379689913286106</v>
      </c>
      <c r="S259" s="276">
        <f>IF(S$126=0,0,S$126/NFM_fec!S$126)</f>
        <v>1.3488994409669257</v>
      </c>
      <c r="T259" s="276">
        <f>IF(T$126=0,0,T$126/NFM_fec!T$126)</f>
        <v>1.3355252746385009</v>
      </c>
      <c r="U259" s="276">
        <f>IF(U$126=0,0,U$126/NFM_fec!U$126)</f>
        <v>1.4804756191094126</v>
      </c>
      <c r="V259" s="276">
        <f>IF(V$126=0,0,V$126/NFM_fec!V$126)</f>
        <v>1.4760696085374003</v>
      </c>
      <c r="W259" s="276">
        <f>IF(W$126=0,0,W$126/NFM_fec!W$126)</f>
        <v>1.4721005489198886</v>
      </c>
      <c r="X259" s="276">
        <f>IF(X$126=0,0,X$126/NFM_fec!X$126)</f>
        <v>1.3069721311668929</v>
      </c>
      <c r="Y259" s="276">
        <f>IF(Y$126=0,0,Y$126/NFM_fec!Y$126)</f>
        <v>1.490407106062098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0.82585796928451638</v>
      </c>
      <c r="C260" s="276">
        <f>IF(C$134=0,0,C$134/NFM_fec!C$134)</f>
        <v>0.46736932915170321</v>
      </c>
      <c r="D260" s="276">
        <f>IF(D$134=0,0,D$134/NFM_fec!D$134)</f>
        <v>0.31637964376617711</v>
      </c>
      <c r="E260" s="276">
        <f>IF(E$134=0,0,E$134/NFM_fec!E$134)</f>
        <v>0.37010009192426752</v>
      </c>
      <c r="F260" s="276">
        <f>IF(F$134=0,0,F$134/NFM_fec!F$134)</f>
        <v>0.29470256974528664</v>
      </c>
      <c r="G260" s="276">
        <f>IF(G$134=0,0,G$134/NFM_fec!G$134)</f>
        <v>0.41339831335560273</v>
      </c>
      <c r="H260" s="276">
        <f>IF(H$134=0,0,H$134/NFM_fec!H$134)</f>
        <v>0.4211371231869464</v>
      </c>
      <c r="I260" s="276">
        <f>IF(I$134=0,0,I$134/NFM_fec!I$134)</f>
        <v>0.37652248007792843</v>
      </c>
      <c r="J260" s="276">
        <f>IF(J$134=0,0,J$134/NFM_fec!J$134)</f>
        <v>0.46768135189721521</v>
      </c>
      <c r="K260" s="276">
        <f>IF(K$134=0,0,K$134/NFM_fec!K$134)</f>
        <v>0.39817834864858426</v>
      </c>
      <c r="L260" s="276">
        <f>IF(L$134=0,0,L$134/NFM_fec!L$134)</f>
        <v>0.55078082582593035</v>
      </c>
      <c r="M260" s="276">
        <f>IF(M$134=0,0,M$134/NFM_fec!M$134)</f>
        <v>0.38581763781190509</v>
      </c>
      <c r="N260" s="276">
        <f>IF(N$134=0,0,N$134/NFM_fec!N$134)</f>
        <v>0.41192424389982424</v>
      </c>
      <c r="O260" s="276">
        <f>IF(O$134=0,0,O$134/NFM_fec!O$134)</f>
        <v>0.43758067306842702</v>
      </c>
      <c r="P260" s="276">
        <f>IF(P$134=0,0,P$134/NFM_fec!P$134)</f>
        <v>0.4363296835274097</v>
      </c>
      <c r="Q260" s="276">
        <f>IF(Q$134=0,0,Q$134/NFM_fec!Q$134)</f>
        <v>0.48369234040257325</v>
      </c>
      <c r="R260" s="276">
        <f>IF(R$134=0,0,R$134/NFM_fec!R$134)</f>
        <v>0.55286599118914614</v>
      </c>
      <c r="S260" s="276">
        <f>IF(S$134=0,0,S$134/NFM_fec!S$134)</f>
        <v>0.53804690604549066</v>
      </c>
      <c r="T260" s="276">
        <f>IF(T$134=0,0,T$134/NFM_fec!T$134)</f>
        <v>0.54683333780419641</v>
      </c>
      <c r="U260" s="276">
        <f>IF(U$134=0,0,U$134/NFM_fec!U$134)</f>
        <v>0.61306542679642895</v>
      </c>
      <c r="V260" s="276">
        <f>IF(V$134=0,0,V$134/NFM_fec!V$134)</f>
        <v>0.56319570991263912</v>
      </c>
      <c r="W260" s="276">
        <f>IF(W$134=0,0,W$134/NFM_fec!W$134)</f>
        <v>0.57911478142083939</v>
      </c>
      <c r="X260" s="276">
        <f>IF(X$134=0,0,X$134/NFM_fec!X$134)</f>
        <v>0.50439673192602108</v>
      </c>
      <c r="Y260" s="276">
        <f>IF(Y$134=0,0,Y$134/NFM_fec!Y$134)</f>
        <v>0.60724654526734401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2.9140730548101192</v>
      </c>
      <c r="C261" s="277">
        <f>IF(C$141=0,0,C$141/NFM_fec!C$141)</f>
        <v>2.810869902859451</v>
      </c>
      <c r="D261" s="277">
        <f>IF(D$141=0,0,D$141/NFM_fec!D$141)</f>
        <v>2.8325269159315387</v>
      </c>
      <c r="E261" s="277">
        <f>IF(E$141=0,0,E$141/NFM_fec!E$141)</f>
        <v>2.807694445361085</v>
      </c>
      <c r="F261" s="277">
        <f>IF(F$141=0,0,F$141/NFM_fec!F$141)</f>
        <v>2.7714664434175691</v>
      </c>
      <c r="G261" s="277">
        <f>IF(G$141=0,0,G$141/NFM_fec!G$141)</f>
        <v>2.9642258372690287</v>
      </c>
      <c r="H261" s="277">
        <f>IF(H$141=0,0,H$141/NFM_fec!H$141)</f>
        <v>2.9309859205437458</v>
      </c>
      <c r="I261" s="277">
        <f>IF(I$141=0,0,I$141/NFM_fec!I$141)</f>
        <v>2.9439405317257306</v>
      </c>
      <c r="J261" s="277">
        <f>IF(J$141=0,0,J$141/NFM_fec!J$141)</f>
        <v>3.0818808248711087</v>
      </c>
      <c r="K261" s="277">
        <f>IF(K$141=0,0,K$141/NFM_fec!K$141)</f>
        <v>3.0893757224077074</v>
      </c>
      <c r="L261" s="277">
        <f>IF(L$141=0,0,L$141/NFM_fec!L$141)</f>
        <v>3.0975354108199507</v>
      </c>
      <c r="M261" s="277">
        <f>IF(M$141=0,0,M$141/NFM_fec!M$141)</f>
        <v>3.0227243150909624</v>
      </c>
      <c r="N261" s="277">
        <f>IF(N$141=0,0,N$141/NFM_fec!N$141)</f>
        <v>3.0717640105238155</v>
      </c>
      <c r="O261" s="277">
        <f>IF(O$141=0,0,O$141/NFM_fec!O$141)</f>
        <v>3.0762856911617344</v>
      </c>
      <c r="P261" s="277">
        <f>IF(P$141=0,0,P$141/NFM_fec!P$141)</f>
        <v>3.1292185246698327</v>
      </c>
      <c r="Q261" s="277">
        <f>IF(Q$141=0,0,Q$141/NFM_fec!Q$141)</f>
        <v>3.1530229302159536</v>
      </c>
      <c r="R261" s="277">
        <f>IF(R$141=0,0,R$141/NFM_fec!R$141)</f>
        <v>3.0900063412983698</v>
      </c>
      <c r="S261" s="277">
        <f>IF(S$141=0,0,S$141/NFM_fec!S$141)</f>
        <v>3.0616759461219392</v>
      </c>
      <c r="T261" s="277">
        <f>IF(T$141=0,0,T$141/NFM_fec!T$141)</f>
        <v>3.047913527565381</v>
      </c>
      <c r="U261" s="277">
        <f>IF(U$141=0,0,U$141/NFM_fec!U$141)</f>
        <v>3.1005751566417739</v>
      </c>
      <c r="V261" s="277">
        <f>IF(V$141=0,0,V$141/NFM_fec!V$141)</f>
        <v>3.1213131754458399</v>
      </c>
      <c r="W261" s="277">
        <f>IF(W$141=0,0,W$141/NFM_fec!W$141)</f>
        <v>3.1055425051711882</v>
      </c>
      <c r="X261" s="277">
        <f>IF(X$141=0,0,X$141/NFM_fec!X$141)</f>
        <v>3.0373959602105733</v>
      </c>
      <c r="Y261" s="277">
        <f>IF(Y$141=0,0,Y$141/NFM_fec!Y$141)</f>
        <v>3.0972625436037045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SE: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9540.2348170632813</v>
      </c>
      <c r="C3" s="203">
        <f t="shared" si="0"/>
        <v>10391.918585911093</v>
      </c>
      <c r="D3" s="203">
        <f t="shared" si="0"/>
        <v>11088.155219233126</v>
      </c>
      <c r="E3" s="203">
        <f t="shared" si="0"/>
        <v>10387.048269183062</v>
      </c>
      <c r="F3" s="203">
        <f t="shared" si="0"/>
        <v>10051.860161835539</v>
      </c>
      <c r="G3" s="203">
        <f t="shared" si="0"/>
        <v>10720.82621661244</v>
      </c>
      <c r="H3" s="203">
        <f t="shared" si="0"/>
        <v>11006.033999649517</v>
      </c>
      <c r="I3" s="203">
        <f t="shared" si="0"/>
        <v>10513.428148786757</v>
      </c>
      <c r="J3" s="203">
        <f t="shared" si="0"/>
        <v>9388.7552643005729</v>
      </c>
      <c r="K3" s="203">
        <f t="shared" si="0"/>
        <v>10880.341724941725</v>
      </c>
      <c r="L3" s="203">
        <f t="shared" si="0"/>
        <v>10858.110561338786</v>
      </c>
      <c r="M3" s="203">
        <f t="shared" si="0"/>
        <v>9984.6308981887996</v>
      </c>
      <c r="N3" s="203">
        <f t="shared" si="0"/>
        <v>9653.0338270781431</v>
      </c>
      <c r="O3" s="203">
        <f t="shared" si="0"/>
        <v>8623.5059703509305</v>
      </c>
      <c r="P3" s="203">
        <f t="shared" si="0"/>
        <v>7378.9854467246187</v>
      </c>
      <c r="Q3" s="203">
        <f t="shared" si="0"/>
        <v>8762.1010020000103</v>
      </c>
      <c r="R3" s="203">
        <f t="shared" si="0"/>
        <v>8134.1027666567106</v>
      </c>
      <c r="S3" s="203">
        <f t="shared" si="0"/>
        <v>7591.9222736114953</v>
      </c>
      <c r="T3" s="203">
        <f t="shared" si="0"/>
        <v>7953.1940341582649</v>
      </c>
      <c r="U3" s="203">
        <f t="shared" si="0"/>
        <v>9281.0869291763483</v>
      </c>
      <c r="V3" s="203">
        <f t="shared" si="0"/>
        <v>9686.9342187877428</v>
      </c>
      <c r="W3" s="203">
        <f t="shared" si="0"/>
        <v>8970.6156623302631</v>
      </c>
      <c r="X3" s="203">
        <f t="shared" si="0"/>
        <v>11687.106474130724</v>
      </c>
      <c r="Y3" s="203">
        <f t="shared" si="0"/>
        <v>13037.143074242678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7632.1878536506256</v>
      </c>
      <c r="C4" s="241">
        <f t="shared" si="1"/>
        <v>8257.4661958802135</v>
      </c>
      <c r="D4" s="241">
        <f t="shared" si="1"/>
        <v>8537.0419586692005</v>
      </c>
      <c r="E4" s="241">
        <f t="shared" si="1"/>
        <v>8120.3893114185285</v>
      </c>
      <c r="F4" s="241">
        <f t="shared" si="1"/>
        <v>7941.5412770155635</v>
      </c>
      <c r="G4" s="241">
        <f t="shared" si="1"/>
        <v>8315.6071347059551</v>
      </c>
      <c r="H4" s="241">
        <f t="shared" si="1"/>
        <v>8399.7664029071439</v>
      </c>
      <c r="I4" s="241">
        <f t="shared" si="1"/>
        <v>8069.8402761872039</v>
      </c>
      <c r="J4" s="241">
        <f t="shared" si="1"/>
        <v>7516.7857118276224</v>
      </c>
      <c r="K4" s="241">
        <f t="shared" si="1"/>
        <v>8496.89123624688</v>
      </c>
      <c r="L4" s="241">
        <f t="shared" si="1"/>
        <v>8147.5368562418626</v>
      </c>
      <c r="M4" s="241">
        <f t="shared" si="1"/>
        <v>7540.5212417170551</v>
      </c>
      <c r="N4" s="241">
        <f t="shared" si="1"/>
        <v>7255.577418787173</v>
      </c>
      <c r="O4" s="241">
        <f t="shared" si="1"/>
        <v>6704.4798396884189</v>
      </c>
      <c r="P4" s="241">
        <f t="shared" si="1"/>
        <v>6125.0296330684123</v>
      </c>
      <c r="Q4" s="241">
        <f t="shared" si="1"/>
        <v>6858.9787985643488</v>
      </c>
      <c r="R4" s="241">
        <f t="shared" si="1"/>
        <v>6525.9453403726493</v>
      </c>
      <c r="S4" s="241">
        <f t="shared" si="1"/>
        <v>6232.2937212538636</v>
      </c>
      <c r="T4" s="241">
        <f t="shared" si="1"/>
        <v>6509.0295402389638</v>
      </c>
      <c r="U4" s="241">
        <f t="shared" si="1"/>
        <v>7213.6004553440271</v>
      </c>
      <c r="V4" s="241">
        <f t="shared" si="1"/>
        <v>7337.1003207043632</v>
      </c>
      <c r="W4" s="241">
        <f t="shared" si="1"/>
        <v>6839.654949742403</v>
      </c>
      <c r="X4" s="241">
        <f t="shared" si="1"/>
        <v>8092.6055048340313</v>
      </c>
      <c r="Y4" s="241">
        <f t="shared" si="1"/>
        <v>8199.1697302515458</v>
      </c>
      <c r="DA4" s="83"/>
    </row>
    <row r="5" spans="1:105" ht="12" customHeight="1" x14ac:dyDescent="0.25">
      <c r="A5" s="99" t="s">
        <v>59</v>
      </c>
      <c r="B5" s="282">
        <v>4358.6249682896296</v>
      </c>
      <c r="C5" s="282">
        <v>4533.6540674431544</v>
      </c>
      <c r="D5" s="282">
        <v>4609.7639230507266</v>
      </c>
      <c r="E5" s="282">
        <v>4495.8664518003116</v>
      </c>
      <c r="F5" s="282">
        <v>4446.0810508480799</v>
      </c>
      <c r="G5" s="282">
        <v>4549.5868328354454</v>
      </c>
      <c r="H5" s="282">
        <v>4813.2118329160639</v>
      </c>
      <c r="I5" s="282">
        <v>4717.7382421337707</v>
      </c>
      <c r="J5" s="282">
        <v>4553.2076435638219</v>
      </c>
      <c r="K5" s="282">
        <v>5146.3772660339746</v>
      </c>
      <c r="L5" s="282">
        <v>5185.4314086323548</v>
      </c>
      <c r="M5" s="282">
        <v>4719.1792514154686</v>
      </c>
      <c r="N5" s="282">
        <v>4490.6634606377829</v>
      </c>
      <c r="O5" s="282">
        <v>4131.6532548673358</v>
      </c>
      <c r="P5" s="282">
        <v>3743.930134005579</v>
      </c>
      <c r="Q5" s="282">
        <v>4615.326649302996</v>
      </c>
      <c r="R5" s="282">
        <v>4013.420810048674</v>
      </c>
      <c r="S5" s="282">
        <v>3930.0983841816301</v>
      </c>
      <c r="T5" s="282">
        <v>3822.2480393224082</v>
      </c>
      <c r="U5" s="282">
        <v>4576.6485258435714</v>
      </c>
      <c r="V5" s="282">
        <v>3964.44534214945</v>
      </c>
      <c r="W5" s="282">
        <v>3817.099085338466</v>
      </c>
      <c r="X5" s="282">
        <v>4497.7354659747198</v>
      </c>
      <c r="Y5" s="282">
        <v>4302.901680391652</v>
      </c>
      <c r="DA5" s="94" t="s">
        <v>938</v>
      </c>
    </row>
    <row r="6" spans="1:105" ht="12" customHeight="1" x14ac:dyDescent="0.25">
      <c r="A6" s="99" t="s">
        <v>49</v>
      </c>
      <c r="B6" s="282">
        <v>3273.562885360996</v>
      </c>
      <c r="C6" s="282">
        <v>3723.8121284370582</v>
      </c>
      <c r="D6" s="282">
        <v>3927.278035618473</v>
      </c>
      <c r="E6" s="282">
        <v>3624.5228596182169</v>
      </c>
      <c r="F6" s="282">
        <v>3495.4602261674831</v>
      </c>
      <c r="G6" s="282">
        <v>3766.0203018705088</v>
      </c>
      <c r="H6" s="282">
        <v>3586.5545699910799</v>
      </c>
      <c r="I6" s="282">
        <v>3352.1020340534328</v>
      </c>
      <c r="J6" s="282">
        <v>2963.578068263801</v>
      </c>
      <c r="K6" s="282">
        <v>3350.513970212905</v>
      </c>
      <c r="L6" s="282">
        <v>2962.1054476095078</v>
      </c>
      <c r="M6" s="282">
        <v>2821.341990301587</v>
      </c>
      <c r="N6" s="282">
        <v>2764.9139581493901</v>
      </c>
      <c r="O6" s="282">
        <v>2572.8265848210831</v>
      </c>
      <c r="P6" s="282">
        <v>2381.0994990628328</v>
      </c>
      <c r="Q6" s="282">
        <v>2243.6521492613529</v>
      </c>
      <c r="R6" s="282">
        <v>2512.5245303239758</v>
      </c>
      <c r="S6" s="282">
        <v>2302.1953370722331</v>
      </c>
      <c r="T6" s="282">
        <v>2686.7815009165561</v>
      </c>
      <c r="U6" s="282">
        <v>2636.9519295004561</v>
      </c>
      <c r="V6" s="282">
        <v>3372.6549785549132</v>
      </c>
      <c r="W6" s="282">
        <v>3022.555864403937</v>
      </c>
      <c r="X6" s="282">
        <v>3594.870038859312</v>
      </c>
      <c r="Y6" s="282">
        <v>3896.2680498598938</v>
      </c>
      <c r="DA6" s="94" t="s">
        <v>939</v>
      </c>
    </row>
    <row r="7" spans="1:105" ht="12" customHeight="1" x14ac:dyDescent="0.25">
      <c r="A7" s="49" t="s">
        <v>50</v>
      </c>
      <c r="B7" s="242">
        <v>1908.046963412655</v>
      </c>
      <c r="C7" s="242">
        <v>2134.45239003088</v>
      </c>
      <c r="D7" s="242">
        <v>2551.1132605639259</v>
      </c>
      <c r="E7" s="242">
        <v>2266.6589577645341</v>
      </c>
      <c r="F7" s="242">
        <v>2110.3188848199761</v>
      </c>
      <c r="G7" s="242">
        <v>2405.2190819064849</v>
      </c>
      <c r="H7" s="242">
        <v>2606.2675967423729</v>
      </c>
      <c r="I7" s="242">
        <v>2443.587872599554</v>
      </c>
      <c r="J7" s="242">
        <v>1871.9695524729509</v>
      </c>
      <c r="K7" s="242">
        <v>2383.4504886948462</v>
      </c>
      <c r="L7" s="242">
        <v>2710.5737050969242</v>
      </c>
      <c r="M7" s="242">
        <v>2444.109656471745</v>
      </c>
      <c r="N7" s="242">
        <v>2397.456408290971</v>
      </c>
      <c r="O7" s="242">
        <v>1919.0261306625121</v>
      </c>
      <c r="P7" s="242">
        <v>1253.9558136562059</v>
      </c>
      <c r="Q7" s="242">
        <v>1903.122203435662</v>
      </c>
      <c r="R7" s="242">
        <v>1608.1574262840611</v>
      </c>
      <c r="S7" s="242">
        <v>1359.6285523576321</v>
      </c>
      <c r="T7" s="242">
        <v>1444.1644939193011</v>
      </c>
      <c r="U7" s="242">
        <v>2067.4864738323208</v>
      </c>
      <c r="V7" s="242">
        <v>2349.8338980833792</v>
      </c>
      <c r="W7" s="242">
        <v>2130.9607125878611</v>
      </c>
      <c r="X7" s="242">
        <v>3594.5009692966919</v>
      </c>
      <c r="Y7" s="242">
        <v>4837.9733439911333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1463.410734606058</v>
      </c>
      <c r="C10" s="241">
        <v>1561.295848678805</v>
      </c>
      <c r="D10" s="241">
        <v>1537.587388608202</v>
      </c>
      <c r="E10" s="241">
        <v>1153.558295721183</v>
      </c>
      <c r="F10" s="241">
        <v>1421.196714480438</v>
      </c>
      <c r="G10" s="241">
        <v>1272.8031851916439</v>
      </c>
      <c r="H10" s="241">
        <v>1396.0151189313781</v>
      </c>
      <c r="I10" s="241">
        <v>1383.8992540641741</v>
      </c>
      <c r="J10" s="241">
        <v>1301.3716052361481</v>
      </c>
      <c r="K10" s="241">
        <v>1121.1412777524199</v>
      </c>
      <c r="L10" s="241">
        <v>1167.0213320898561</v>
      </c>
      <c r="M10" s="241">
        <v>1152.0060142894181</v>
      </c>
      <c r="N10" s="241">
        <v>1147.90572881547</v>
      </c>
      <c r="O10" s="241">
        <v>1192.015324810762</v>
      </c>
      <c r="P10" s="241">
        <v>1281.586847553534</v>
      </c>
      <c r="Q10" s="241">
        <v>1243.1053619594391</v>
      </c>
      <c r="R10" s="241">
        <v>1245.405452756713</v>
      </c>
      <c r="S10" s="241">
        <v>1272.3759895958819</v>
      </c>
      <c r="T10" s="241">
        <v>1285.978285112908</v>
      </c>
      <c r="U10" s="241">
        <v>1317.6707605333429</v>
      </c>
      <c r="V10" s="241">
        <v>1130.159875857436</v>
      </c>
      <c r="W10" s="241">
        <v>1345.2424221131921</v>
      </c>
      <c r="X10" s="241">
        <v>1300.30141312058</v>
      </c>
      <c r="Y10" s="241">
        <v>1214.9798533771529</v>
      </c>
      <c r="DA10" s="83" t="s">
        <v>942</v>
      </c>
    </row>
    <row r="11" spans="1:105" ht="12" customHeight="1" x14ac:dyDescent="0.25">
      <c r="A11" s="107" t="s">
        <v>943</v>
      </c>
      <c r="B11" s="282">
        <v>180.39426729843609</v>
      </c>
      <c r="C11" s="282">
        <v>210.47954584241779</v>
      </c>
      <c r="D11" s="282">
        <v>214.99981295772901</v>
      </c>
      <c r="E11" s="282">
        <v>152.6378702152806</v>
      </c>
      <c r="F11" s="282">
        <v>183.38613350887289</v>
      </c>
      <c r="G11" s="282">
        <v>172.92479197760849</v>
      </c>
      <c r="H11" s="282">
        <v>170.73316806477979</v>
      </c>
      <c r="I11" s="282">
        <v>161.3887187515252</v>
      </c>
      <c r="J11" s="282">
        <v>139.02264673052079</v>
      </c>
      <c r="K11" s="282">
        <v>116.3888120621899</v>
      </c>
      <c r="L11" s="282">
        <v>117.39818620891261</v>
      </c>
      <c r="M11" s="282">
        <v>116.87702707777569</v>
      </c>
      <c r="N11" s="282">
        <v>119.3484576865292</v>
      </c>
      <c r="O11" s="282">
        <v>111.0639643333124</v>
      </c>
      <c r="P11" s="282">
        <v>104.5453033065033</v>
      </c>
      <c r="Q11" s="282">
        <v>82.722665780729812</v>
      </c>
      <c r="R11" s="282">
        <v>100.1128944919603</v>
      </c>
      <c r="S11" s="282">
        <v>95.551961778227266</v>
      </c>
      <c r="T11" s="282">
        <v>105.09759855098579</v>
      </c>
      <c r="U11" s="282">
        <v>89.883523648765262</v>
      </c>
      <c r="V11" s="282">
        <v>141.15788142303279</v>
      </c>
      <c r="W11" s="282">
        <v>158.05852999093139</v>
      </c>
      <c r="X11" s="282">
        <v>138.3518778605843</v>
      </c>
      <c r="Y11" s="282">
        <v>151.66091754295559</v>
      </c>
      <c r="DA11" s="94" t="s">
        <v>944</v>
      </c>
    </row>
    <row r="12" spans="1:105" ht="12" customHeight="1" x14ac:dyDescent="0.25">
      <c r="A12" s="49" t="s">
        <v>945</v>
      </c>
      <c r="B12" s="242">
        <v>134.5239626200183</v>
      </c>
      <c r="C12" s="242">
        <v>164.2536452000046</v>
      </c>
      <c r="D12" s="242">
        <v>195.62147977785341</v>
      </c>
      <c r="E12" s="242">
        <v>107.2049034179408</v>
      </c>
      <c r="F12" s="242">
        <v>111.3206369915744</v>
      </c>
      <c r="G12" s="242">
        <v>125.0115934579392</v>
      </c>
      <c r="H12" s="242">
        <v>148.02968085861451</v>
      </c>
      <c r="I12" s="242">
        <v>138.96451778241041</v>
      </c>
      <c r="J12" s="242">
        <v>106.1501615436387</v>
      </c>
      <c r="K12" s="242">
        <v>131.0326364437195</v>
      </c>
      <c r="L12" s="242">
        <v>164.5090304678416</v>
      </c>
      <c r="M12" s="242">
        <v>145.08973848040901</v>
      </c>
      <c r="N12" s="242">
        <v>151.89702550249419</v>
      </c>
      <c r="O12" s="242">
        <v>118.0529092091578</v>
      </c>
      <c r="P12" s="242">
        <v>75.241226861414404</v>
      </c>
      <c r="Q12" s="242">
        <v>107.244916015526</v>
      </c>
      <c r="R12" s="242">
        <v>98.440277769279916</v>
      </c>
      <c r="S12" s="242">
        <v>87.505313004779381</v>
      </c>
      <c r="T12" s="242">
        <v>92.336018407848954</v>
      </c>
      <c r="U12" s="242">
        <v>130.18311222836309</v>
      </c>
      <c r="V12" s="242">
        <v>158.4369691896016</v>
      </c>
      <c r="W12" s="242">
        <v>170.16848622887451</v>
      </c>
      <c r="X12" s="242">
        <v>254.8914531563714</v>
      </c>
      <c r="Y12" s="242">
        <v>396.44106697635181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1681.567482895621</v>
      </c>
      <c r="C15" s="241">
        <v>1681.567482895621</v>
      </c>
      <c r="D15" s="241">
        <v>1681.567482895621</v>
      </c>
      <c r="E15" s="241">
        <v>1681.567482895621</v>
      </c>
      <c r="F15" s="241">
        <v>1681.567482895621</v>
      </c>
      <c r="G15" s="241">
        <v>1512.783385854528</v>
      </c>
      <c r="H15" s="241">
        <v>1512.783385854528</v>
      </c>
      <c r="I15" s="241">
        <v>1512.783385854528</v>
      </c>
      <c r="J15" s="241">
        <v>1512.783385854528</v>
      </c>
      <c r="K15" s="241">
        <v>1512.783385854528</v>
      </c>
      <c r="L15" s="241">
        <v>1343.999288813435</v>
      </c>
      <c r="M15" s="241">
        <v>1343.999288813435</v>
      </c>
      <c r="N15" s="241">
        <v>1343.999288813435</v>
      </c>
      <c r="O15" s="241">
        <v>1343.999288813435</v>
      </c>
      <c r="P15" s="241">
        <v>1512.783385854528</v>
      </c>
      <c r="Q15" s="241">
        <v>1343.999288813435</v>
      </c>
      <c r="R15" s="241">
        <v>1343.999288813435</v>
      </c>
      <c r="S15" s="241">
        <v>1343.999288813435</v>
      </c>
      <c r="T15" s="241">
        <v>1512.783385854528</v>
      </c>
      <c r="U15" s="241">
        <v>1512.783385854528</v>
      </c>
      <c r="V15" s="241">
        <v>1343.999288813435</v>
      </c>
      <c r="W15" s="241">
        <v>1512.783385854528</v>
      </c>
      <c r="X15" s="241">
        <v>1512.783385854528</v>
      </c>
      <c r="Y15" s="241">
        <v>1512.783385854528</v>
      </c>
      <c r="DA15" s="83" t="s">
        <v>947</v>
      </c>
    </row>
    <row r="16" spans="1:105" ht="12" customHeight="1" x14ac:dyDescent="0.25">
      <c r="A16" s="107" t="s">
        <v>943</v>
      </c>
      <c r="B16" s="282">
        <v>211.5491858871512</v>
      </c>
      <c r="C16" s="282">
        <v>231.45907249346689</v>
      </c>
      <c r="D16" s="282">
        <v>231.45907249346689</v>
      </c>
      <c r="E16" s="282">
        <v>231.45907249346689</v>
      </c>
      <c r="F16" s="282">
        <v>231.45907249346689</v>
      </c>
      <c r="G16" s="282">
        <v>211.5491858871512</v>
      </c>
      <c r="H16" s="282">
        <v>211.5491858871512</v>
      </c>
      <c r="I16" s="282">
        <v>191.6392992808355</v>
      </c>
      <c r="J16" s="282">
        <v>191.6392992808355</v>
      </c>
      <c r="K16" s="282">
        <v>171.72941267451981</v>
      </c>
      <c r="L16" s="282">
        <v>171.72941267451981</v>
      </c>
      <c r="M16" s="282">
        <v>171.72941267451981</v>
      </c>
      <c r="N16" s="282">
        <v>151.819526068204</v>
      </c>
      <c r="O16" s="282">
        <v>151.819526068204</v>
      </c>
      <c r="P16" s="282">
        <v>131.9096394618883</v>
      </c>
      <c r="Q16" s="282">
        <v>131.9096394618883</v>
      </c>
      <c r="R16" s="282">
        <v>111.99975285557259</v>
      </c>
      <c r="S16" s="282">
        <v>111.99975285557259</v>
      </c>
      <c r="T16" s="282">
        <v>111.99975285557259</v>
      </c>
      <c r="U16" s="282">
        <v>111.99975285557259</v>
      </c>
      <c r="V16" s="282">
        <v>151.819526068204</v>
      </c>
      <c r="W16" s="282">
        <v>171.72941267451981</v>
      </c>
      <c r="X16" s="282">
        <v>171.72941267451981</v>
      </c>
      <c r="Y16" s="282">
        <v>171.72941267451981</v>
      </c>
      <c r="DA16" s="94" t="s">
        <v>948</v>
      </c>
    </row>
    <row r="17" spans="1:105" ht="12" customHeight="1" x14ac:dyDescent="0.25">
      <c r="A17" s="49" t="s">
        <v>945</v>
      </c>
      <c r="B17" s="242">
        <v>149.47106957779809</v>
      </c>
      <c r="C17" s="242">
        <v>173.38438145310599</v>
      </c>
      <c r="D17" s="242">
        <v>209.25434926606781</v>
      </c>
      <c r="E17" s="242">
        <v>197.29769332841391</v>
      </c>
      <c r="F17" s="242">
        <v>197.29769332841391</v>
      </c>
      <c r="G17" s="242">
        <v>185.34103739075991</v>
      </c>
      <c r="H17" s="242">
        <v>185.34103739075991</v>
      </c>
      <c r="I17" s="242">
        <v>173.38438145310599</v>
      </c>
      <c r="J17" s="242">
        <v>173.38438145310599</v>
      </c>
      <c r="K17" s="242">
        <v>161.42772551545201</v>
      </c>
      <c r="L17" s="242">
        <v>173.38438145310599</v>
      </c>
      <c r="M17" s="242">
        <v>161.42772551545201</v>
      </c>
      <c r="N17" s="242">
        <v>161.42772551545201</v>
      </c>
      <c r="O17" s="242">
        <v>149.47106957779809</v>
      </c>
      <c r="P17" s="242">
        <v>149.47106957779809</v>
      </c>
      <c r="Q17" s="242">
        <v>137.51441364014411</v>
      </c>
      <c r="R17" s="242">
        <v>137.51441364014411</v>
      </c>
      <c r="S17" s="242">
        <v>125.55775770249021</v>
      </c>
      <c r="T17" s="242">
        <v>125.55775770249021</v>
      </c>
      <c r="U17" s="242">
        <v>137.51441364014411</v>
      </c>
      <c r="V17" s="242">
        <v>173.38438145310599</v>
      </c>
      <c r="W17" s="242">
        <v>185.34103739075991</v>
      </c>
      <c r="X17" s="242">
        <v>269.03762895433749</v>
      </c>
      <c r="Y17" s="242">
        <v>424.47415614383863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168.78409704109279</v>
      </c>
      <c r="E19" s="241">
        <v>0</v>
      </c>
      <c r="F19" s="241">
        <v>0</v>
      </c>
      <c r="G19" s="241">
        <v>0</v>
      </c>
      <c r="H19" s="241">
        <v>0</v>
      </c>
      <c r="I19" s="241">
        <v>168.78409704109279</v>
      </c>
      <c r="J19" s="241">
        <v>0</v>
      </c>
      <c r="K19" s="241">
        <v>0</v>
      </c>
      <c r="L19" s="241">
        <v>0</v>
      </c>
      <c r="M19" s="241">
        <v>0</v>
      </c>
      <c r="N19" s="241">
        <v>168.78409704109279</v>
      </c>
      <c r="O19" s="241">
        <v>0</v>
      </c>
      <c r="P19" s="241">
        <v>168.78409704109279</v>
      </c>
      <c r="Q19" s="241">
        <v>0</v>
      </c>
      <c r="R19" s="241">
        <v>0</v>
      </c>
      <c r="S19" s="241">
        <v>168.78409704109279</v>
      </c>
      <c r="T19" s="241">
        <v>168.78409704109279</v>
      </c>
      <c r="U19" s="241">
        <v>0</v>
      </c>
      <c r="V19" s="241">
        <v>0</v>
      </c>
      <c r="W19" s="241">
        <v>168.78409704109279</v>
      </c>
      <c r="X19" s="241">
        <v>168.78409704109279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19.90988660631573</v>
      </c>
      <c r="D20" s="282">
        <v>19.90988660631573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19.90988660631573</v>
      </c>
      <c r="V20" s="282">
        <v>39.819773212631468</v>
      </c>
      <c r="W20" s="282">
        <v>39.819773212631468</v>
      </c>
      <c r="X20" s="282">
        <v>0</v>
      </c>
      <c r="Y20" s="282">
        <v>19.90988660631573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35.869967812961811</v>
      </c>
      <c r="D21" s="242">
        <v>35.869967812961811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11.95665593765394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23.913311875307869</v>
      </c>
      <c r="V21" s="242">
        <v>35.869967812961811</v>
      </c>
      <c r="W21" s="242">
        <v>23.913311875307869</v>
      </c>
      <c r="X21" s="242">
        <v>83.696591563577556</v>
      </c>
      <c r="Y21" s="242">
        <v>167.39318312715511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168.78409704109276</v>
      </c>
      <c r="E23" s="241">
        <f t="shared" si="2"/>
        <v>0</v>
      </c>
      <c r="F23" s="241">
        <f t="shared" si="2"/>
        <v>0</v>
      </c>
      <c r="G23" s="241">
        <f t="shared" si="2"/>
        <v>168.78409704109299</v>
      </c>
      <c r="H23" s="241">
        <f t="shared" si="2"/>
        <v>0</v>
      </c>
      <c r="I23" s="241">
        <f t="shared" si="2"/>
        <v>168.78409704109276</v>
      </c>
      <c r="J23" s="241">
        <f t="shared" si="2"/>
        <v>0</v>
      </c>
      <c r="K23" s="241">
        <f t="shared" si="2"/>
        <v>0</v>
      </c>
      <c r="L23" s="241">
        <f t="shared" si="2"/>
        <v>168.78409704109299</v>
      </c>
      <c r="M23" s="241">
        <f t="shared" si="2"/>
        <v>0</v>
      </c>
      <c r="N23" s="241">
        <f t="shared" si="2"/>
        <v>168.78409704109276</v>
      </c>
      <c r="O23" s="241">
        <f t="shared" si="2"/>
        <v>0</v>
      </c>
      <c r="P23" s="241">
        <f t="shared" si="2"/>
        <v>0</v>
      </c>
      <c r="Q23" s="241">
        <f t="shared" si="2"/>
        <v>168.78409704109299</v>
      </c>
      <c r="R23" s="241">
        <f t="shared" si="2"/>
        <v>0</v>
      </c>
      <c r="S23" s="241">
        <f t="shared" si="2"/>
        <v>168.78409704109276</v>
      </c>
      <c r="T23" s="241">
        <f t="shared" si="2"/>
        <v>0</v>
      </c>
      <c r="U23" s="241">
        <f t="shared" si="2"/>
        <v>0</v>
      </c>
      <c r="V23" s="241">
        <f t="shared" si="2"/>
        <v>168.78409704109299</v>
      </c>
      <c r="W23" s="241">
        <f t="shared" si="2"/>
        <v>0</v>
      </c>
      <c r="X23" s="241">
        <f t="shared" si="2"/>
        <v>168.78409704109276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19.909886606315723</v>
      </c>
      <c r="E24" s="282">
        <f t="shared" si="3"/>
        <v>0</v>
      </c>
      <c r="F24" s="282">
        <f t="shared" si="3"/>
        <v>0</v>
      </c>
      <c r="G24" s="282">
        <f t="shared" si="3"/>
        <v>19.909886606315695</v>
      </c>
      <c r="H24" s="282">
        <f t="shared" si="3"/>
        <v>0</v>
      </c>
      <c r="I24" s="282">
        <f t="shared" si="3"/>
        <v>19.909886606315695</v>
      </c>
      <c r="J24" s="282">
        <f t="shared" si="3"/>
        <v>0</v>
      </c>
      <c r="K24" s="282">
        <f t="shared" si="3"/>
        <v>19.909886606315695</v>
      </c>
      <c r="L24" s="282">
        <f t="shared" si="3"/>
        <v>0</v>
      </c>
      <c r="M24" s="282">
        <f t="shared" si="3"/>
        <v>0</v>
      </c>
      <c r="N24" s="282">
        <f t="shared" si="3"/>
        <v>19.909886606315808</v>
      </c>
      <c r="O24" s="282">
        <f t="shared" si="3"/>
        <v>0</v>
      </c>
      <c r="P24" s="282">
        <f t="shared" si="3"/>
        <v>19.909886606315695</v>
      </c>
      <c r="Q24" s="282">
        <f t="shared" si="3"/>
        <v>0</v>
      </c>
      <c r="R24" s="282">
        <f t="shared" si="3"/>
        <v>19.909886606315709</v>
      </c>
      <c r="S24" s="282">
        <f t="shared" si="3"/>
        <v>0</v>
      </c>
      <c r="T24" s="282">
        <f t="shared" si="3"/>
        <v>0</v>
      </c>
      <c r="U24" s="282">
        <f t="shared" si="3"/>
        <v>19.909886606315737</v>
      </c>
      <c r="V24" s="282">
        <f t="shared" si="3"/>
        <v>0</v>
      </c>
      <c r="W24" s="282">
        <f t="shared" si="3"/>
        <v>19.909886606315666</v>
      </c>
      <c r="X24" s="282">
        <f t="shared" si="3"/>
        <v>0</v>
      </c>
      <c r="Y24" s="282">
        <f t="shared" si="3"/>
        <v>19.909886606315723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11.95665593765392</v>
      </c>
      <c r="D25" s="242">
        <f t="shared" si="4"/>
        <v>0</v>
      </c>
      <c r="E25" s="242">
        <f t="shared" si="4"/>
        <v>11.956655937653892</v>
      </c>
      <c r="F25" s="242">
        <f t="shared" si="4"/>
        <v>0</v>
      </c>
      <c r="G25" s="242">
        <f t="shared" si="4"/>
        <v>11.956655937654006</v>
      </c>
      <c r="H25" s="242">
        <f t="shared" si="4"/>
        <v>0</v>
      </c>
      <c r="I25" s="242">
        <f t="shared" si="4"/>
        <v>11.95665593765392</v>
      </c>
      <c r="J25" s="242">
        <f t="shared" si="4"/>
        <v>0</v>
      </c>
      <c r="K25" s="242">
        <f t="shared" si="4"/>
        <v>11.956655937653977</v>
      </c>
      <c r="L25" s="242">
        <f t="shared" si="4"/>
        <v>0</v>
      </c>
      <c r="M25" s="242">
        <f t="shared" si="4"/>
        <v>11.956655937653977</v>
      </c>
      <c r="N25" s="242">
        <f t="shared" si="4"/>
        <v>0</v>
      </c>
      <c r="O25" s="242">
        <f t="shared" si="4"/>
        <v>11.95665593765392</v>
      </c>
      <c r="P25" s="242">
        <f t="shared" si="4"/>
        <v>0</v>
      </c>
      <c r="Q25" s="242">
        <f t="shared" si="4"/>
        <v>11.956655937653977</v>
      </c>
      <c r="R25" s="242">
        <f t="shared" si="4"/>
        <v>0</v>
      </c>
      <c r="S25" s="242">
        <f t="shared" si="4"/>
        <v>11.956655937653906</v>
      </c>
      <c r="T25" s="242">
        <f t="shared" si="4"/>
        <v>0</v>
      </c>
      <c r="U25" s="242">
        <f t="shared" si="4"/>
        <v>11.956655937653949</v>
      </c>
      <c r="V25" s="242">
        <f t="shared" si="4"/>
        <v>0</v>
      </c>
      <c r="W25" s="242">
        <f t="shared" si="4"/>
        <v>11.956655937653949</v>
      </c>
      <c r="X25" s="242">
        <f t="shared" si="4"/>
        <v>0</v>
      </c>
      <c r="Y25" s="242">
        <f t="shared" si="4"/>
        <v>11.956655937653977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218.15674828956298</v>
      </c>
      <c r="C27" s="241">
        <f t="shared" si="5"/>
        <v>120.27163421681598</v>
      </c>
      <c r="D27" s="241">
        <f t="shared" si="5"/>
        <v>143.98009428741898</v>
      </c>
      <c r="E27" s="241">
        <f t="shared" si="5"/>
        <v>528.00918717443801</v>
      </c>
      <c r="F27" s="241">
        <f t="shared" si="5"/>
        <v>260.37076841518297</v>
      </c>
      <c r="G27" s="241">
        <f t="shared" si="5"/>
        <v>239.98020066288404</v>
      </c>
      <c r="H27" s="241">
        <f t="shared" si="5"/>
        <v>116.76826692314989</v>
      </c>
      <c r="I27" s="241">
        <f t="shared" si="5"/>
        <v>128.88413179035388</v>
      </c>
      <c r="J27" s="241">
        <f t="shared" si="5"/>
        <v>211.41178061837991</v>
      </c>
      <c r="K27" s="241">
        <f t="shared" si="5"/>
        <v>391.64210810210807</v>
      </c>
      <c r="L27" s="241">
        <f t="shared" si="5"/>
        <v>176.97795672357893</v>
      </c>
      <c r="M27" s="241">
        <f t="shared" si="5"/>
        <v>191.9932745240169</v>
      </c>
      <c r="N27" s="241">
        <f t="shared" si="5"/>
        <v>196.09355999796503</v>
      </c>
      <c r="O27" s="241">
        <f t="shared" si="5"/>
        <v>151.98396400267302</v>
      </c>
      <c r="P27" s="241">
        <f t="shared" si="5"/>
        <v>231.19653830099401</v>
      </c>
      <c r="Q27" s="241">
        <f t="shared" si="5"/>
        <v>100.89392685399594</v>
      </c>
      <c r="R27" s="241">
        <f t="shared" si="5"/>
        <v>98.593836056722012</v>
      </c>
      <c r="S27" s="241">
        <f t="shared" si="5"/>
        <v>71.62329921755304</v>
      </c>
      <c r="T27" s="241">
        <f t="shared" si="5"/>
        <v>226.80510074161998</v>
      </c>
      <c r="U27" s="241">
        <f t="shared" si="5"/>
        <v>195.11262532118508</v>
      </c>
      <c r="V27" s="241">
        <f t="shared" si="5"/>
        <v>213.83941295599902</v>
      </c>
      <c r="W27" s="241">
        <f t="shared" si="5"/>
        <v>167.54096374133587</v>
      </c>
      <c r="X27" s="241">
        <f t="shared" si="5"/>
        <v>212.48197273394794</v>
      </c>
      <c r="Y27" s="241">
        <f t="shared" si="5"/>
        <v>297.80353247737503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31.154918588715105</v>
      </c>
      <c r="C28" s="282">
        <f t="shared" si="6"/>
        <v>20.979526651049099</v>
      </c>
      <c r="D28" s="282">
        <f t="shared" si="6"/>
        <v>16.459259535737885</v>
      </c>
      <c r="E28" s="282">
        <f t="shared" si="6"/>
        <v>78.821202278186291</v>
      </c>
      <c r="F28" s="282">
        <f t="shared" si="6"/>
        <v>48.072938984594003</v>
      </c>
      <c r="G28" s="282">
        <f t="shared" si="6"/>
        <v>38.624393909542704</v>
      </c>
      <c r="H28" s="282">
        <f t="shared" si="6"/>
        <v>40.816017822371407</v>
      </c>
      <c r="I28" s="282">
        <f t="shared" si="6"/>
        <v>30.250580529310298</v>
      </c>
      <c r="J28" s="282">
        <f t="shared" si="6"/>
        <v>52.616652550314711</v>
      </c>
      <c r="K28" s="282">
        <f t="shared" si="6"/>
        <v>55.340600612329908</v>
      </c>
      <c r="L28" s="282">
        <f t="shared" si="6"/>
        <v>54.331226465607202</v>
      </c>
      <c r="M28" s="282">
        <f t="shared" si="6"/>
        <v>54.852385596744114</v>
      </c>
      <c r="N28" s="282">
        <f t="shared" si="6"/>
        <v>32.471068381674797</v>
      </c>
      <c r="O28" s="282">
        <f t="shared" si="6"/>
        <v>40.7555617348916</v>
      </c>
      <c r="P28" s="282">
        <f t="shared" si="6"/>
        <v>27.364336155385004</v>
      </c>
      <c r="Q28" s="282">
        <f t="shared" si="6"/>
        <v>49.186973681158491</v>
      </c>
      <c r="R28" s="282">
        <f t="shared" si="6"/>
        <v>11.886858363612291</v>
      </c>
      <c r="S28" s="282">
        <f t="shared" si="6"/>
        <v>16.447791077345329</v>
      </c>
      <c r="T28" s="282">
        <f t="shared" si="6"/>
        <v>6.9021543045868015</v>
      </c>
      <c r="U28" s="282">
        <f t="shared" si="6"/>
        <v>22.116229206807333</v>
      </c>
      <c r="V28" s="282">
        <f t="shared" si="6"/>
        <v>10.661644645171208</v>
      </c>
      <c r="W28" s="282">
        <f t="shared" si="6"/>
        <v>13.670882683588417</v>
      </c>
      <c r="X28" s="282">
        <f t="shared" si="6"/>
        <v>33.377534813935512</v>
      </c>
      <c r="Y28" s="282">
        <f t="shared" si="6"/>
        <v>20.068495131564219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14.947106957779795</v>
      </c>
      <c r="C29" s="242">
        <f t="shared" si="7"/>
        <v>9.1307362531013894</v>
      </c>
      <c r="D29" s="242">
        <f t="shared" si="7"/>
        <v>13.632869488214396</v>
      </c>
      <c r="E29" s="242">
        <f t="shared" si="7"/>
        <v>90.092789910473115</v>
      </c>
      <c r="F29" s="242">
        <f t="shared" si="7"/>
        <v>85.97705633683951</v>
      </c>
      <c r="G29" s="242">
        <f t="shared" si="7"/>
        <v>60.329443932820709</v>
      </c>
      <c r="H29" s="242">
        <f t="shared" si="7"/>
        <v>37.311356532145396</v>
      </c>
      <c r="I29" s="242">
        <f t="shared" si="7"/>
        <v>34.419863670695577</v>
      </c>
      <c r="J29" s="242">
        <f t="shared" si="7"/>
        <v>67.234219909467285</v>
      </c>
      <c r="K29" s="242">
        <f t="shared" si="7"/>
        <v>30.395089071732514</v>
      </c>
      <c r="L29" s="242">
        <f t="shared" si="7"/>
        <v>8.8753509852643901</v>
      </c>
      <c r="M29" s="242">
        <f t="shared" si="7"/>
        <v>16.337987035043</v>
      </c>
      <c r="N29" s="242">
        <f t="shared" si="7"/>
        <v>9.5307000129578228</v>
      </c>
      <c r="O29" s="242">
        <f t="shared" si="7"/>
        <v>31.418160368640287</v>
      </c>
      <c r="P29" s="242">
        <f t="shared" si="7"/>
        <v>74.229842716383686</v>
      </c>
      <c r="Q29" s="242">
        <f t="shared" si="7"/>
        <v>30.269497624618111</v>
      </c>
      <c r="R29" s="242">
        <f t="shared" si="7"/>
        <v>39.074135870864197</v>
      </c>
      <c r="S29" s="242">
        <f t="shared" si="7"/>
        <v>38.052444697710825</v>
      </c>
      <c r="T29" s="242">
        <f t="shared" si="7"/>
        <v>33.221739294641253</v>
      </c>
      <c r="U29" s="242">
        <f t="shared" si="7"/>
        <v>7.3313014117810269</v>
      </c>
      <c r="V29" s="242">
        <f t="shared" si="7"/>
        <v>14.94741226350439</v>
      </c>
      <c r="W29" s="242">
        <f t="shared" si="7"/>
        <v>15.172551161885394</v>
      </c>
      <c r="X29" s="242">
        <f t="shared" si="7"/>
        <v>14.146175797966094</v>
      </c>
      <c r="Y29" s="242">
        <f t="shared" si="7"/>
        <v>28.033089167486821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621.59647463456577</v>
      </c>
      <c r="C32" s="210">
        <v>626.4665520206363</v>
      </c>
      <c r="D32" s="210">
        <v>645.12519346517627</v>
      </c>
      <c r="E32" s="210">
        <v>796.49131556319867</v>
      </c>
      <c r="F32" s="210">
        <v>885.11513327601017</v>
      </c>
      <c r="G32" s="210">
        <v>814.07067927773005</v>
      </c>
      <c r="H32" s="210">
        <v>782.49097162510736</v>
      </c>
      <c r="I32" s="210">
        <v>756.9278589853825</v>
      </c>
      <c r="J32" s="210">
        <v>656.71556319862418</v>
      </c>
      <c r="K32" s="210">
        <v>558.3756663800516</v>
      </c>
      <c r="L32" s="210">
        <v>577.64780739466892</v>
      </c>
      <c r="M32" s="210">
        <v>544.94720550300951</v>
      </c>
      <c r="N32" s="210">
        <v>544.23963886500428</v>
      </c>
      <c r="O32" s="210">
        <v>535.93998280309529</v>
      </c>
      <c r="P32" s="210">
        <v>582.23757523645736</v>
      </c>
      <c r="Q32" s="210">
        <v>601.13061049011174</v>
      </c>
      <c r="R32" s="210">
        <v>554.48632846087696</v>
      </c>
      <c r="S32" s="210">
        <v>511.52605331040411</v>
      </c>
      <c r="T32" s="210">
        <v>501.71943250214957</v>
      </c>
      <c r="U32" s="210">
        <v>502.45030094582972</v>
      </c>
      <c r="V32" s="210">
        <v>622.28675838349091</v>
      </c>
      <c r="W32" s="210">
        <v>616.11109200343935</v>
      </c>
      <c r="X32" s="210">
        <v>634.74660361134988</v>
      </c>
      <c r="Y32" s="210">
        <v>591.90232158211506</v>
      </c>
      <c r="DA32" s="109" t="s">
        <v>953</v>
      </c>
    </row>
    <row r="33" spans="1:105" ht="12" customHeight="1" x14ac:dyDescent="0.25">
      <c r="A33" s="24" t="s">
        <v>28</v>
      </c>
      <c r="B33" s="213">
        <v>2.5795356835769558</v>
      </c>
      <c r="C33" s="213">
        <v>8.5124677558039554</v>
      </c>
      <c r="D33" s="213">
        <v>6.7067927773000857</v>
      </c>
      <c r="E33" s="213">
        <v>10.060189165950129</v>
      </c>
      <c r="F33" s="213">
        <v>8.7704213241616511</v>
      </c>
      <c r="G33" s="213">
        <v>5.9329320722269987</v>
      </c>
      <c r="H33" s="213">
        <v>7.4806534823731727</v>
      </c>
      <c r="I33" s="213">
        <v>5.4170249355116074</v>
      </c>
      <c r="J33" s="213">
        <v>6.44883920894239</v>
      </c>
      <c r="K33" s="213">
        <v>7.4806534823731727</v>
      </c>
      <c r="L33" s="213">
        <v>6.1908856405846944</v>
      </c>
      <c r="M33" s="213">
        <v>6.7067927773000857</v>
      </c>
      <c r="N33" s="213">
        <v>4.901117798796216</v>
      </c>
      <c r="O33" s="213">
        <v>5.9329320722269987</v>
      </c>
      <c r="P33" s="213">
        <v>4.1272570937231299</v>
      </c>
      <c r="Q33" s="213">
        <v>2.5795356835769558</v>
      </c>
      <c r="R33" s="213">
        <v>2.3215821152192602</v>
      </c>
      <c r="S33" s="213">
        <v>2.5795356835769558</v>
      </c>
      <c r="T33" s="213">
        <v>2.5795356835769558</v>
      </c>
      <c r="U33" s="213">
        <v>2.5795356835769558</v>
      </c>
      <c r="V33" s="213">
        <v>2.837489251934652</v>
      </c>
      <c r="W33" s="213">
        <v>1.031814273430782</v>
      </c>
      <c r="X33" s="213">
        <v>1.2897678417884779</v>
      </c>
      <c r="Y33" s="213">
        <v>1.2897678417884779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72.647377472055027</v>
      </c>
      <c r="C34" s="204">
        <f t="shared" si="8"/>
        <v>64.55528804815134</v>
      </c>
      <c r="D34" s="204">
        <f t="shared" si="8"/>
        <v>68.911865864144431</v>
      </c>
      <c r="E34" s="204">
        <f t="shared" si="8"/>
        <v>126.89879621668101</v>
      </c>
      <c r="F34" s="204">
        <f t="shared" si="8"/>
        <v>158.67970765262248</v>
      </c>
      <c r="G34" s="204">
        <f t="shared" si="8"/>
        <v>88.172656921754069</v>
      </c>
      <c r="H34" s="204">
        <f t="shared" si="8"/>
        <v>69.210318142734309</v>
      </c>
      <c r="I34" s="204">
        <f t="shared" si="8"/>
        <v>60.869905417024931</v>
      </c>
      <c r="J34" s="204">
        <f t="shared" si="8"/>
        <v>59.557781599312115</v>
      </c>
      <c r="K34" s="204">
        <f t="shared" si="8"/>
        <v>65.348323301805692</v>
      </c>
      <c r="L34" s="204">
        <f t="shared" si="8"/>
        <v>54.526913155631981</v>
      </c>
      <c r="M34" s="204">
        <f t="shared" si="8"/>
        <v>53.316079105760963</v>
      </c>
      <c r="N34" s="204">
        <f t="shared" si="8"/>
        <v>50.338091143594156</v>
      </c>
      <c r="O34" s="204">
        <f t="shared" si="8"/>
        <v>41.671883061049002</v>
      </c>
      <c r="P34" s="204">
        <f t="shared" si="8"/>
        <v>38.311951848667235</v>
      </c>
      <c r="Q34" s="204">
        <f t="shared" si="8"/>
        <v>49.213843508168516</v>
      </c>
      <c r="R34" s="204">
        <f t="shared" si="8"/>
        <v>39.541272570937231</v>
      </c>
      <c r="S34" s="204">
        <f t="shared" si="8"/>
        <v>39.623129836629403</v>
      </c>
      <c r="T34" s="204">
        <f t="shared" si="8"/>
        <v>41.995614789337914</v>
      </c>
      <c r="U34" s="204">
        <f t="shared" si="8"/>
        <v>38.191143594153054</v>
      </c>
      <c r="V34" s="204">
        <f t="shared" si="8"/>
        <v>42.12785898538263</v>
      </c>
      <c r="W34" s="204">
        <f t="shared" si="8"/>
        <v>35.951332760103178</v>
      </c>
      <c r="X34" s="204">
        <f t="shared" si="8"/>
        <v>57.310748065348221</v>
      </c>
      <c r="Y34" s="204">
        <f t="shared" si="8"/>
        <v>46.872914875322437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37.82261392949269</v>
      </c>
      <c r="H36" s="204">
        <v>21.82209802235597</v>
      </c>
      <c r="I36" s="204">
        <v>21.12055030094583</v>
      </c>
      <c r="J36" s="204">
        <v>26.67205503009458</v>
      </c>
      <c r="K36" s="204">
        <v>27.957695614789341</v>
      </c>
      <c r="L36" s="204">
        <v>14.05735167669819</v>
      </c>
      <c r="M36" s="204">
        <v>17.596818572656922</v>
      </c>
      <c r="N36" s="204">
        <v>17.214961306964749</v>
      </c>
      <c r="O36" s="204">
        <v>14.10146173688736</v>
      </c>
      <c r="P36" s="204">
        <v>15.520378331900259</v>
      </c>
      <c r="Q36" s="204">
        <v>26.5195184866724</v>
      </c>
      <c r="R36" s="204">
        <v>15.29896818572657</v>
      </c>
      <c r="S36" s="204">
        <v>19.1871883061049</v>
      </c>
      <c r="T36" s="204">
        <v>22.122441960447119</v>
      </c>
      <c r="U36" s="204">
        <v>25.095012897678419</v>
      </c>
      <c r="V36" s="204">
        <v>18.89690455717971</v>
      </c>
      <c r="W36" s="204">
        <v>20.085726569217542</v>
      </c>
      <c r="X36" s="204">
        <v>38.617454858125527</v>
      </c>
      <c r="Y36" s="204">
        <v>34.477987962166807</v>
      </c>
      <c r="DA36" s="71" t="s">
        <v>956</v>
      </c>
    </row>
    <row r="37" spans="1:105" ht="12" customHeight="1" x14ac:dyDescent="0.25">
      <c r="A37" s="18" t="s">
        <v>71</v>
      </c>
      <c r="B37" s="204">
        <v>20.540756663800519</v>
      </c>
      <c r="C37" s="204">
        <v>14.378503869303531</v>
      </c>
      <c r="D37" s="204">
        <v>22.594840928632841</v>
      </c>
      <c r="E37" s="204">
        <v>40.054428202923482</v>
      </c>
      <c r="F37" s="204">
        <v>39.027429062768697</v>
      </c>
      <c r="G37" s="204">
        <v>19.156319862424759</v>
      </c>
      <c r="H37" s="204">
        <v>20.63628546861565</v>
      </c>
      <c r="I37" s="204">
        <v>16.551762682717111</v>
      </c>
      <c r="J37" s="204">
        <v>15.80094582975064</v>
      </c>
      <c r="K37" s="204">
        <v>16.26001719690456</v>
      </c>
      <c r="L37" s="204">
        <v>22.890627687016341</v>
      </c>
      <c r="M37" s="204">
        <v>20.717368873602751</v>
      </c>
      <c r="N37" s="204">
        <v>18.857437661220981</v>
      </c>
      <c r="O37" s="204">
        <v>16.442906276870161</v>
      </c>
      <c r="P37" s="204">
        <v>14.591143594153049</v>
      </c>
      <c r="Q37" s="204">
        <v>12.143680137575229</v>
      </c>
      <c r="R37" s="204">
        <v>9.1303525365434215</v>
      </c>
      <c r="S37" s="204">
        <v>8.2145313843508152</v>
      </c>
      <c r="T37" s="204">
        <v>7.2760963026655192</v>
      </c>
      <c r="U37" s="204">
        <v>7.226655202063629</v>
      </c>
      <c r="V37" s="204">
        <v>7.4416165090283748</v>
      </c>
      <c r="W37" s="204">
        <v>6.454772141014617</v>
      </c>
      <c r="X37" s="204">
        <v>9.5746345657781582</v>
      </c>
      <c r="Y37" s="204">
        <v>7.0591573516766966</v>
      </c>
      <c r="DA37" s="71" t="s">
        <v>957</v>
      </c>
    </row>
    <row r="38" spans="1:105" ht="12" customHeight="1" x14ac:dyDescent="0.25">
      <c r="A38" s="18" t="s">
        <v>32</v>
      </c>
      <c r="B38" s="204">
        <v>52.106620808254512</v>
      </c>
      <c r="C38" s="204">
        <v>50.176784178847811</v>
      </c>
      <c r="D38" s="204">
        <v>46.317024935511597</v>
      </c>
      <c r="E38" s="204">
        <v>86.844368013757517</v>
      </c>
      <c r="F38" s="204">
        <v>119.65227858985379</v>
      </c>
      <c r="G38" s="204">
        <v>29.245313843508161</v>
      </c>
      <c r="H38" s="204">
        <v>26.751934651762681</v>
      </c>
      <c r="I38" s="204">
        <v>23.18065348237317</v>
      </c>
      <c r="J38" s="204">
        <v>17.06784178847807</v>
      </c>
      <c r="K38" s="204">
        <v>21.093551160791058</v>
      </c>
      <c r="L38" s="204">
        <v>17.571539122957869</v>
      </c>
      <c r="M38" s="204">
        <v>15.00189165950129</v>
      </c>
      <c r="N38" s="204">
        <v>14.26466036113499</v>
      </c>
      <c r="O38" s="204">
        <v>11.11797076526225</v>
      </c>
      <c r="P38" s="204">
        <v>8.19621668099742</v>
      </c>
      <c r="Q38" s="204">
        <v>10.55064488392089</v>
      </c>
      <c r="R38" s="204">
        <v>8.174978503869303</v>
      </c>
      <c r="S38" s="204">
        <v>4.7150472914875321</v>
      </c>
      <c r="T38" s="204">
        <v>4.9619088564058469</v>
      </c>
      <c r="U38" s="204">
        <v>5.8557179707652622</v>
      </c>
      <c r="V38" s="204">
        <v>15.775580395528801</v>
      </c>
      <c r="W38" s="204">
        <v>9.4002579535683566</v>
      </c>
      <c r="X38" s="204">
        <v>9.1080825451418743</v>
      </c>
      <c r="Y38" s="204">
        <v>5.3251934651762678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1.948409286328461</v>
      </c>
      <c r="H39" s="204">
        <v>0</v>
      </c>
      <c r="I39" s="204">
        <v>1.6938950988822012E-2</v>
      </c>
      <c r="J39" s="204">
        <v>1.6938950988822012E-2</v>
      </c>
      <c r="K39" s="204">
        <v>3.705932932072227E-2</v>
      </c>
      <c r="L39" s="204">
        <v>7.3946689595872734E-3</v>
      </c>
      <c r="M39" s="204">
        <v>0</v>
      </c>
      <c r="N39" s="204">
        <v>1.031814273430782E-3</v>
      </c>
      <c r="O39" s="204">
        <v>9.5442820292347373E-3</v>
      </c>
      <c r="P39" s="204">
        <v>4.2132416165090282E-3</v>
      </c>
      <c r="Q39" s="204">
        <v>0</v>
      </c>
      <c r="R39" s="204">
        <v>6.9369733447979351</v>
      </c>
      <c r="S39" s="204">
        <v>7.5063628546861558</v>
      </c>
      <c r="T39" s="204">
        <v>7.6351676698194328</v>
      </c>
      <c r="U39" s="204">
        <v>1.3757523645743759E-2</v>
      </c>
      <c r="V39" s="204">
        <v>1.3757523645743759E-2</v>
      </c>
      <c r="W39" s="204">
        <v>1.0576096302665519E-2</v>
      </c>
      <c r="X39" s="204">
        <v>1.0576096302665519E-2</v>
      </c>
      <c r="Y39" s="204">
        <v>1.0576096302665519E-2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66.079105760963017</v>
      </c>
      <c r="C40" s="204">
        <f t="shared" si="9"/>
        <v>59.780739466895959</v>
      </c>
      <c r="D40" s="204">
        <f t="shared" si="9"/>
        <v>72.420464316423036</v>
      </c>
      <c r="E40" s="204">
        <f t="shared" si="9"/>
        <v>70.614789337919163</v>
      </c>
      <c r="F40" s="204">
        <f t="shared" si="9"/>
        <v>115.30524505588988</v>
      </c>
      <c r="G40" s="204">
        <f t="shared" si="9"/>
        <v>131.44883920894242</v>
      </c>
      <c r="H40" s="204">
        <f t="shared" si="9"/>
        <v>147.54944110060188</v>
      </c>
      <c r="I40" s="204">
        <f t="shared" si="9"/>
        <v>152.94496990541697</v>
      </c>
      <c r="J40" s="204">
        <f t="shared" si="9"/>
        <v>76.053310404127245</v>
      </c>
      <c r="K40" s="204">
        <f t="shared" si="9"/>
        <v>93.830610490111781</v>
      </c>
      <c r="L40" s="204">
        <f t="shared" si="9"/>
        <v>86.392949269131549</v>
      </c>
      <c r="M40" s="204">
        <f t="shared" si="9"/>
        <v>80.438521066208082</v>
      </c>
      <c r="N40" s="204">
        <f t="shared" si="9"/>
        <v>85.554600171969042</v>
      </c>
      <c r="O40" s="204">
        <f t="shared" si="9"/>
        <v>84.393809114359414</v>
      </c>
      <c r="P40" s="204">
        <f t="shared" si="9"/>
        <v>145.01289767841789</v>
      </c>
      <c r="Q40" s="204">
        <f t="shared" si="9"/>
        <v>157.45915735167671</v>
      </c>
      <c r="R40" s="204">
        <f t="shared" si="9"/>
        <v>106.2768701633706</v>
      </c>
      <c r="S40" s="204">
        <f t="shared" si="9"/>
        <v>54.359501289767842</v>
      </c>
      <c r="T40" s="204">
        <f t="shared" si="9"/>
        <v>66.451246775580387</v>
      </c>
      <c r="U40" s="204">
        <f t="shared" si="9"/>
        <v>74.059759243336202</v>
      </c>
      <c r="V40" s="204">
        <f t="shared" si="9"/>
        <v>85.570851246775575</v>
      </c>
      <c r="W40" s="204">
        <f t="shared" si="9"/>
        <v>90.40210864508893</v>
      </c>
      <c r="X40" s="204">
        <f t="shared" si="9"/>
        <v>55.573795109278947</v>
      </c>
      <c r="Y40" s="204">
        <f t="shared" si="9"/>
        <v>44.143752489920857</v>
      </c>
      <c r="DA40" s="71"/>
    </row>
    <row r="41" spans="1:105" ht="12" customHeight="1" x14ac:dyDescent="0.25">
      <c r="A41" s="18" t="s">
        <v>73</v>
      </c>
      <c r="B41" s="204">
        <v>65.950128976784171</v>
      </c>
      <c r="C41" s="204">
        <v>59.651762682717113</v>
      </c>
      <c r="D41" s="204">
        <v>72.312983662940667</v>
      </c>
      <c r="E41" s="204">
        <v>70.507308684436794</v>
      </c>
      <c r="F41" s="204">
        <v>114.7893379191745</v>
      </c>
      <c r="G41" s="204">
        <v>129.25623387790199</v>
      </c>
      <c r="H41" s="204">
        <v>145.50730868443679</v>
      </c>
      <c r="I41" s="204">
        <v>152.75150472914871</v>
      </c>
      <c r="J41" s="204">
        <v>75.924333619948399</v>
      </c>
      <c r="K41" s="204">
        <v>93.830610490111781</v>
      </c>
      <c r="L41" s="204">
        <v>86.392949269131549</v>
      </c>
      <c r="M41" s="204">
        <v>80.438521066208082</v>
      </c>
      <c r="N41" s="204">
        <v>85.554600171969042</v>
      </c>
      <c r="O41" s="204">
        <v>84.393809114359414</v>
      </c>
      <c r="P41" s="204">
        <v>145.01289767841789</v>
      </c>
      <c r="Q41" s="204">
        <v>157.45915735167671</v>
      </c>
      <c r="R41" s="204">
        <v>106.2768701633706</v>
      </c>
      <c r="S41" s="204">
        <v>54.359501289767842</v>
      </c>
      <c r="T41" s="204">
        <v>66.451246775580387</v>
      </c>
      <c r="U41" s="204">
        <v>74.059759243336202</v>
      </c>
      <c r="V41" s="204">
        <v>85.570851246775575</v>
      </c>
      <c r="W41" s="204">
        <v>90.40210864508893</v>
      </c>
      <c r="X41" s="204">
        <v>55.573795109278947</v>
      </c>
      <c r="Y41" s="204">
        <v>44.143752489920857</v>
      </c>
      <c r="DA41" s="71" t="s">
        <v>960</v>
      </c>
    </row>
    <row r="42" spans="1:105" ht="12" customHeight="1" x14ac:dyDescent="0.25">
      <c r="A42" s="18" t="s">
        <v>36</v>
      </c>
      <c r="B42" s="204">
        <v>0.12897678417884781</v>
      </c>
      <c r="C42" s="204">
        <v>0.12897678417884781</v>
      </c>
      <c r="D42" s="204">
        <v>0.10748065348237321</v>
      </c>
      <c r="E42" s="204">
        <v>0.10748065348237321</v>
      </c>
      <c r="F42" s="204">
        <v>0.51590713671539123</v>
      </c>
      <c r="G42" s="204">
        <v>2.1926053310404132</v>
      </c>
      <c r="H42" s="204">
        <v>2.04213241616509</v>
      </c>
      <c r="I42" s="204">
        <v>0.1934651762682717</v>
      </c>
      <c r="J42" s="204">
        <v>0.12897678417884781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13.99638865004299</v>
      </c>
      <c r="C43" s="204">
        <f t="shared" si="10"/>
        <v>17.00584694754944</v>
      </c>
      <c r="D43" s="204">
        <f t="shared" si="10"/>
        <v>19.012123817712808</v>
      </c>
      <c r="E43" s="204">
        <f t="shared" si="10"/>
        <v>16.00266552020636</v>
      </c>
      <c r="F43" s="204">
        <f t="shared" si="10"/>
        <v>18.008942390369729</v>
      </c>
      <c r="G43" s="204">
        <f t="shared" si="10"/>
        <v>18.008942390369729</v>
      </c>
      <c r="H43" s="204">
        <f t="shared" si="10"/>
        <v>11.99088564058469</v>
      </c>
      <c r="I43" s="204">
        <f t="shared" si="10"/>
        <v>10.008942390369729</v>
      </c>
      <c r="J43" s="204">
        <f t="shared" si="10"/>
        <v>7.0030094582975053</v>
      </c>
      <c r="K43" s="204">
        <f t="shared" si="10"/>
        <v>7.0213241616509015</v>
      </c>
      <c r="L43" s="204">
        <f t="shared" si="10"/>
        <v>8.0091143594153049</v>
      </c>
      <c r="M43" s="204">
        <f t="shared" si="10"/>
        <v>8.0111779879621654</v>
      </c>
      <c r="N43" s="204">
        <f t="shared" si="10"/>
        <v>7.9170249355116065</v>
      </c>
      <c r="O43" s="204">
        <f t="shared" si="10"/>
        <v>7.1227858985382619</v>
      </c>
      <c r="P43" s="204">
        <f t="shared" si="10"/>
        <v>9.3168529664660351</v>
      </c>
      <c r="Q43" s="204">
        <f t="shared" si="10"/>
        <v>13.546173688736022</v>
      </c>
      <c r="R43" s="204">
        <f t="shared" si="10"/>
        <v>10.215907136715387</v>
      </c>
      <c r="S43" s="204">
        <f t="shared" si="10"/>
        <v>14.705932932072223</v>
      </c>
      <c r="T43" s="204">
        <f t="shared" si="10"/>
        <v>13.306964746345654</v>
      </c>
      <c r="U43" s="204">
        <f t="shared" si="10"/>
        <v>13.931126397248491</v>
      </c>
      <c r="V43" s="204">
        <f t="shared" si="10"/>
        <v>39.620034393809114</v>
      </c>
      <c r="W43" s="204">
        <f t="shared" si="10"/>
        <v>44.902362550095951</v>
      </c>
      <c r="X43" s="204">
        <f t="shared" si="10"/>
        <v>52.783040660282516</v>
      </c>
      <c r="Y43" s="204">
        <f t="shared" si="10"/>
        <v>45.287115953759255</v>
      </c>
      <c r="DA43" s="71"/>
    </row>
    <row r="44" spans="1:105" ht="12" customHeight="1" x14ac:dyDescent="0.25">
      <c r="A44" s="18" t="s">
        <v>38</v>
      </c>
      <c r="B44" s="204">
        <v>13.99638865004299</v>
      </c>
      <c r="C44" s="204">
        <v>17.00584694754944</v>
      </c>
      <c r="D44" s="204">
        <v>19.012123817712808</v>
      </c>
      <c r="E44" s="204">
        <v>16.00266552020636</v>
      </c>
      <c r="F44" s="204">
        <v>18.008942390369729</v>
      </c>
      <c r="G44" s="204">
        <v>18.008942390369729</v>
      </c>
      <c r="H44" s="204">
        <v>11.99002579535683</v>
      </c>
      <c r="I44" s="204">
        <v>10.007652622527941</v>
      </c>
      <c r="J44" s="204">
        <v>6.9981943250214949</v>
      </c>
      <c r="K44" s="204">
        <v>6.9981943250214949</v>
      </c>
      <c r="L44" s="204">
        <v>8.0013757523645737</v>
      </c>
      <c r="M44" s="204">
        <v>8.0013757523645737</v>
      </c>
      <c r="N44" s="204">
        <v>6.9981943250214949</v>
      </c>
      <c r="O44" s="204">
        <v>5.9950128976784169</v>
      </c>
      <c r="P44" s="204">
        <v>8.0013757523645737</v>
      </c>
      <c r="Q44" s="204">
        <v>11.99002579535683</v>
      </c>
      <c r="R44" s="204">
        <v>10.007652622527941</v>
      </c>
      <c r="S44" s="204">
        <v>13.99638865004299</v>
      </c>
      <c r="T44" s="204">
        <v>12.99320722269991</v>
      </c>
      <c r="U44" s="204">
        <v>12.99320722269991</v>
      </c>
      <c r="V44" s="204">
        <v>34.752106620808249</v>
      </c>
      <c r="W44" s="204">
        <v>38.119776440240763</v>
      </c>
      <c r="X44" s="204">
        <v>46.073344797936358</v>
      </c>
      <c r="Y44" s="204">
        <v>38.406448839208927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0.52545141874462586</v>
      </c>
      <c r="T45" s="204">
        <v>2.3903697334479789E-2</v>
      </c>
      <c r="U45" s="204">
        <v>0.62098022355975924</v>
      </c>
      <c r="V45" s="204">
        <v>3.6304385210662078</v>
      </c>
      <c r="W45" s="204">
        <v>5.3954837882730722</v>
      </c>
      <c r="X45" s="204">
        <v>6.270486919955788</v>
      </c>
      <c r="Y45" s="204">
        <v>4.7191021962356237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8.5984522785898529E-4</v>
      </c>
      <c r="I46" s="204">
        <v>1.2897678417884779E-3</v>
      </c>
      <c r="J46" s="204">
        <v>4.815133276010318E-3</v>
      </c>
      <c r="K46" s="204">
        <v>2.3129836629406701E-2</v>
      </c>
      <c r="L46" s="204">
        <v>7.7386070507308681E-3</v>
      </c>
      <c r="M46" s="204">
        <v>9.8022355975924316E-3</v>
      </c>
      <c r="N46" s="204">
        <v>0.91883061049011172</v>
      </c>
      <c r="O46" s="204">
        <v>1.127773000859845</v>
      </c>
      <c r="P46" s="204">
        <v>1.315477214101461</v>
      </c>
      <c r="Q46" s="204">
        <v>1.5561478933791919</v>
      </c>
      <c r="R46" s="204">
        <v>0.2082545141874462</v>
      </c>
      <c r="S46" s="204">
        <v>0.1840928632846088</v>
      </c>
      <c r="T46" s="204">
        <v>0.28985382631126388</v>
      </c>
      <c r="U46" s="204">
        <v>0.31693895098882202</v>
      </c>
      <c r="V46" s="204">
        <v>1.2374892519346521</v>
      </c>
      <c r="W46" s="204">
        <v>1.387102321582115</v>
      </c>
      <c r="X46" s="204">
        <v>0.43920894239036973</v>
      </c>
      <c r="Y46" s="204">
        <v>2.1615649183147032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101.9155631986242</v>
      </c>
      <c r="W50" s="204">
        <v>116.65236457437661</v>
      </c>
      <c r="X50" s="204">
        <v>116.6284608770421</v>
      </c>
      <c r="Y50" s="204">
        <v>111.66044711951849</v>
      </c>
      <c r="DA50" s="71" t="s">
        <v>968</v>
      </c>
    </row>
    <row r="51" spans="1:105" ht="12" customHeight="1" x14ac:dyDescent="0.25">
      <c r="A51" s="21" t="s">
        <v>40</v>
      </c>
      <c r="B51" s="207">
        <v>466.29406706792781</v>
      </c>
      <c r="C51" s="207">
        <v>476.61220980223561</v>
      </c>
      <c r="D51" s="207">
        <v>478.07394668959591</v>
      </c>
      <c r="E51" s="207">
        <v>572.91487532244196</v>
      </c>
      <c r="F51" s="207">
        <v>584.35081685296643</v>
      </c>
      <c r="G51" s="207">
        <v>570.50730868443679</v>
      </c>
      <c r="H51" s="207">
        <v>546.25967325881334</v>
      </c>
      <c r="I51" s="207">
        <v>527.68701633705928</v>
      </c>
      <c r="J51" s="207">
        <v>507.65262252794491</v>
      </c>
      <c r="K51" s="207">
        <v>384.69475494411012</v>
      </c>
      <c r="L51" s="207">
        <v>422.52794496990538</v>
      </c>
      <c r="M51" s="207">
        <v>396.47463456577822</v>
      </c>
      <c r="N51" s="207">
        <v>395.52880481513319</v>
      </c>
      <c r="O51" s="207">
        <v>396.81857265692167</v>
      </c>
      <c r="P51" s="207">
        <v>385.46861564918311</v>
      </c>
      <c r="Q51" s="207">
        <v>378.33190025795352</v>
      </c>
      <c r="R51" s="207">
        <v>396.13069647463448</v>
      </c>
      <c r="S51" s="207">
        <v>400.25795356835772</v>
      </c>
      <c r="T51" s="207">
        <v>377.38607050730872</v>
      </c>
      <c r="U51" s="207">
        <v>373.68873602751501</v>
      </c>
      <c r="V51" s="207">
        <v>350.21496130696471</v>
      </c>
      <c r="W51" s="207">
        <v>327.17110920034389</v>
      </c>
      <c r="X51" s="207">
        <v>351.16079105760957</v>
      </c>
      <c r="Y51" s="207">
        <v>342.64832330180559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621.59647463456611</v>
      </c>
      <c r="C52" s="284">
        <f t="shared" si="11"/>
        <v>626.46655202063607</v>
      </c>
      <c r="D52" s="284">
        <f t="shared" si="11"/>
        <v>645.12519346517615</v>
      </c>
      <c r="E52" s="284">
        <f t="shared" si="11"/>
        <v>796.49131556319901</v>
      </c>
      <c r="F52" s="284">
        <f t="shared" si="11"/>
        <v>885.11513327600983</v>
      </c>
      <c r="G52" s="284">
        <f t="shared" si="11"/>
        <v>814.07067927772948</v>
      </c>
      <c r="H52" s="284">
        <f t="shared" si="11"/>
        <v>782.49097162510714</v>
      </c>
      <c r="I52" s="284">
        <f t="shared" si="11"/>
        <v>756.92785898538318</v>
      </c>
      <c r="J52" s="284">
        <f t="shared" si="11"/>
        <v>656.71556319862407</v>
      </c>
      <c r="K52" s="284">
        <f t="shared" si="11"/>
        <v>558.3756663800516</v>
      </c>
      <c r="L52" s="284">
        <f t="shared" si="11"/>
        <v>577.64780739466914</v>
      </c>
      <c r="M52" s="284">
        <f t="shared" si="11"/>
        <v>544.94720550300929</v>
      </c>
      <c r="N52" s="284">
        <f t="shared" si="11"/>
        <v>544.23963886500417</v>
      </c>
      <c r="O52" s="284">
        <f t="shared" si="11"/>
        <v>535.93998280309563</v>
      </c>
      <c r="P52" s="284">
        <f t="shared" si="11"/>
        <v>582.23757523645691</v>
      </c>
      <c r="Q52" s="284">
        <f t="shared" si="11"/>
        <v>601.13061049011174</v>
      </c>
      <c r="R52" s="284">
        <f t="shared" si="11"/>
        <v>554.48632846087685</v>
      </c>
      <c r="S52" s="284">
        <f t="shared" si="11"/>
        <v>511.526053310404</v>
      </c>
      <c r="T52" s="284">
        <f t="shared" si="11"/>
        <v>501.71943250214997</v>
      </c>
      <c r="U52" s="284">
        <f t="shared" si="11"/>
        <v>502.45030094582933</v>
      </c>
      <c r="V52" s="284">
        <f t="shared" si="11"/>
        <v>622.28675838349091</v>
      </c>
      <c r="W52" s="284">
        <f t="shared" si="11"/>
        <v>616.11109200343935</v>
      </c>
      <c r="X52" s="284">
        <f t="shared" si="11"/>
        <v>634.74660361135011</v>
      </c>
      <c r="Y52" s="284">
        <f t="shared" si="11"/>
        <v>591.90232158211461</v>
      </c>
      <c r="DA52" s="118"/>
    </row>
    <row r="53" spans="1:105" ht="12" customHeight="1" x14ac:dyDescent="0.25">
      <c r="A53" s="51" t="s">
        <v>48</v>
      </c>
      <c r="B53" s="237">
        <f>CHI_fec!B5-B58</f>
        <v>476.53338037844424</v>
      </c>
      <c r="C53" s="237">
        <f>CHI_fec!C5-C58</f>
        <v>471.46395247656937</v>
      </c>
      <c r="D53" s="237">
        <f>CHI_fec!D5-D58</f>
        <v>473.61133461316285</v>
      </c>
      <c r="E53" s="237">
        <f>CHI_fec!E5-E58</f>
        <v>607.53247602832744</v>
      </c>
      <c r="F53" s="237">
        <f>CHI_fec!F5-F58</f>
        <v>686.60021573884728</v>
      </c>
      <c r="G53" s="237">
        <f>CHI_fec!G5-G58</f>
        <v>615.51873348544927</v>
      </c>
      <c r="H53" s="237">
        <f>CHI_fec!H5-H58</f>
        <v>597.00212913748146</v>
      </c>
      <c r="I53" s="237">
        <f>CHI_fec!I5-I58</f>
        <v>576.69573932246544</v>
      </c>
      <c r="J53" s="237">
        <f>CHI_fec!J5-J58</f>
        <v>515.64479175682732</v>
      </c>
      <c r="K53" s="237">
        <f>CHI_fec!K5-K58</f>
        <v>425.67835731548826</v>
      </c>
      <c r="L53" s="237">
        <f>CHI_fec!L5-L58</f>
        <v>434.11799706574607</v>
      </c>
      <c r="M53" s="237">
        <f>CHI_fec!M5-M58</f>
        <v>414.64081810337098</v>
      </c>
      <c r="N53" s="237">
        <f>CHI_fec!N5-N58</f>
        <v>404.08677743173621</v>
      </c>
      <c r="O53" s="237">
        <f>CHI_fec!O5-O58</f>
        <v>416.67793178176771</v>
      </c>
      <c r="P53" s="237">
        <f>CHI_fec!P5-P58</f>
        <v>474.1910873327945</v>
      </c>
      <c r="Q53" s="237">
        <f>CHI_fec!Q5-Q58</f>
        <v>485.96908498028142</v>
      </c>
      <c r="R53" s="237">
        <f>CHI_fec!R5-R58</f>
        <v>442.61711416580852</v>
      </c>
      <c r="S53" s="237">
        <f>CHI_fec!S5-S58</f>
        <v>411.14917175457276</v>
      </c>
      <c r="T53" s="237">
        <f>CHI_fec!T5-T58</f>
        <v>393.03269038573126</v>
      </c>
      <c r="U53" s="237">
        <f>CHI_fec!U5-U58</f>
        <v>399.16074066893316</v>
      </c>
      <c r="V53" s="237">
        <f>CHI_fec!V5-V58</f>
        <v>455.07182730245358</v>
      </c>
      <c r="W53" s="237">
        <f>CHI_fec!W5-W58</f>
        <v>465.40882225274686</v>
      </c>
      <c r="X53" s="237">
        <f>CHI_fec!X5-X58</f>
        <v>460.73714123004288</v>
      </c>
      <c r="Y53" s="237">
        <f>CHI_fec!Y5-Y58</f>
        <v>403.7282380046986</v>
      </c>
      <c r="DA53" s="83"/>
    </row>
    <row r="54" spans="1:105" ht="12" customHeight="1" x14ac:dyDescent="0.25">
      <c r="A54" s="99" t="s">
        <v>49</v>
      </c>
      <c r="B54" s="238">
        <f>CHI_fec!B61</f>
        <v>91.89810262242419</v>
      </c>
      <c r="C54" s="238">
        <f>CHI_fec!C61</f>
        <v>95.529239743107169</v>
      </c>
      <c r="D54" s="238">
        <f>CHI_fec!D61</f>
        <v>100.4308160146263</v>
      </c>
      <c r="E54" s="238">
        <f>CHI_fec!E61</f>
        <v>125.8016674867162</v>
      </c>
      <c r="F54" s="238">
        <f>CHI_fec!F61</f>
        <v>139.71393163809319</v>
      </c>
      <c r="G54" s="238">
        <f>CHI_fec!G61</f>
        <v>131.5340109064181</v>
      </c>
      <c r="H54" s="238">
        <f>CHI_fec!H61</f>
        <v>112.86894860450001</v>
      </c>
      <c r="I54" s="238">
        <f>CHI_fec!I61</f>
        <v>112.1450158909207</v>
      </c>
      <c r="J54" s="238">
        <f>CHI_fec!J61</f>
        <v>88.911604536284102</v>
      </c>
      <c r="K54" s="238">
        <f>CHI_fec!K61</f>
        <v>76.680780928516668</v>
      </c>
      <c r="L54" s="238">
        <f>CHI_fec!L61</f>
        <v>85.088996342107237</v>
      </c>
      <c r="M54" s="238">
        <f>CHI_fec!M61</f>
        <v>78.034962922710832</v>
      </c>
      <c r="N54" s="238">
        <f>CHI_fec!N61</f>
        <v>92.820770098597038</v>
      </c>
      <c r="O54" s="238">
        <f>CHI_fec!O61</f>
        <v>70.993206080083937</v>
      </c>
      <c r="P54" s="238">
        <f>CHI_fec!P61</f>
        <v>71.740956232696647</v>
      </c>
      <c r="Q54" s="238">
        <f>CHI_fec!Q61</f>
        <v>57.809848811636051</v>
      </c>
      <c r="R54" s="238">
        <f>CHI_fec!R61</f>
        <v>68.78905761216015</v>
      </c>
      <c r="S54" s="238">
        <f>CHI_fec!S61</f>
        <v>59.906832831268339</v>
      </c>
      <c r="T54" s="238">
        <f>CHI_fec!T61</f>
        <v>73.980522569270533</v>
      </c>
      <c r="U54" s="238">
        <f>CHI_fec!U61</f>
        <v>46.253160162250147</v>
      </c>
      <c r="V54" s="238">
        <f>CHI_fec!V61</f>
        <v>111.86000607864889</v>
      </c>
      <c r="W54" s="238">
        <f>CHI_fec!W61</f>
        <v>86.390623624772914</v>
      </c>
      <c r="X54" s="238">
        <f>CHI_fec!X61</f>
        <v>97.607436968103841</v>
      </c>
      <c r="Y54" s="238">
        <f>CHI_fec!Y61</f>
        <v>82.018892947943485</v>
      </c>
      <c r="DA54" s="94"/>
    </row>
    <row r="55" spans="1:105" ht="12" customHeight="1" x14ac:dyDescent="0.25">
      <c r="A55" s="52" t="s">
        <v>50</v>
      </c>
      <c r="B55" s="239">
        <f>CHI_fec!B110</f>
        <v>53.164991633697731</v>
      </c>
      <c r="C55" s="239">
        <f>CHI_fec!C110</f>
        <v>59.473359800959592</v>
      </c>
      <c r="D55" s="239">
        <f>CHI_fec!D110</f>
        <v>71.083042837386998</v>
      </c>
      <c r="E55" s="239">
        <f>CHI_fec!E110</f>
        <v>63.157172048155452</v>
      </c>
      <c r="F55" s="239">
        <f>CHI_fec!F110</f>
        <v>58.800985899069389</v>
      </c>
      <c r="G55" s="239">
        <f>CHI_fec!G110</f>
        <v>67.017934885862104</v>
      </c>
      <c r="H55" s="239">
        <f>CHI_fec!H110</f>
        <v>72.619893883125641</v>
      </c>
      <c r="I55" s="239">
        <f>CHI_fec!I110</f>
        <v>68.087103771997036</v>
      </c>
      <c r="J55" s="239">
        <f>CHI_fec!J110</f>
        <v>52.159166905512564</v>
      </c>
      <c r="K55" s="239">
        <f>CHI_fec!K110</f>
        <v>56.016528136046638</v>
      </c>
      <c r="L55" s="239">
        <f>CHI_fec!L110</f>
        <v>58.440813986815733</v>
      </c>
      <c r="M55" s="239">
        <f>CHI_fec!M110</f>
        <v>52.271424476927493</v>
      </c>
      <c r="N55" s="239">
        <f>CHI_fec!N110</f>
        <v>47.332091334670878</v>
      </c>
      <c r="O55" s="239">
        <f>CHI_fec!O110</f>
        <v>48.26884494124392</v>
      </c>
      <c r="P55" s="239">
        <f>CHI_fec!P110</f>
        <v>36.305531670965877</v>
      </c>
      <c r="Q55" s="239">
        <f>CHI_fec!Q110</f>
        <v>57.351676698194296</v>
      </c>
      <c r="R55" s="239">
        <f>CHI_fec!R110</f>
        <v>43.080156682908168</v>
      </c>
      <c r="S55" s="239">
        <f>CHI_fec!S110</f>
        <v>40.470048724562922</v>
      </c>
      <c r="T55" s="239">
        <f>CHI_fec!T110</f>
        <v>34.706219547148187</v>
      </c>
      <c r="U55" s="239">
        <f>CHI_fec!U110</f>
        <v>57.036400114646028</v>
      </c>
      <c r="V55" s="239">
        <f>CHI_fec!V110</f>
        <v>55.354925002388448</v>
      </c>
      <c r="W55" s="239">
        <f>CHI_fec!W110</f>
        <v>64.311646125919566</v>
      </c>
      <c r="X55" s="239">
        <f>CHI_fec!X110</f>
        <v>76.402025413203432</v>
      </c>
      <c r="Y55" s="239">
        <f>CHI_fec!Y110</f>
        <v>106.1551906294726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2341.6619088564062</v>
      </c>
      <c r="C58" s="210">
        <v>2505.737145313843</v>
      </c>
      <c r="D58" s="210">
        <v>2621.6012037833189</v>
      </c>
      <c r="E58" s="210">
        <v>1742.13241616509</v>
      </c>
      <c r="F58" s="210">
        <v>1611.170851246776</v>
      </c>
      <c r="G58" s="210">
        <v>1706.4392949269129</v>
      </c>
      <c r="H58" s="210">
        <v>1549.571883061049</v>
      </c>
      <c r="I58" s="210">
        <v>1551.1863284608769</v>
      </c>
      <c r="J58" s="210">
        <v>1395.183404987102</v>
      </c>
      <c r="K58" s="210">
        <v>1173.2521926053309</v>
      </c>
      <c r="L58" s="210">
        <v>1566.697506448839</v>
      </c>
      <c r="M58" s="210">
        <v>1460.8926913155631</v>
      </c>
      <c r="N58" s="210">
        <v>1397.3951848667241</v>
      </c>
      <c r="O58" s="210">
        <v>1613.736629406706</v>
      </c>
      <c r="P58" s="210">
        <v>1514.800515907137</v>
      </c>
      <c r="Q58" s="210">
        <v>1290.60834049871</v>
      </c>
      <c r="R58" s="210">
        <v>1649.792347377472</v>
      </c>
      <c r="S58" s="210">
        <v>1768.3578675838339</v>
      </c>
      <c r="T58" s="210">
        <v>1699.6294067067929</v>
      </c>
      <c r="U58" s="210">
        <v>1806.816938950989</v>
      </c>
      <c r="V58" s="210">
        <v>1286.380309544282</v>
      </c>
      <c r="W58" s="210">
        <v>1773.4588993981081</v>
      </c>
      <c r="X58" s="210">
        <v>1210.2143594153049</v>
      </c>
      <c r="Y58" s="210">
        <v>1533.1565778159929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2341.6619088564062</v>
      </c>
      <c r="C60" s="204">
        <f t="shared" si="12"/>
        <v>2505.737145313843</v>
      </c>
      <c r="D60" s="204">
        <f t="shared" si="12"/>
        <v>2621.6012037833179</v>
      </c>
      <c r="E60" s="204">
        <f t="shared" si="12"/>
        <v>1742.1324161650905</v>
      </c>
      <c r="F60" s="204">
        <f t="shared" si="12"/>
        <v>1611.1708512467758</v>
      </c>
      <c r="G60" s="204">
        <f t="shared" si="12"/>
        <v>1706.4392949269131</v>
      </c>
      <c r="H60" s="204">
        <f t="shared" si="12"/>
        <v>1549.571883061049</v>
      </c>
      <c r="I60" s="204">
        <f t="shared" si="12"/>
        <v>1551.1863284608767</v>
      </c>
      <c r="J60" s="204">
        <f t="shared" si="12"/>
        <v>1395.1834049871022</v>
      </c>
      <c r="K60" s="204">
        <f t="shared" si="12"/>
        <v>1068.3510748065346</v>
      </c>
      <c r="L60" s="204">
        <f t="shared" si="12"/>
        <v>1459.4103181427342</v>
      </c>
      <c r="M60" s="204">
        <f t="shared" si="12"/>
        <v>1364.2030954428203</v>
      </c>
      <c r="N60" s="204">
        <f t="shared" si="12"/>
        <v>1301.5869303525365</v>
      </c>
      <c r="O60" s="204">
        <f t="shared" si="12"/>
        <v>1519.8415305245053</v>
      </c>
      <c r="P60" s="204">
        <f t="shared" si="12"/>
        <v>1423.8288907996559</v>
      </c>
      <c r="Q60" s="204">
        <f t="shared" si="12"/>
        <v>1192.6719690455716</v>
      </c>
      <c r="R60" s="204">
        <f t="shared" si="12"/>
        <v>1554.2635425623387</v>
      </c>
      <c r="S60" s="204">
        <f t="shared" si="12"/>
        <v>1522.1956147893375</v>
      </c>
      <c r="T60" s="204">
        <f t="shared" si="12"/>
        <v>1354.4230438521065</v>
      </c>
      <c r="U60" s="204">
        <f t="shared" si="12"/>
        <v>1468.0987102321581</v>
      </c>
      <c r="V60" s="204">
        <f t="shared" si="12"/>
        <v>911.66620808254515</v>
      </c>
      <c r="W60" s="204">
        <f t="shared" si="12"/>
        <v>1415.3346517626828</v>
      </c>
      <c r="X60" s="204">
        <f t="shared" si="12"/>
        <v>1042.9374892519345</v>
      </c>
      <c r="Y60" s="204">
        <f t="shared" si="12"/>
        <v>1359.0166809974205</v>
      </c>
      <c r="DA60" s="71"/>
    </row>
    <row r="61" spans="1:105" ht="12" customHeight="1" x14ac:dyDescent="0.25">
      <c r="A61" s="18" t="s">
        <v>30</v>
      </c>
      <c r="B61" s="204">
        <v>14.407222699914019</v>
      </c>
      <c r="C61" s="204">
        <v>212.7830610490112</v>
      </c>
      <c r="D61" s="204">
        <v>294.79312123817709</v>
      </c>
      <c r="E61" s="204">
        <v>264.87050730868441</v>
      </c>
      <c r="F61" s="204">
        <v>262.65408426483231</v>
      </c>
      <c r="G61" s="204">
        <v>350.20541702493551</v>
      </c>
      <c r="H61" s="204">
        <v>376.80326741186582</v>
      </c>
      <c r="I61" s="204">
        <v>398.96818572656917</v>
      </c>
      <c r="J61" s="204">
        <v>362.39613069647459</v>
      </c>
      <c r="K61" s="204">
        <v>325.82398968185731</v>
      </c>
      <c r="L61" s="204">
        <v>370.15382631126403</v>
      </c>
      <c r="M61" s="204">
        <v>393.42699914015469</v>
      </c>
      <c r="N61" s="204">
        <v>380.1280309544282</v>
      </c>
      <c r="O61" s="204">
        <v>342.44772141014607</v>
      </c>
      <c r="P61" s="204">
        <v>379.01977644024072</v>
      </c>
      <c r="Q61" s="204">
        <v>291.46844368013751</v>
      </c>
      <c r="R61" s="204">
        <v>407.83413585554598</v>
      </c>
      <c r="S61" s="204">
        <v>507.61994840928628</v>
      </c>
      <c r="T61" s="204">
        <v>486.56147893379188</v>
      </c>
      <c r="U61" s="204">
        <v>487.66981943250221</v>
      </c>
      <c r="V61" s="204">
        <v>165.8720550300946</v>
      </c>
      <c r="W61" s="204">
        <v>441.05081685296648</v>
      </c>
      <c r="X61" s="204">
        <v>372.4688736027515</v>
      </c>
      <c r="Y61" s="204">
        <v>483.12226999140148</v>
      </c>
      <c r="DA61" s="71" t="s">
        <v>973</v>
      </c>
    </row>
    <row r="62" spans="1:105" ht="12" customHeight="1" x14ac:dyDescent="0.25">
      <c r="A62" s="18" t="s">
        <v>31</v>
      </c>
      <c r="B62" s="204">
        <v>465.45331040412719</v>
      </c>
      <c r="C62" s="204">
        <v>541.14600171969039</v>
      </c>
      <c r="D62" s="204">
        <v>682.36362854686149</v>
      </c>
      <c r="E62" s="204">
        <v>390.89045571797072</v>
      </c>
      <c r="F62" s="204">
        <v>427.04213241616509</v>
      </c>
      <c r="G62" s="204">
        <v>539.95408426483232</v>
      </c>
      <c r="H62" s="204">
        <v>649.83946689595871</v>
      </c>
      <c r="I62" s="204">
        <v>707.94092863284595</v>
      </c>
      <c r="J62" s="204">
        <v>645.90464316423038</v>
      </c>
      <c r="K62" s="204">
        <v>316.31848667239888</v>
      </c>
      <c r="L62" s="204">
        <v>563.1386930352536</v>
      </c>
      <c r="M62" s="204">
        <v>650.8539982803095</v>
      </c>
      <c r="N62" s="204">
        <v>538.82777300085979</v>
      </c>
      <c r="O62" s="204">
        <v>794.76268271711092</v>
      </c>
      <c r="P62" s="204">
        <v>702.5668099742046</v>
      </c>
      <c r="Q62" s="204">
        <v>647.17893379191742</v>
      </c>
      <c r="R62" s="204">
        <v>891.3419604471195</v>
      </c>
      <c r="S62" s="204">
        <v>705.74075666380043</v>
      </c>
      <c r="T62" s="204">
        <v>561.02347377472051</v>
      </c>
      <c r="U62" s="204">
        <v>632.12622527944961</v>
      </c>
      <c r="V62" s="204">
        <v>598.41031814273424</v>
      </c>
      <c r="W62" s="204">
        <v>626.87059329320721</v>
      </c>
      <c r="X62" s="204">
        <v>458.16466036113502</v>
      </c>
      <c r="Y62" s="204">
        <v>652.09750644883923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34.737747205503013</v>
      </c>
      <c r="C64" s="204">
        <v>60.791057609630258</v>
      </c>
      <c r="D64" s="204">
        <v>71.405331040412719</v>
      </c>
      <c r="E64" s="204">
        <v>51.141702493551158</v>
      </c>
      <c r="F64" s="204">
        <v>21.228632846087699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0</v>
      </c>
      <c r="E65" s="204">
        <v>0</v>
      </c>
      <c r="F65" s="204">
        <v>0</v>
      </c>
      <c r="G65" s="204">
        <v>0</v>
      </c>
      <c r="H65" s="204">
        <v>0</v>
      </c>
      <c r="I65" s="204">
        <v>0</v>
      </c>
      <c r="J65" s="204">
        <v>0</v>
      </c>
      <c r="K65" s="204">
        <v>0</v>
      </c>
      <c r="L65" s="204">
        <v>0</v>
      </c>
      <c r="M65" s="204">
        <v>0</v>
      </c>
      <c r="N65" s="204">
        <v>0</v>
      </c>
      <c r="O65" s="204">
        <v>0</v>
      </c>
      <c r="P65" s="204">
        <v>0</v>
      </c>
      <c r="Q65" s="204">
        <v>0</v>
      </c>
      <c r="R65" s="204">
        <v>0</v>
      </c>
      <c r="S65" s="204">
        <v>0</v>
      </c>
      <c r="T65" s="204">
        <v>0</v>
      </c>
      <c r="U65" s="204">
        <v>0</v>
      </c>
      <c r="V65" s="204">
        <v>0</v>
      </c>
      <c r="W65" s="204">
        <v>0</v>
      </c>
      <c r="X65" s="204">
        <v>0</v>
      </c>
      <c r="Y65" s="204">
        <v>0</v>
      </c>
      <c r="DA65" s="71" t="s">
        <v>977</v>
      </c>
    </row>
    <row r="66" spans="1:105" ht="12" customHeight="1" x14ac:dyDescent="0.25">
      <c r="A66" s="18" t="s">
        <v>83</v>
      </c>
      <c r="B66" s="204">
        <v>1827.063628546862</v>
      </c>
      <c r="C66" s="204">
        <v>1691.017024935511</v>
      </c>
      <c r="D66" s="204">
        <v>1573.039122957867</v>
      </c>
      <c r="E66" s="204">
        <v>1035.229750644884</v>
      </c>
      <c r="F66" s="204">
        <v>900.24600171969053</v>
      </c>
      <c r="G66" s="204">
        <v>816.27979363714519</v>
      </c>
      <c r="H66" s="204">
        <v>522.92914875322447</v>
      </c>
      <c r="I66" s="204">
        <v>444.27721410146171</v>
      </c>
      <c r="J66" s="204">
        <v>386.8826311263972</v>
      </c>
      <c r="K66" s="204">
        <v>426.20859845227852</v>
      </c>
      <c r="L66" s="204">
        <v>526.11779879621668</v>
      </c>
      <c r="M66" s="204">
        <v>319.92209802235601</v>
      </c>
      <c r="N66" s="204">
        <v>382.63112639724852</v>
      </c>
      <c r="O66" s="204">
        <v>382.63112639724852</v>
      </c>
      <c r="P66" s="204">
        <v>342.24230438521062</v>
      </c>
      <c r="Q66" s="204">
        <v>254.02459157351669</v>
      </c>
      <c r="R66" s="204">
        <v>255.08744625967319</v>
      </c>
      <c r="S66" s="204">
        <v>308.83490971625099</v>
      </c>
      <c r="T66" s="204">
        <v>306.83809114359411</v>
      </c>
      <c r="U66" s="204">
        <v>348.30266552020629</v>
      </c>
      <c r="V66" s="204">
        <v>147.38383490971631</v>
      </c>
      <c r="W66" s="204">
        <v>347.41324161650903</v>
      </c>
      <c r="X66" s="204">
        <v>212.30395528804809</v>
      </c>
      <c r="Y66" s="204">
        <v>223.79690455717969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0</v>
      </c>
      <c r="K67" s="204">
        <f t="shared" si="13"/>
        <v>104.90111779879619</v>
      </c>
      <c r="L67" s="204">
        <f t="shared" si="13"/>
        <v>107.28718830610489</v>
      </c>
      <c r="M67" s="204">
        <f t="shared" si="13"/>
        <v>96.689595872742899</v>
      </c>
      <c r="N67" s="204">
        <f t="shared" si="13"/>
        <v>95.808254514187439</v>
      </c>
      <c r="O67" s="204">
        <f t="shared" si="13"/>
        <v>93.895098882201196</v>
      </c>
      <c r="P67" s="204">
        <f t="shared" si="13"/>
        <v>90.971625107480648</v>
      </c>
      <c r="Q67" s="204">
        <f t="shared" si="13"/>
        <v>97.936371453138435</v>
      </c>
      <c r="R67" s="204">
        <f t="shared" si="13"/>
        <v>95.52880481513327</v>
      </c>
      <c r="S67" s="204">
        <f t="shared" si="13"/>
        <v>246.16225279449699</v>
      </c>
      <c r="T67" s="204">
        <f t="shared" si="13"/>
        <v>345.20636285468612</v>
      </c>
      <c r="U67" s="204">
        <f t="shared" si="13"/>
        <v>338.71822871883057</v>
      </c>
      <c r="V67" s="204">
        <f t="shared" si="13"/>
        <v>374.7141014617369</v>
      </c>
      <c r="W67" s="204">
        <f t="shared" si="13"/>
        <v>358.12424763542549</v>
      </c>
      <c r="X67" s="204">
        <f t="shared" si="13"/>
        <v>167.2768701633706</v>
      </c>
      <c r="Y67" s="204">
        <f t="shared" si="13"/>
        <v>174.13989681857271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0</v>
      </c>
      <c r="K68" s="204">
        <v>104.90111779879619</v>
      </c>
      <c r="L68" s="204">
        <v>107.28718830610489</v>
      </c>
      <c r="M68" s="204">
        <v>96.689595872742899</v>
      </c>
      <c r="N68" s="204">
        <v>95.808254514187439</v>
      </c>
      <c r="O68" s="204">
        <v>93.895098882201196</v>
      </c>
      <c r="P68" s="204">
        <v>90.971625107480648</v>
      </c>
      <c r="Q68" s="204">
        <v>97.936371453138435</v>
      </c>
      <c r="R68" s="204">
        <v>95.52880481513327</v>
      </c>
      <c r="S68" s="204">
        <v>246.16225279449699</v>
      </c>
      <c r="T68" s="204">
        <v>345.20636285468612</v>
      </c>
      <c r="U68" s="204">
        <v>338.71822871883057</v>
      </c>
      <c r="V68" s="204">
        <v>374.7141014617369</v>
      </c>
      <c r="W68" s="204">
        <v>358.12424763542549</v>
      </c>
      <c r="X68" s="204">
        <v>167.2768701633706</v>
      </c>
      <c r="Y68" s="204">
        <v>174.13989681857271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2341.6619088564062</v>
      </c>
      <c r="C71" s="284">
        <f t="shared" si="14"/>
        <v>2505.737145313843</v>
      </c>
      <c r="D71" s="284">
        <f t="shared" si="14"/>
        <v>2621.6012037833189</v>
      </c>
      <c r="E71" s="284">
        <f t="shared" si="14"/>
        <v>1742.13241616509</v>
      </c>
      <c r="F71" s="284">
        <f t="shared" si="14"/>
        <v>1611.170851246776</v>
      </c>
      <c r="G71" s="284">
        <f t="shared" si="14"/>
        <v>1706.4392949269129</v>
      </c>
      <c r="H71" s="284">
        <f t="shared" si="14"/>
        <v>1549.571883061049</v>
      </c>
      <c r="I71" s="284">
        <f t="shared" si="14"/>
        <v>1551.1863284608769</v>
      </c>
      <c r="J71" s="284">
        <f t="shared" si="14"/>
        <v>1395.183404987102</v>
      </c>
      <c r="K71" s="284">
        <f t="shared" si="14"/>
        <v>1173.2521926053309</v>
      </c>
      <c r="L71" s="284">
        <f t="shared" si="14"/>
        <v>1566.697506448839</v>
      </c>
      <c r="M71" s="284">
        <f t="shared" si="14"/>
        <v>1460.8926913155631</v>
      </c>
      <c r="N71" s="284">
        <f t="shared" si="14"/>
        <v>1397.3951848667241</v>
      </c>
      <c r="O71" s="284">
        <f t="shared" si="14"/>
        <v>1613.736629406706</v>
      </c>
      <c r="P71" s="284">
        <f t="shared" si="14"/>
        <v>1514.800515907137</v>
      </c>
      <c r="Q71" s="284">
        <f t="shared" si="14"/>
        <v>1290.60834049871</v>
      </c>
      <c r="R71" s="284">
        <f t="shared" si="14"/>
        <v>1649.792347377472</v>
      </c>
      <c r="S71" s="284">
        <f t="shared" si="14"/>
        <v>1768.3578675838339</v>
      </c>
      <c r="T71" s="284">
        <f t="shared" si="14"/>
        <v>1699.6294067067929</v>
      </c>
      <c r="U71" s="284">
        <f t="shared" si="14"/>
        <v>1806.816938950989</v>
      </c>
      <c r="V71" s="284">
        <f t="shared" si="14"/>
        <v>1286.380309544282</v>
      </c>
      <c r="W71" s="284">
        <f t="shared" si="14"/>
        <v>1773.4588993981081</v>
      </c>
      <c r="X71" s="284">
        <f t="shared" si="14"/>
        <v>1210.2143594153049</v>
      </c>
      <c r="Y71" s="284">
        <f t="shared" si="14"/>
        <v>1533.1565778159929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2341.6619088564062</v>
      </c>
      <c r="C72" s="241">
        <f>CHI_fec!C16</f>
        <v>2505.737145313843</v>
      </c>
      <c r="D72" s="241">
        <f>CHI_fec!D16</f>
        <v>2621.6012037833189</v>
      </c>
      <c r="E72" s="241">
        <f>CHI_fec!E16</f>
        <v>1742.13241616509</v>
      </c>
      <c r="F72" s="241">
        <f>CHI_fec!F16</f>
        <v>1611.170851246776</v>
      </c>
      <c r="G72" s="241">
        <f>CHI_fec!G16</f>
        <v>1706.4392949269129</v>
      </c>
      <c r="H72" s="241">
        <f>CHI_fec!H16</f>
        <v>1549.571883061049</v>
      </c>
      <c r="I72" s="241">
        <f>CHI_fec!I16</f>
        <v>1551.1863284608769</v>
      </c>
      <c r="J72" s="241">
        <f>CHI_fec!J16</f>
        <v>1395.183404987102</v>
      </c>
      <c r="K72" s="241">
        <f>CHI_fec!K16</f>
        <v>1173.2521926053309</v>
      </c>
      <c r="L72" s="241">
        <f>CHI_fec!L16</f>
        <v>1566.697506448839</v>
      </c>
      <c r="M72" s="241">
        <f>CHI_fec!M16</f>
        <v>1460.8926913155631</v>
      </c>
      <c r="N72" s="241">
        <f>CHI_fec!N16</f>
        <v>1397.3951848667241</v>
      </c>
      <c r="O72" s="241">
        <f>CHI_fec!O16</f>
        <v>1613.736629406706</v>
      </c>
      <c r="P72" s="241">
        <f>CHI_fec!P16</f>
        <v>1514.800515907137</v>
      </c>
      <c r="Q72" s="241">
        <f>CHI_fec!Q16</f>
        <v>1290.60834049871</v>
      </c>
      <c r="R72" s="241">
        <f>CHI_fec!R16</f>
        <v>1649.792347377472</v>
      </c>
      <c r="S72" s="241">
        <f>CHI_fec!S16</f>
        <v>1768.3578675838339</v>
      </c>
      <c r="T72" s="241">
        <f>CHI_fec!T16</f>
        <v>1699.6294067067929</v>
      </c>
      <c r="U72" s="241">
        <f>CHI_fec!U16</f>
        <v>1806.816938950989</v>
      </c>
      <c r="V72" s="241">
        <f>CHI_fec!V16</f>
        <v>1286.380309544282</v>
      </c>
      <c r="W72" s="241">
        <f>CHI_fec!W16</f>
        <v>1773.4588993981081</v>
      </c>
      <c r="X72" s="241">
        <f>CHI_fec!X16</f>
        <v>1210.2143594153049</v>
      </c>
      <c r="Y72" s="241">
        <f>CHI_fec!Y16</f>
        <v>1533.1565778159929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1109.270729642071</v>
      </c>
      <c r="C76" s="203">
        <f t="shared" si="15"/>
        <v>1115.2200445623507</v>
      </c>
      <c r="D76" s="203">
        <f t="shared" si="15"/>
        <v>1179.5332021624195</v>
      </c>
      <c r="E76" s="203">
        <f t="shared" si="15"/>
        <v>1339.1643010819537</v>
      </c>
      <c r="F76" s="203">
        <f t="shared" si="15"/>
        <v>1611.6034434825997</v>
      </c>
      <c r="G76" s="203">
        <f t="shared" si="15"/>
        <v>1385.5049589212235</v>
      </c>
      <c r="H76" s="203">
        <f t="shared" si="15"/>
        <v>1370.4481635623463</v>
      </c>
      <c r="I76" s="203">
        <f t="shared" si="15"/>
        <v>1321.0010886423595</v>
      </c>
      <c r="J76" s="203">
        <f t="shared" si="15"/>
        <v>1082.4426736811754</v>
      </c>
      <c r="K76" s="203">
        <f t="shared" si="15"/>
        <v>1066.9387961223799</v>
      </c>
      <c r="L76" s="203">
        <f t="shared" si="15"/>
        <v>1187.8472603620153</v>
      </c>
      <c r="M76" s="203">
        <f t="shared" si="15"/>
        <v>1124.3376239215454</v>
      </c>
      <c r="N76" s="203">
        <f t="shared" si="15"/>
        <v>1094.7823852023912</v>
      </c>
      <c r="O76" s="203">
        <f t="shared" si="15"/>
        <v>1198.1981831210808</v>
      </c>
      <c r="P76" s="203">
        <f t="shared" si="15"/>
        <v>1277.5676491210045</v>
      </c>
      <c r="Q76" s="203">
        <f t="shared" si="15"/>
        <v>1270.6990956419049</v>
      </c>
      <c r="R76" s="203">
        <f t="shared" si="15"/>
        <v>1245.3263275212723</v>
      </c>
      <c r="S76" s="203">
        <f t="shared" si="15"/>
        <v>1110.8750517614194</v>
      </c>
      <c r="T76" s="203">
        <f t="shared" si="15"/>
        <v>1164.7110028019849</v>
      </c>
      <c r="U76" s="203">
        <f t="shared" si="15"/>
        <v>1199.4041282417195</v>
      </c>
      <c r="V76" s="203">
        <f t="shared" si="15"/>
        <v>856.58441936047154</v>
      </c>
      <c r="W76" s="203">
        <f t="shared" si="15"/>
        <v>1251.2652376950696</v>
      </c>
      <c r="X76" s="203">
        <f t="shared" si="15"/>
        <v>1018.7302389293858</v>
      </c>
      <c r="Y76" s="203">
        <f t="shared" si="15"/>
        <v>1025.0031369412782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399.08654964207113</v>
      </c>
      <c r="C77" s="213">
        <f>(CHI_emi!C5-CHI_emi!C59)+(CHI_emi!C61-CHI_emi!C108)+CHI_emi!C110</f>
        <v>385.05297456235087</v>
      </c>
      <c r="D77" s="213">
        <f>(CHI_emi!D5-CHI_emi!D59)+(CHI_emi!D61-CHI_emi!D108)+CHI_emi!D110</f>
        <v>419.78115216241952</v>
      </c>
      <c r="E77" s="213">
        <f>(CHI_emi!E5-CHI_emi!E59)+(CHI_emi!E61-CHI_emi!E108)+CHI_emi!E110</f>
        <v>615.80925108195368</v>
      </c>
      <c r="F77" s="213">
        <f>(CHI_emi!F5-CHI_emi!F59)+(CHI_emi!F61-CHI_emi!F108)+CHI_emi!F110</f>
        <v>818.02767348259965</v>
      </c>
      <c r="G77" s="213">
        <f>(CHI_emi!G5-CHI_emi!G59)+(CHI_emi!G61-CHI_emi!G108)+CHI_emi!G110</f>
        <v>595.88288892122364</v>
      </c>
      <c r="H77" s="213">
        <f>(CHI_emi!H5-CHI_emi!H59)+(CHI_emi!H61-CHI_emi!H108)+CHI_emi!H110</f>
        <v>586.87708356234623</v>
      </c>
      <c r="I77" s="213">
        <f>(CHI_emi!I5-CHI_emi!I59)+(CHI_emi!I61-CHI_emi!I108)+CHI_emi!I110</f>
        <v>565.3171886423595</v>
      </c>
      <c r="J77" s="213">
        <f>(CHI_emi!J5-CHI_emi!J59)+(CHI_emi!J61-CHI_emi!J108)+CHI_emi!J110</f>
        <v>381.81862368117532</v>
      </c>
      <c r="K77" s="213">
        <f>(CHI_emi!K5-CHI_emi!K59)+(CHI_emi!K61-CHI_emi!K108)+CHI_emi!K110</f>
        <v>446.10642612238001</v>
      </c>
      <c r="L77" s="213">
        <f>(CHI_emi!L5-CHI_emi!L59)+(CHI_emi!L61-CHI_emi!L108)+CHI_emi!L110</f>
        <v>395.3046603620154</v>
      </c>
      <c r="M77" s="213">
        <f>(CHI_emi!M5-CHI_emi!M59)+(CHI_emi!M61-CHI_emi!M108)+CHI_emi!M110</f>
        <v>377.85109392154538</v>
      </c>
      <c r="N77" s="213">
        <f>(CHI_emi!N5-CHI_emi!N59)+(CHI_emi!N61-CHI_emi!N108)+CHI_emi!N110</f>
        <v>372.74942520239125</v>
      </c>
      <c r="O77" s="213">
        <f>(CHI_emi!O5-CHI_emi!O59)+(CHI_emi!O61-CHI_emi!O108)+CHI_emi!O110</f>
        <v>348.67884312108077</v>
      </c>
      <c r="P77" s="213">
        <f>(CHI_emi!P5-CHI_emi!P59)+(CHI_emi!P61-CHI_emi!P108)+CHI_emi!P110</f>
        <v>471.62751912100453</v>
      </c>
      <c r="Q77" s="213">
        <f>(CHI_emi!Q5-CHI_emi!Q59)+(CHI_emi!Q61-CHI_emi!Q108)+CHI_emi!Q110</f>
        <v>523.12701564190502</v>
      </c>
      <c r="R77" s="213">
        <f>(CHI_emi!R5-CHI_emi!R59)+(CHI_emi!R61-CHI_emi!R108)+CHI_emi!R110</f>
        <v>383.37520752127239</v>
      </c>
      <c r="S77" s="213">
        <f>(CHI_emi!S5-CHI_emi!S59)+(CHI_emi!S61-CHI_emi!S108)+CHI_emi!S110</f>
        <v>261.09238176141923</v>
      </c>
      <c r="T77" s="213">
        <f>(CHI_emi!T5-CHI_emi!T59)+(CHI_emi!T61-CHI_emi!T108)+CHI_emi!T110</f>
        <v>295.69481280198482</v>
      </c>
      <c r="U77" s="213">
        <f>(CHI_emi!U5-CHI_emi!U59)+(CHI_emi!U61-CHI_emi!U108)+CHI_emi!U110</f>
        <v>293.04652824171944</v>
      </c>
      <c r="V77" s="213">
        <f>(CHI_emi!V5-CHI_emi!V59)+(CHI_emi!V61-CHI_emi!V108)+CHI_emi!V110</f>
        <v>337.65831936047152</v>
      </c>
      <c r="W77" s="213">
        <f>(CHI_emi!W5-CHI_emi!W59)+(CHI_emi!W61-CHI_emi!W108)+CHI_emi!W110</f>
        <v>320.46294769506954</v>
      </c>
      <c r="X77" s="213">
        <f>(CHI_emi!X5-CHI_emi!X59)+(CHI_emi!X61-CHI_emi!X108)+CHI_emi!X110</f>
        <v>297.4852789293858</v>
      </c>
      <c r="Y77" s="213">
        <f>(CHI_emi!Y5-CHI_emi!Y59)+(CHI_emi!Y61-CHI_emi!Y108)+CHI_emi!Y110</f>
        <v>239.63968694127817</v>
      </c>
      <c r="DA77" s="85"/>
    </row>
    <row r="78" spans="1:105" ht="12" customHeight="1" x14ac:dyDescent="0.25">
      <c r="A78" s="14" t="s">
        <v>146</v>
      </c>
      <c r="B78" s="204">
        <f>CHI_emi!B59+CHI_emi!B108</f>
        <v>710.18417999999997</v>
      </c>
      <c r="C78" s="204">
        <f>CHI_emi!C59+CHI_emi!C108</f>
        <v>730.16706999999997</v>
      </c>
      <c r="D78" s="204">
        <f>CHI_emi!D59+CHI_emi!D108</f>
        <v>759.75205000000005</v>
      </c>
      <c r="E78" s="204">
        <f>CHI_emi!E59+CHI_emi!E108</f>
        <v>723.35505000000001</v>
      </c>
      <c r="F78" s="204">
        <f>CHI_emi!F59+CHI_emi!F108</f>
        <v>793.57577000000003</v>
      </c>
      <c r="G78" s="204">
        <f>CHI_emi!G59+CHI_emi!G108</f>
        <v>789.62207000000001</v>
      </c>
      <c r="H78" s="204">
        <f>CHI_emi!H59+CHI_emi!H108</f>
        <v>783.57108000000005</v>
      </c>
      <c r="I78" s="204">
        <f>CHI_emi!I59+CHI_emi!I108</f>
        <v>755.68389999999999</v>
      </c>
      <c r="J78" s="204">
        <f>CHI_emi!J59+CHI_emi!J108</f>
        <v>700.62405000000001</v>
      </c>
      <c r="K78" s="204">
        <f>CHI_emi!K59+CHI_emi!K108</f>
        <v>620.83236999999997</v>
      </c>
      <c r="L78" s="204">
        <f>CHI_emi!L59+CHI_emi!L108</f>
        <v>792.54259999999999</v>
      </c>
      <c r="M78" s="204">
        <f>CHI_emi!M59+CHI_emi!M108</f>
        <v>746.48653000000002</v>
      </c>
      <c r="N78" s="204">
        <f>CHI_emi!N59+CHI_emi!N108</f>
        <v>722.03296</v>
      </c>
      <c r="O78" s="204">
        <f>CHI_emi!O59+CHI_emi!O108</f>
        <v>849.51934000000006</v>
      </c>
      <c r="P78" s="204">
        <f>CHI_emi!P59+CHI_emi!P108</f>
        <v>805.94012999999995</v>
      </c>
      <c r="Q78" s="204">
        <f>CHI_emi!Q59+CHI_emi!Q108</f>
        <v>747.57208000000003</v>
      </c>
      <c r="R78" s="204">
        <f>CHI_emi!R59+CHI_emi!R108</f>
        <v>861.95111999999995</v>
      </c>
      <c r="S78" s="204">
        <f>CHI_emi!S59+CHI_emi!S108</f>
        <v>849.78267000000005</v>
      </c>
      <c r="T78" s="204">
        <f>CHI_emi!T59+CHI_emi!T108</f>
        <v>869.01619000000005</v>
      </c>
      <c r="U78" s="204">
        <f>CHI_emi!U59+CHI_emi!U108</f>
        <v>906.35760000000005</v>
      </c>
      <c r="V78" s="204">
        <f>CHI_emi!V59+CHI_emi!V108</f>
        <v>518.92610000000002</v>
      </c>
      <c r="W78" s="204">
        <f>CHI_emi!W59+CHI_emi!W108</f>
        <v>930.80228999999997</v>
      </c>
      <c r="X78" s="204">
        <f>CHI_emi!X59+CHI_emi!X108</f>
        <v>721.24495999999999</v>
      </c>
      <c r="Y78" s="204">
        <f>CHI_emi!Y59+CHI_emi!Y108</f>
        <v>785.36344999999994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1109.2707296420713</v>
      </c>
      <c r="C79" s="210">
        <f t="shared" si="16"/>
        <v>1115.2200445623507</v>
      </c>
      <c r="D79" s="210">
        <f t="shared" si="16"/>
        <v>1179.5332021624197</v>
      </c>
      <c r="E79" s="210">
        <f t="shared" si="16"/>
        <v>1339.1643010819537</v>
      </c>
      <c r="F79" s="210">
        <f t="shared" si="16"/>
        <v>1611.6034434825995</v>
      </c>
      <c r="G79" s="210">
        <f t="shared" si="16"/>
        <v>1385.5049589212238</v>
      </c>
      <c r="H79" s="210">
        <f t="shared" si="16"/>
        <v>1370.4481635623465</v>
      </c>
      <c r="I79" s="210">
        <f t="shared" si="16"/>
        <v>1321.0010886423595</v>
      </c>
      <c r="J79" s="210">
        <f t="shared" si="16"/>
        <v>1082.4426736811754</v>
      </c>
      <c r="K79" s="210">
        <f t="shared" si="16"/>
        <v>1066.9387961223799</v>
      </c>
      <c r="L79" s="210">
        <f t="shared" si="16"/>
        <v>1187.8472603620155</v>
      </c>
      <c r="M79" s="210">
        <f t="shared" si="16"/>
        <v>1124.3376239215454</v>
      </c>
      <c r="N79" s="210">
        <f t="shared" si="16"/>
        <v>1094.7823852023912</v>
      </c>
      <c r="O79" s="210">
        <f t="shared" si="16"/>
        <v>1198.1981831210808</v>
      </c>
      <c r="P79" s="210">
        <f t="shared" si="16"/>
        <v>1277.5676491210045</v>
      </c>
      <c r="Q79" s="210">
        <f t="shared" si="16"/>
        <v>1270.6990956419052</v>
      </c>
      <c r="R79" s="210">
        <f t="shared" si="16"/>
        <v>1245.3263275212723</v>
      </c>
      <c r="S79" s="210">
        <f t="shared" si="16"/>
        <v>1110.8750517614194</v>
      </c>
      <c r="T79" s="210">
        <f t="shared" si="16"/>
        <v>1164.7110028019849</v>
      </c>
      <c r="U79" s="210">
        <f t="shared" si="16"/>
        <v>1199.4041282417195</v>
      </c>
      <c r="V79" s="210">
        <f t="shared" si="16"/>
        <v>856.58441936047166</v>
      </c>
      <c r="W79" s="210">
        <f t="shared" si="16"/>
        <v>1251.2652376950696</v>
      </c>
      <c r="X79" s="210">
        <f t="shared" si="16"/>
        <v>1018.7302389293858</v>
      </c>
      <c r="Y79" s="210">
        <f t="shared" si="16"/>
        <v>1025.0031369412782</v>
      </c>
      <c r="DA79" s="109"/>
    </row>
    <row r="80" spans="1:105" ht="12" customHeight="1" x14ac:dyDescent="0.25">
      <c r="A80" s="51" t="s">
        <v>48</v>
      </c>
      <c r="B80" s="241">
        <f>CHI_emi!B$5</f>
        <v>1018.4605717125012</v>
      </c>
      <c r="C80" s="241">
        <f>CHI_emi!C$5</f>
        <v>1022.3859579398788</v>
      </c>
      <c r="D80" s="241">
        <f>CHI_emi!D$5</f>
        <v>1070.2860402027379</v>
      </c>
      <c r="E80" s="241">
        <f>CHI_emi!E$5</f>
        <v>1199.4004327607042</v>
      </c>
      <c r="F80" s="241">
        <f>CHI_emi!F$5</f>
        <v>1437.095004684335</v>
      </c>
      <c r="G80" s="241">
        <f>CHI_emi!G$5</f>
        <v>1248.3220051289895</v>
      </c>
      <c r="H80" s="241">
        <f>CHI_emi!H$5</f>
        <v>1241.0756778549962</v>
      </c>
      <c r="I80" s="241">
        <f>CHI_emi!I$5</f>
        <v>1194.9129747361246</v>
      </c>
      <c r="J80" s="241">
        <f>CHI_emi!J$5</f>
        <v>1006.5562282121596</v>
      </c>
      <c r="K80" s="241">
        <f>CHI_emi!K$5</f>
        <v>969.65365759442705</v>
      </c>
      <c r="L80" s="241">
        <f>CHI_emi!L$5</f>
        <v>1095.5202408953739</v>
      </c>
      <c r="M80" s="241">
        <f>CHI_emi!M$5</f>
        <v>1043.1567061263606</v>
      </c>
      <c r="N80" s="241">
        <f>CHI_emi!N$5</f>
        <v>1007.9054495793762</v>
      </c>
      <c r="O80" s="241">
        <f>CHI_emi!O$5</f>
        <v>1130.8118003792595</v>
      </c>
      <c r="P80" s="241">
        <f>CHI_emi!P$5</f>
        <v>1201.7569083176493</v>
      </c>
      <c r="Q80" s="241">
        <f>CHI_emi!Q$5</f>
        <v>1189.3882672433062</v>
      </c>
      <c r="R80" s="241">
        <f>CHI_emi!R$5</f>
        <v>1183.3403359850452</v>
      </c>
      <c r="S80" s="241">
        <f>CHI_emi!S$5</f>
        <v>1070.6083751461406</v>
      </c>
      <c r="T80" s="241">
        <f>CHI_emi!T$5</f>
        <v>1110.0813487066803</v>
      </c>
      <c r="U80" s="241">
        <f>CHI_emi!U$5</f>
        <v>1154.8729210566134</v>
      </c>
      <c r="V80" s="241">
        <f>CHI_emi!V$5</f>
        <v>779.34322442849589</v>
      </c>
      <c r="W80" s="241">
        <f>CHI_emi!W$5</f>
        <v>1182.4110505262393</v>
      </c>
      <c r="X80" s="241">
        <f>CHI_emi!X$5</f>
        <v>947.02227522542466</v>
      </c>
      <c r="Y80" s="241">
        <f>CHI_emi!Y$5</f>
        <v>959.42458011737722</v>
      </c>
      <c r="DA80" s="83"/>
    </row>
    <row r="81" spans="1:105" ht="12" customHeight="1" x14ac:dyDescent="0.25">
      <c r="A81" s="99" t="s">
        <v>49</v>
      </c>
      <c r="B81" s="282">
        <f>CHI_emi!B$61</f>
        <v>62.245457167325355</v>
      </c>
      <c r="C81" s="282">
        <f>CHI_emi!C$61</f>
        <v>62.218042986907207</v>
      </c>
      <c r="D81" s="282">
        <f>CHI_emi!D$61</f>
        <v>69.837027001856484</v>
      </c>
      <c r="E81" s="282">
        <f>CHI_emi!E$61</f>
        <v>99.892793890679641</v>
      </c>
      <c r="F81" s="282">
        <f>CHI_emi!F$61</f>
        <v>130.12752864512942</v>
      </c>
      <c r="G81" s="282">
        <f>CHI_emi!G$61</f>
        <v>97.229494260213542</v>
      </c>
      <c r="H81" s="282">
        <f>CHI_emi!H$61</f>
        <v>85.08205005342181</v>
      </c>
      <c r="I81" s="282">
        <f>CHI_emi!I$61</f>
        <v>84.485538872504492</v>
      </c>
      <c r="J81" s="282">
        <f>CHI_emi!J$61</f>
        <v>51.934310472524679</v>
      </c>
      <c r="K81" s="282">
        <f>CHI_emi!K$61</f>
        <v>62.336047146993558</v>
      </c>
      <c r="L81" s="282">
        <f>CHI_emi!L$61</f>
        <v>59.277850970146993</v>
      </c>
      <c r="M81" s="282">
        <f>CHI_emi!M$61</f>
        <v>54.452386677399993</v>
      </c>
      <c r="N81" s="282">
        <f>CHI_emi!N$61</f>
        <v>62.275245803855547</v>
      </c>
      <c r="O81" s="282">
        <f>CHI_emi!O$61</f>
        <v>45.432611761832263</v>
      </c>
      <c r="P81" s="282">
        <f>CHI_emi!P$61</f>
        <v>56.311694751736702</v>
      </c>
      <c r="Q81" s="282">
        <f>CHI_emi!Q$61</f>
        <v>49.625592111317502</v>
      </c>
      <c r="R81" s="282">
        <f>CHI_emi!R$61</f>
        <v>47.174665143045551</v>
      </c>
      <c r="S81" s="282">
        <f>CHI_emi!S$61</f>
        <v>30.66985264368407</v>
      </c>
      <c r="T81" s="282">
        <f>CHI_emi!T$61</f>
        <v>43.661747625940933</v>
      </c>
      <c r="U81" s="282">
        <f>CHI_emi!U$61</f>
        <v>27.58767444678411</v>
      </c>
      <c r="V81" s="282">
        <f>CHI_emi!V$61</f>
        <v>60.96074044396569</v>
      </c>
      <c r="W81" s="282">
        <f>CHI_emi!W$61</f>
        <v>44.530240244735253</v>
      </c>
      <c r="X81" s="282">
        <f>CHI_emi!X$61</f>
        <v>44.914449954176234</v>
      </c>
      <c r="Y81" s="282">
        <f>CHI_emi!Y$61</f>
        <v>33.152645753835877</v>
      </c>
      <c r="DA81" s="94"/>
    </row>
    <row r="82" spans="1:105" ht="12" customHeight="1" x14ac:dyDescent="0.25">
      <c r="A82" s="52" t="s">
        <v>50</v>
      </c>
      <c r="B82" s="242">
        <f>CHI_emi!B$110</f>
        <v>28.564700762244581</v>
      </c>
      <c r="C82" s="242">
        <f>CHI_emi!C$110</f>
        <v>30.616043635564751</v>
      </c>
      <c r="D82" s="242">
        <f>CHI_emi!D$110</f>
        <v>39.410134957825143</v>
      </c>
      <c r="E82" s="242">
        <f>CHI_emi!E$110</f>
        <v>39.871074430569792</v>
      </c>
      <c r="F82" s="242">
        <f>CHI_emi!F$110</f>
        <v>44.380910153135211</v>
      </c>
      <c r="G82" s="242">
        <f>CHI_emi!G$110</f>
        <v>39.953459532020638</v>
      </c>
      <c r="H82" s="242">
        <f>CHI_emi!H$110</f>
        <v>44.29043565392832</v>
      </c>
      <c r="I82" s="242">
        <f>CHI_emi!I$110</f>
        <v>41.602575033730361</v>
      </c>
      <c r="J82" s="242">
        <f>CHI_emi!J$110</f>
        <v>23.952134996491111</v>
      </c>
      <c r="K82" s="242">
        <f>CHI_emi!K$110</f>
        <v>34.949091380959388</v>
      </c>
      <c r="L82" s="242">
        <f>CHI_emi!L$110</f>
        <v>33.049168496494453</v>
      </c>
      <c r="M82" s="242">
        <f>CHI_emi!M$110</f>
        <v>26.72853111778474</v>
      </c>
      <c r="N82" s="242">
        <f>CHI_emi!N$110</f>
        <v>24.601689819159489</v>
      </c>
      <c r="O82" s="242">
        <f>CHI_emi!O$110</f>
        <v>21.953770979989109</v>
      </c>
      <c r="P82" s="242">
        <f>CHI_emi!P$110</f>
        <v>19.499046051618478</v>
      </c>
      <c r="Q82" s="242">
        <f>CHI_emi!Q$110</f>
        <v>31.685236287281331</v>
      </c>
      <c r="R82" s="242">
        <f>CHI_emi!R$110</f>
        <v>14.81132639318162</v>
      </c>
      <c r="S82" s="242">
        <f>CHI_emi!S$110</f>
        <v>9.5968239715946577</v>
      </c>
      <c r="T82" s="242">
        <f>CHI_emi!T$110</f>
        <v>10.967906469363649</v>
      </c>
      <c r="U82" s="242">
        <f>CHI_emi!U$110</f>
        <v>16.943532738321949</v>
      </c>
      <c r="V82" s="242">
        <f>CHI_emi!V$110</f>
        <v>16.28045448800999</v>
      </c>
      <c r="W82" s="242">
        <f>CHI_emi!W$110</f>
        <v>24.323946924095011</v>
      </c>
      <c r="X82" s="242">
        <f>CHI_emi!X$110</f>
        <v>26.793513749784879</v>
      </c>
      <c r="Y82" s="242">
        <f>CHI_emi!Y$110</f>
        <v>32.425911070065027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2978.4016648360498</v>
      </c>
      <c r="C85" s="287">
        <f t="shared" si="17"/>
        <v>2903.7764183384011</v>
      </c>
      <c r="D85" s="287">
        <f t="shared" si="17"/>
        <v>2998.0500342314899</v>
      </c>
      <c r="E85" s="287">
        <f t="shared" si="17"/>
        <v>3897.3899008628605</v>
      </c>
      <c r="F85" s="287">
        <f t="shared" si="17"/>
        <v>3128.406508083915</v>
      </c>
      <c r="G85" s="287">
        <f t="shared" si="17"/>
        <v>3574.4621680455816</v>
      </c>
      <c r="H85" s="287">
        <f t="shared" si="17"/>
        <v>3447.8221386316236</v>
      </c>
      <c r="I85" s="287">
        <f t="shared" si="17"/>
        <v>3409.0185598980024</v>
      </c>
      <c r="J85" s="287">
        <f t="shared" si="17"/>
        <v>3498.7759262947748</v>
      </c>
      <c r="K85" s="287">
        <f t="shared" si="17"/>
        <v>4590.3021930929581</v>
      </c>
      <c r="L85" s="287">
        <f t="shared" si="17"/>
        <v>4443.3047332103924</v>
      </c>
      <c r="M85" s="287">
        <f t="shared" si="17"/>
        <v>4096.488380163848</v>
      </c>
      <c r="N85" s="287">
        <f t="shared" si="17"/>
        <v>3912.0490018563828</v>
      </c>
      <c r="O85" s="287">
        <f t="shared" si="17"/>
        <v>3466.1074978404786</v>
      </c>
      <c r="P85" s="287">
        <f t="shared" si="17"/>
        <v>2921.3237800875522</v>
      </c>
      <c r="Q85" s="287">
        <f t="shared" si="17"/>
        <v>3712.7397166303817</v>
      </c>
      <c r="R85" s="287">
        <f t="shared" si="17"/>
        <v>3222.5816910990243</v>
      </c>
      <c r="S85" s="287">
        <f t="shared" si="17"/>
        <v>3088.786975169081</v>
      </c>
      <c r="T85" s="287">
        <f t="shared" si="17"/>
        <v>2972.2492856765598</v>
      </c>
      <c r="U85" s="287">
        <f t="shared" si="17"/>
        <v>3473.2868504960361</v>
      </c>
      <c r="V85" s="287">
        <f t="shared" si="17"/>
        <v>3507.8624067605328</v>
      </c>
      <c r="W85" s="287">
        <f t="shared" si="17"/>
        <v>2837.4804589810101</v>
      </c>
      <c r="X85" s="287">
        <f t="shared" si="17"/>
        <v>3458.9945228011793</v>
      </c>
      <c r="Y85" s="287">
        <f t="shared" si="17"/>
        <v>3541.5415888842308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18146.712389398504</v>
      </c>
      <c r="C86" s="288">
        <f t="shared" si="18"/>
        <v>17692.038024564194</v>
      </c>
      <c r="D86" s="288">
        <f t="shared" si="18"/>
        <v>18266.4253591263</v>
      </c>
      <c r="E86" s="288">
        <f t="shared" si="18"/>
        <v>23745.895134059367</v>
      </c>
      <c r="F86" s="288">
        <f t="shared" si="18"/>
        <v>19060.657200662121</v>
      </c>
      <c r="G86" s="288">
        <f t="shared" si="18"/>
        <v>21778.371156624897</v>
      </c>
      <c r="H86" s="288">
        <f t="shared" si="18"/>
        <v>21006.78275137649</v>
      </c>
      <c r="I86" s="288">
        <f t="shared" si="18"/>
        <v>20770.36152207357</v>
      </c>
      <c r="J86" s="288">
        <f t="shared" si="18"/>
        <v>21317.232393139169</v>
      </c>
      <c r="K86" s="288">
        <f t="shared" si="18"/>
        <v>28787.251204373737</v>
      </c>
      <c r="L86" s="288">
        <f t="shared" si="18"/>
        <v>25231.270969880039</v>
      </c>
      <c r="M86" s="288">
        <f t="shared" si="18"/>
        <v>24139.405842553886</v>
      </c>
      <c r="N86" s="288">
        <f t="shared" si="18"/>
        <v>23166.733879473202</v>
      </c>
      <c r="O86" s="288">
        <f t="shared" si="18"/>
        <v>23165.268773405311</v>
      </c>
      <c r="P86" s="288">
        <f t="shared" si="18"/>
        <v>22775.767287048613</v>
      </c>
      <c r="Q86" s="288">
        <f t="shared" si="18"/>
        <v>27122.580348275118</v>
      </c>
      <c r="R86" s="288">
        <f t="shared" si="18"/>
        <v>25096.912271632973</v>
      </c>
      <c r="S86" s="288">
        <f t="shared" si="18"/>
        <v>24093.648044773243</v>
      </c>
      <c r="T86" s="288">
        <f t="shared" si="18"/>
        <v>25564.632664876</v>
      </c>
      <c r="U86" s="288">
        <f t="shared" si="18"/>
        <v>29337.433852780203</v>
      </c>
      <c r="V86" s="288">
        <f t="shared" si="18"/>
        <v>23892.785472229367</v>
      </c>
      <c r="W86" s="288">
        <f t="shared" si="18"/>
        <v>19123.016420419426</v>
      </c>
      <c r="X86" s="288">
        <f t="shared" si="18"/>
        <v>25983.52905973437</v>
      </c>
      <c r="Y86" s="288">
        <f t="shared" si="18"/>
        <v>25690.653287497989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14183.695798511377</v>
      </c>
      <c r="C87" s="289">
        <f t="shared" si="19"/>
        <v>12994.855532319232</v>
      </c>
      <c r="D87" s="289">
        <f t="shared" si="19"/>
        <v>13041.06922951894</v>
      </c>
      <c r="E87" s="289">
        <f t="shared" si="19"/>
        <v>21143.239586046839</v>
      </c>
      <c r="F87" s="289">
        <f t="shared" si="19"/>
        <v>18957.121894475877</v>
      </c>
      <c r="G87" s="289">
        <f t="shared" si="19"/>
        <v>19239.968193155888</v>
      </c>
      <c r="H87" s="289">
        <f t="shared" si="19"/>
        <v>17606.385298038036</v>
      </c>
      <c r="I87" s="289">
        <f t="shared" si="19"/>
        <v>17584.257561528801</v>
      </c>
      <c r="J87" s="289">
        <f t="shared" si="19"/>
        <v>17635.107900456445</v>
      </c>
      <c r="K87" s="289">
        <f t="shared" si="19"/>
        <v>18189.746870571245</v>
      </c>
      <c r="L87" s="289">
        <f t="shared" si="19"/>
        <v>16476.747187606761</v>
      </c>
      <c r="M87" s="289">
        <f t="shared" si="19"/>
        <v>16845.503218008525</v>
      </c>
      <c r="N87" s="289">
        <f t="shared" si="19"/>
        <v>15783.43223219736</v>
      </c>
      <c r="O87" s="289">
        <f t="shared" si="19"/>
        <v>16255.644553939092</v>
      </c>
      <c r="P87" s="289">
        <f t="shared" si="19"/>
        <v>16665.807642475669</v>
      </c>
      <c r="Q87" s="289">
        <f t="shared" si="19"/>
        <v>17745.570364940602</v>
      </c>
      <c r="R87" s="289">
        <f t="shared" si="19"/>
        <v>16336.376356568102</v>
      </c>
      <c r="S87" s="289">
        <f t="shared" si="19"/>
        <v>15537.668578859568</v>
      </c>
      <c r="T87" s="289">
        <f t="shared" si="19"/>
        <v>15640.315868293288</v>
      </c>
      <c r="U87" s="289">
        <f t="shared" si="19"/>
        <v>15881.372310454535</v>
      </c>
      <c r="V87" s="289">
        <f t="shared" si="19"/>
        <v>14831.348454231866</v>
      </c>
      <c r="W87" s="289">
        <f t="shared" si="19"/>
        <v>12522.651871755768</v>
      </c>
      <c r="X87" s="289">
        <f t="shared" si="19"/>
        <v>14102.085122059896</v>
      </c>
      <c r="Y87" s="289">
        <f t="shared" si="19"/>
        <v>12203.512065211256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1.9257719125543336</v>
      </c>
      <c r="C89" s="252">
        <f t="shared" si="20"/>
        <v>1.9068782513639362</v>
      </c>
      <c r="D89" s="252">
        <f t="shared" si="20"/>
        <v>2.0130319494869267</v>
      </c>
      <c r="E89" s="252">
        <f t="shared" si="20"/>
        <v>2.03688439579419</v>
      </c>
      <c r="F89" s="252">
        <f t="shared" si="20"/>
        <v>1.6167860814578676</v>
      </c>
      <c r="G89" s="252">
        <f t="shared" si="20"/>
        <v>1.8242867832411567</v>
      </c>
      <c r="H89" s="252">
        <f t="shared" si="20"/>
        <v>1.5376438142315323</v>
      </c>
      <c r="I89" s="252">
        <f t="shared" si="20"/>
        <v>1.5375989701087507</v>
      </c>
      <c r="J89" s="252">
        <f t="shared" si="20"/>
        <v>1.4683186486131983</v>
      </c>
      <c r="K89" s="252">
        <f t="shared" si="20"/>
        <v>1.4261633048836053</v>
      </c>
      <c r="L89" s="252">
        <f t="shared" si="20"/>
        <v>1.7144635222148024</v>
      </c>
      <c r="M89" s="252">
        <f t="shared" si="20"/>
        <v>1.6280587828144311</v>
      </c>
      <c r="N89" s="252">
        <f t="shared" si="20"/>
        <v>1.5693640314500557</v>
      </c>
      <c r="O89" s="252">
        <f t="shared" si="20"/>
        <v>1.7033460215881131</v>
      </c>
      <c r="P89" s="252">
        <f t="shared" si="20"/>
        <v>1.5519756675380894</v>
      </c>
      <c r="Q89" s="252">
        <f t="shared" si="20"/>
        <v>1.4291446886518691</v>
      </c>
      <c r="R89" s="252">
        <f t="shared" si="20"/>
        <v>1.6801030193915714</v>
      </c>
      <c r="S89" s="252">
        <f t="shared" si="20"/>
        <v>1.7129426027841328</v>
      </c>
      <c r="T89" s="252">
        <f t="shared" si="20"/>
        <v>1.6272919389994132</v>
      </c>
      <c r="U89" s="252">
        <f t="shared" si="20"/>
        <v>1.6741493745577434</v>
      </c>
      <c r="V89" s="252">
        <f t="shared" si="20"/>
        <v>1.5408900758625155</v>
      </c>
      <c r="W89" s="252">
        <f t="shared" si="20"/>
        <v>1.6642856966507937</v>
      </c>
      <c r="X89" s="252">
        <f t="shared" si="20"/>
        <v>1.2850493614670835</v>
      </c>
      <c r="Y89" s="252">
        <f t="shared" si="20"/>
        <v>1.594170315200647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1.6001399015887146</v>
      </c>
      <c r="C90" s="291">
        <f t="shared" si="21"/>
        <v>1.6049086068051999</v>
      </c>
      <c r="D90" s="291">
        <f t="shared" si="21"/>
        <v>1.7050095644686236</v>
      </c>
      <c r="E90" s="291">
        <f t="shared" si="21"/>
        <v>1.5102248604401407</v>
      </c>
      <c r="F90" s="291">
        <f t="shared" si="21"/>
        <v>1.1336719504279102</v>
      </c>
      <c r="G90" s="291">
        <f t="shared" si="21"/>
        <v>1.340693765367956</v>
      </c>
      <c r="H90" s="291">
        <f t="shared" si="21"/>
        <v>1.1099964907595095</v>
      </c>
      <c r="I90" s="291">
        <f t="shared" si="21"/>
        <v>1.1208809629063832</v>
      </c>
      <c r="J90" s="291">
        <f t="shared" si="21"/>
        <v>1.0720868654068496</v>
      </c>
      <c r="K90" s="291">
        <f t="shared" si="21"/>
        <v>1.0464802392766941</v>
      </c>
      <c r="L90" s="291">
        <f t="shared" si="21"/>
        <v>1.3424754658453917</v>
      </c>
      <c r="M90" s="291">
        <f t="shared" si="21"/>
        <v>1.2681293961964886</v>
      </c>
      <c r="N90" s="291">
        <f t="shared" si="21"/>
        <v>1.2173431578817049</v>
      </c>
      <c r="O90" s="291">
        <f t="shared" si="21"/>
        <v>1.3537884923273904</v>
      </c>
      <c r="P90" s="291">
        <f t="shared" si="21"/>
        <v>1.1819725825048788</v>
      </c>
      <c r="Q90" s="291">
        <f t="shared" si="21"/>
        <v>1.0382131555320417</v>
      </c>
      <c r="R90" s="291">
        <f t="shared" si="21"/>
        <v>1.3247030063387357</v>
      </c>
      <c r="S90" s="291">
        <f t="shared" si="21"/>
        <v>1.3898076370849157</v>
      </c>
      <c r="T90" s="291">
        <f t="shared" si="21"/>
        <v>1.3216626022247076</v>
      </c>
      <c r="U90" s="291">
        <f t="shared" si="21"/>
        <v>1.3712203329302521</v>
      </c>
      <c r="V90" s="291">
        <f t="shared" si="21"/>
        <v>1.1382286143969886</v>
      </c>
      <c r="W90" s="291">
        <f t="shared" si="21"/>
        <v>1.3183191893489699</v>
      </c>
      <c r="X90" s="291">
        <f t="shared" si="21"/>
        <v>0.9307183297685756</v>
      </c>
      <c r="Y90" s="291">
        <f t="shared" si="21"/>
        <v>1.2618781896295954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0.32563201096561889</v>
      </c>
      <c r="C91" s="291">
        <f t="shared" si="22"/>
        <v>0.30196964455873637</v>
      </c>
      <c r="D91" s="291">
        <f t="shared" si="22"/>
        <v>0.30802238501830315</v>
      </c>
      <c r="E91" s="291">
        <f t="shared" si="22"/>
        <v>0.52665953535404952</v>
      </c>
      <c r="F91" s="291">
        <f t="shared" si="22"/>
        <v>0.48311413102995743</v>
      </c>
      <c r="G91" s="291">
        <f t="shared" si="22"/>
        <v>0.48359301787320058</v>
      </c>
      <c r="H91" s="291">
        <f t="shared" si="22"/>
        <v>0.42764732347202283</v>
      </c>
      <c r="I91" s="291">
        <f t="shared" si="22"/>
        <v>0.41671800720236746</v>
      </c>
      <c r="J91" s="291">
        <f t="shared" si="22"/>
        <v>0.39623178320634861</v>
      </c>
      <c r="K91" s="291">
        <f t="shared" si="22"/>
        <v>0.37968306560691117</v>
      </c>
      <c r="L91" s="291">
        <f t="shared" si="22"/>
        <v>0.37198805636941062</v>
      </c>
      <c r="M91" s="291">
        <f t="shared" si="22"/>
        <v>0.35992938661794249</v>
      </c>
      <c r="N91" s="291">
        <f t="shared" si="22"/>
        <v>0.35202087356835088</v>
      </c>
      <c r="O91" s="291">
        <f t="shared" si="22"/>
        <v>0.34955752926072264</v>
      </c>
      <c r="P91" s="291">
        <f t="shared" si="22"/>
        <v>0.37000308503321055</v>
      </c>
      <c r="Q91" s="291">
        <f t="shared" si="22"/>
        <v>0.39093153311982737</v>
      </c>
      <c r="R91" s="291">
        <f t="shared" si="22"/>
        <v>0.35540001305283569</v>
      </c>
      <c r="S91" s="291">
        <f t="shared" si="22"/>
        <v>0.32313496569921712</v>
      </c>
      <c r="T91" s="291">
        <f t="shared" si="22"/>
        <v>0.30562933677470555</v>
      </c>
      <c r="U91" s="291">
        <f t="shared" si="22"/>
        <v>0.30292904162749129</v>
      </c>
      <c r="V91" s="291">
        <f t="shared" si="22"/>
        <v>0.40266146146552689</v>
      </c>
      <c r="W91" s="291">
        <f t="shared" si="22"/>
        <v>0.34596650730182382</v>
      </c>
      <c r="X91" s="291">
        <f t="shared" si="22"/>
        <v>0.35433103169850794</v>
      </c>
      <c r="Y91" s="291">
        <f t="shared" si="22"/>
        <v>0.33229212557105148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0.50942917421201717</v>
      </c>
      <c r="C92" s="291">
        <f t="shared" si="23"/>
        <v>0.45386471811673412</v>
      </c>
      <c r="D92" s="291">
        <f t="shared" si="23"/>
        <v>0.46712048086465985</v>
      </c>
      <c r="E92" s="291">
        <f t="shared" si="23"/>
        <v>0.82418384971754</v>
      </c>
      <c r="F92" s="291">
        <f t="shared" si="23"/>
        <v>0.76185657533007156</v>
      </c>
      <c r="G92" s="291">
        <f t="shared" si="23"/>
        <v>0.76064287487158022</v>
      </c>
      <c r="H92" s="291">
        <f t="shared" si="23"/>
        <v>0.66108390000515382</v>
      </c>
      <c r="I92" s="291">
        <f t="shared" si="23"/>
        <v>0.69487518556721228</v>
      </c>
      <c r="J92" s="291">
        <f t="shared" si="23"/>
        <v>0.63954763218275434</v>
      </c>
      <c r="K92" s="291">
        <f t="shared" si="23"/>
        <v>0.65883292019119433</v>
      </c>
      <c r="L92" s="291">
        <f t="shared" si="23"/>
        <v>0.72478970152647448</v>
      </c>
      <c r="M92" s="291">
        <f t="shared" si="23"/>
        <v>0.66766724713816128</v>
      </c>
      <c r="N92" s="291">
        <f t="shared" si="23"/>
        <v>0.77772911269949041</v>
      </c>
      <c r="O92" s="291">
        <f t="shared" si="23"/>
        <v>0.63921008498334608</v>
      </c>
      <c r="P92" s="291">
        <f t="shared" si="23"/>
        <v>0.68621883493291236</v>
      </c>
      <c r="Q92" s="291">
        <f t="shared" si="23"/>
        <v>0.69883928746772583</v>
      </c>
      <c r="R92" s="291">
        <f t="shared" si="23"/>
        <v>0.68711486128976462</v>
      </c>
      <c r="S92" s="291">
        <f t="shared" si="23"/>
        <v>0.62695555084792487</v>
      </c>
      <c r="T92" s="291">
        <f t="shared" si="23"/>
        <v>0.70392210278125911</v>
      </c>
      <c r="U92" s="291">
        <f t="shared" si="23"/>
        <v>0.51458997472097356</v>
      </c>
      <c r="V92" s="291">
        <f t="shared" si="23"/>
        <v>0.79244605367388754</v>
      </c>
      <c r="W92" s="291">
        <f t="shared" si="23"/>
        <v>0.54657362452839198</v>
      </c>
      <c r="X92" s="291">
        <f t="shared" si="23"/>
        <v>0.70550135261959945</v>
      </c>
      <c r="Y92" s="291">
        <f t="shared" si="23"/>
        <v>0.54080440944657293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0.39520833759461627</v>
      </c>
      <c r="C93" s="253">
        <f t="shared" si="24"/>
        <v>0.36208243493495346</v>
      </c>
      <c r="D93" s="253">
        <f t="shared" si="24"/>
        <v>0.36337033600864527</v>
      </c>
      <c r="E93" s="253">
        <f t="shared" si="24"/>
        <v>0.58912577722248161</v>
      </c>
      <c r="F93" s="253">
        <f t="shared" si="24"/>
        <v>0.52821280481461763</v>
      </c>
      <c r="G93" s="253">
        <f t="shared" si="24"/>
        <v>0.53609375764345113</v>
      </c>
      <c r="H93" s="253">
        <f t="shared" si="24"/>
        <v>0.49057657533211901</v>
      </c>
      <c r="I93" s="253">
        <f t="shared" si="24"/>
        <v>0.48996035001256438</v>
      </c>
      <c r="J93" s="253">
        <f t="shared" si="24"/>
        <v>0.49137152640196169</v>
      </c>
      <c r="K93" s="253">
        <f t="shared" si="24"/>
        <v>0.42750058043826805</v>
      </c>
      <c r="L93" s="253">
        <f t="shared" si="24"/>
        <v>0.35524380528301641</v>
      </c>
      <c r="M93" s="253">
        <f t="shared" si="24"/>
        <v>0.36026961675160463</v>
      </c>
      <c r="N93" s="253">
        <f t="shared" si="24"/>
        <v>0.31160643981072345</v>
      </c>
      <c r="O93" s="253">
        <f t="shared" si="24"/>
        <v>0.40887467547050949</v>
      </c>
      <c r="P93" s="253">
        <f t="shared" si="24"/>
        <v>0.48252179271128109</v>
      </c>
      <c r="Q93" s="253">
        <f t="shared" si="24"/>
        <v>0.53477291818561745</v>
      </c>
      <c r="R93" s="253">
        <f t="shared" si="24"/>
        <v>0.43762733770294293</v>
      </c>
      <c r="S93" s="253">
        <f t="shared" si="24"/>
        <v>0.46248676034508351</v>
      </c>
      <c r="T93" s="253">
        <f t="shared" si="24"/>
        <v>0.37586870373650433</v>
      </c>
      <c r="U93" s="253">
        <f t="shared" si="24"/>
        <v>0.43812441674150931</v>
      </c>
      <c r="V93" s="253">
        <f t="shared" si="24"/>
        <v>0.34938136778004875</v>
      </c>
      <c r="W93" s="253">
        <f t="shared" si="24"/>
        <v>0.37792923678842155</v>
      </c>
      <c r="X93" s="253">
        <f t="shared" si="24"/>
        <v>0.29974337886618796</v>
      </c>
      <c r="Y93" s="253">
        <f t="shared" si="24"/>
        <v>0.26777041904138776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1.8050112833167793</v>
      </c>
      <c r="C95" s="252">
        <f t="shared" si="25"/>
        <v>1.7947475653076992</v>
      </c>
      <c r="D95" s="252">
        <f t="shared" si="25"/>
        <v>1.8999346574196856</v>
      </c>
      <c r="E95" s="252">
        <f t="shared" si="25"/>
        <v>1.8386221604326725</v>
      </c>
      <c r="F95" s="252">
        <f t="shared" si="25"/>
        <v>1.4332884843187643</v>
      </c>
      <c r="G95" s="252">
        <f t="shared" si="25"/>
        <v>1.6443984981892277</v>
      </c>
      <c r="H95" s="252">
        <f t="shared" si="25"/>
        <v>1.3782600952855224</v>
      </c>
      <c r="I95" s="252">
        <f t="shared" si="25"/>
        <v>1.3853579984453481</v>
      </c>
      <c r="J95" s="252">
        <f t="shared" si="25"/>
        <v>1.3224992851025086</v>
      </c>
      <c r="K95" s="252">
        <f t="shared" si="25"/>
        <v>1.2872605856296024</v>
      </c>
      <c r="L95" s="252">
        <f t="shared" si="25"/>
        <v>1.578599112805076</v>
      </c>
      <c r="M95" s="252">
        <f t="shared" si="25"/>
        <v>1.4954506775438281</v>
      </c>
      <c r="N95" s="252">
        <f t="shared" si="25"/>
        <v>1.4415599409347979</v>
      </c>
      <c r="O95" s="252">
        <f t="shared" si="25"/>
        <v>1.5770729397806782</v>
      </c>
      <c r="P95" s="252">
        <f t="shared" si="25"/>
        <v>1.4220308835962181</v>
      </c>
      <c r="Q95" s="252">
        <f t="shared" si="25"/>
        <v>1.2932923248536281</v>
      </c>
      <c r="R95" s="252">
        <f t="shared" si="25"/>
        <v>1.5558358936962762</v>
      </c>
      <c r="S95" s="252">
        <f t="shared" si="25"/>
        <v>1.6023730534336851</v>
      </c>
      <c r="T95" s="252">
        <f t="shared" si="25"/>
        <v>1.5258384160665317</v>
      </c>
      <c r="U95" s="252">
        <f t="shared" si="25"/>
        <v>1.5747025703103497</v>
      </c>
      <c r="V95" s="252">
        <f t="shared" si="25"/>
        <v>1.4134095758852934</v>
      </c>
      <c r="W95" s="252">
        <f t="shared" si="25"/>
        <v>1.557906953362681</v>
      </c>
      <c r="X95" s="252">
        <f t="shared" si="25"/>
        <v>1.1775335669280051</v>
      </c>
      <c r="Y95" s="252">
        <f t="shared" si="25"/>
        <v>1.4943408957447146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1.6001399015887146</v>
      </c>
      <c r="C96" s="291">
        <f>IF(CHI_ued!C$16=0,"",CHI_ued!C$16/C$10)</f>
        <v>1.6049086068051999</v>
      </c>
      <c r="D96" s="291">
        <f>IF(CHI_ued!D$16=0,"",CHI_ued!D$16/D$10)</f>
        <v>1.7050095644686236</v>
      </c>
      <c r="E96" s="291">
        <f>IF(CHI_ued!E$16=0,"",CHI_ued!E$16/E$10)</f>
        <v>1.5102248604401407</v>
      </c>
      <c r="F96" s="291">
        <f>IF(CHI_ued!F$16=0,"",CHI_ued!F$16/F$10)</f>
        <v>1.1336719504279102</v>
      </c>
      <c r="G96" s="291">
        <f>IF(CHI_ued!G$16=0,"",CHI_ued!G$16/G$10)</f>
        <v>1.340693765367956</v>
      </c>
      <c r="H96" s="291">
        <f>IF(CHI_ued!H$16=0,"",CHI_ued!H$16/H$10)</f>
        <v>1.1099964907595095</v>
      </c>
      <c r="I96" s="291">
        <f>IF(CHI_ued!I$16=0,"",CHI_ued!I$16/I$10)</f>
        <v>1.1208809629063832</v>
      </c>
      <c r="J96" s="291">
        <f>IF(CHI_ued!J$16=0,"",CHI_ued!J$16/J$10)</f>
        <v>1.0720868654068496</v>
      </c>
      <c r="K96" s="291">
        <f>IF(CHI_ued!K$16=0,"",CHI_ued!K$16/K$10)</f>
        <v>1.0464802392766941</v>
      </c>
      <c r="L96" s="291">
        <f>IF(CHI_ued!L$16=0,"",CHI_ued!L$16/L$10)</f>
        <v>1.3424754658453917</v>
      </c>
      <c r="M96" s="291">
        <f>IF(CHI_ued!M$16=0,"",CHI_ued!M$16/M$10)</f>
        <v>1.2681293961964886</v>
      </c>
      <c r="N96" s="291">
        <f>IF(CHI_ued!N$16=0,"",CHI_ued!N$16/N$10)</f>
        <v>1.2173431578817049</v>
      </c>
      <c r="O96" s="291">
        <f>IF(CHI_ued!O$16=0,"",CHI_ued!O$16/O$10)</f>
        <v>1.3537884923273904</v>
      </c>
      <c r="P96" s="291">
        <f>IF(CHI_ued!P$16=0,"",CHI_ued!P$16/P$10)</f>
        <v>1.1819725825048788</v>
      </c>
      <c r="Q96" s="291">
        <f>IF(CHI_ued!Q$16=0,"",CHI_ued!Q$16/Q$10)</f>
        <v>1.0382131555320417</v>
      </c>
      <c r="R96" s="291">
        <f>IF(CHI_ued!R$16=0,"",CHI_ued!R$16/R$10)</f>
        <v>1.3247030063387357</v>
      </c>
      <c r="S96" s="291">
        <f>IF(CHI_ued!S$16=0,"",CHI_ued!S$16/S$10)</f>
        <v>1.3898076370849157</v>
      </c>
      <c r="T96" s="291">
        <f>IF(CHI_ued!T$16=0,"",CHI_ued!T$16/T$10)</f>
        <v>1.3216626022247076</v>
      </c>
      <c r="U96" s="291">
        <f>IF(CHI_ued!U$16=0,"",CHI_ued!U$16/U$10)</f>
        <v>1.3712203329302521</v>
      </c>
      <c r="V96" s="291">
        <f>IF(CHI_ued!V$16=0,"",CHI_ued!V$16/V$10)</f>
        <v>1.1382286143969886</v>
      </c>
      <c r="W96" s="291">
        <f>IF(CHI_ued!W$16=0,"",CHI_ued!W$16/W$10)</f>
        <v>1.3183191893489699</v>
      </c>
      <c r="X96" s="291">
        <f>IF(CHI_ued!X$16=0,"",CHI_ued!X$16/X$10)</f>
        <v>0.9307183297685756</v>
      </c>
      <c r="Y96" s="291">
        <f>IF(CHI_ued!Y$16=0,"",CHI_ued!Y$16/Y$10)</f>
        <v>1.2618781896295954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0.20487138172806471</v>
      </c>
      <c r="C97" s="291">
        <f>IF((CHI_ued!C$5-CHI_ued!C$16)=0,"",(CHI_ued!C$5-CHI_ued!C$16)/C$10)</f>
        <v>0.18983895850249929</v>
      </c>
      <c r="D97" s="291">
        <f>IF((CHI_ued!D$5-CHI_ued!D$16)=0,"",(CHI_ued!D$5-CHI_ued!D$16)/D$10)</f>
        <v>0.19492509295106197</v>
      </c>
      <c r="E97" s="291">
        <f>IF((CHI_ued!E$5-CHI_ued!E$16)=0,"",(CHI_ued!E$5-CHI_ued!E$16)/E$10)</f>
        <v>0.32839729999253175</v>
      </c>
      <c r="F97" s="291">
        <f>IF((CHI_ued!F$5-CHI_ued!F$16)=0,"",(CHI_ued!F$5-CHI_ued!F$16)/F$10)</f>
        <v>0.29961653389085396</v>
      </c>
      <c r="G97" s="291">
        <f>IF((CHI_ued!G$5-CHI_ued!G$16)=0,"",(CHI_ued!G$5-CHI_ued!G$16)/G$10)</f>
        <v>0.30370473282127164</v>
      </c>
      <c r="H97" s="291">
        <f>IF((CHI_ued!H$5-CHI_ued!H$16)=0,"",(CHI_ued!H$5-CHI_ued!H$16)/H$10)</f>
        <v>0.26826360452601294</v>
      </c>
      <c r="I97" s="291">
        <f>IF((CHI_ued!I$5-CHI_ued!I$16)=0,"",(CHI_ued!I$5-CHI_ued!I$16)/I$10)</f>
        <v>0.26447703553896507</v>
      </c>
      <c r="J97" s="291">
        <f>IF((CHI_ued!J$5-CHI_ued!J$16)=0,"",(CHI_ued!J$5-CHI_ued!J$16)/J$10)</f>
        <v>0.25041241969565897</v>
      </c>
      <c r="K97" s="291">
        <f>IF((CHI_ued!K$5-CHI_ued!K$16)=0,"",(CHI_ued!K$5-CHI_ued!K$16)/K$10)</f>
        <v>0.24078034635290843</v>
      </c>
      <c r="L97" s="291">
        <f>IF((CHI_ued!L$5-CHI_ued!L$16)=0,"",(CHI_ued!L$5-CHI_ued!L$16)/L$10)</f>
        <v>0.23612364695968441</v>
      </c>
      <c r="M97" s="291">
        <f>IF((CHI_ued!M$5-CHI_ued!M$16)=0,"",(CHI_ued!M$5-CHI_ued!M$16)/M$10)</f>
        <v>0.2273212813473395</v>
      </c>
      <c r="N97" s="291">
        <f>IF((CHI_ued!N$5-CHI_ued!N$16)=0,"",(CHI_ued!N$5-CHI_ued!N$16)/N$10)</f>
        <v>0.22421678305309306</v>
      </c>
      <c r="O97" s="291">
        <f>IF((CHI_ued!O$5-CHI_ued!O$16)=0,"",(CHI_ued!O$5-CHI_ued!O$16)/O$10)</f>
        <v>0.22328444745328771</v>
      </c>
      <c r="P97" s="291">
        <f>IF((CHI_ued!P$5-CHI_ued!P$16)=0,"",(CHI_ued!P$5-CHI_ued!P$16)/P$10)</f>
        <v>0.24005830109133935</v>
      </c>
      <c r="Q97" s="291">
        <f>IF((CHI_ued!Q$5-CHI_ued!Q$16)=0,"",(CHI_ued!Q$5-CHI_ued!Q$16)/Q$10)</f>
        <v>0.25507916932158625</v>
      </c>
      <c r="R97" s="291">
        <f>IF((CHI_ued!R$5-CHI_ued!R$16)=0,"",(CHI_ued!R$5-CHI_ued!R$16)/R$10)</f>
        <v>0.23113288735754051</v>
      </c>
      <c r="S97" s="291">
        <f>IF((CHI_ued!S$5-CHI_ued!S$16)=0,"",(CHI_ued!S$5-CHI_ued!S$16)/S$10)</f>
        <v>0.21256541634876933</v>
      </c>
      <c r="T97" s="291">
        <f>IF((CHI_ued!T$5-CHI_ued!T$16)=0,"",(CHI_ued!T$5-CHI_ued!T$16)/T$10)</f>
        <v>0.20417581384182407</v>
      </c>
      <c r="U97" s="291">
        <f>IF((CHI_ued!U$5-CHI_ued!U$16)=0,"",(CHI_ued!U$5-CHI_ued!U$16)/U$10)</f>
        <v>0.20348223738009744</v>
      </c>
      <c r="V97" s="291">
        <f>IF((CHI_ued!V$5-CHI_ued!V$16)=0,"",(CHI_ued!V$5-CHI_ued!V$16)/V$10)</f>
        <v>0.27518096148830479</v>
      </c>
      <c r="W97" s="291">
        <f>IF((CHI_ued!W$5-CHI_ued!W$16)=0,"",(CHI_ued!W$5-CHI_ued!W$16)/W$10)</f>
        <v>0.2395877640137111</v>
      </c>
      <c r="X97" s="291">
        <f>IF((CHI_ued!X$5-CHI_ued!X$16)=0,"",(CHI_ued!X$5-CHI_ued!X$16)/X$10)</f>
        <v>0.24681523715942963</v>
      </c>
      <c r="Y97" s="291">
        <f>IF((CHI_ued!Y$5-CHI_ued!Y$16)=0,"",(CHI_ued!Y$5-CHI_ued!Y$16)/Y$10)</f>
        <v>0.23246270611511918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0.28436500981386043</v>
      </c>
      <c r="C98" s="291">
        <f>IF(CHI_ued!C$61=0,"",CHI_ued!C$61/C$11)</f>
        <v>0.25323673397385371</v>
      </c>
      <c r="D98" s="291">
        <f>IF(CHI_ued!D$61=0,"",CHI_ued!D$61/D$11)</f>
        <v>0.26190534725317938</v>
      </c>
      <c r="E98" s="291">
        <f>IF(CHI_ued!E$61=0,"",CHI_ued!E$61/E$11)</f>
        <v>0.45984811682234572</v>
      </c>
      <c r="F98" s="291">
        <f>IF(CHI_ued!F$61=0,"",CHI_ued!F$61/F$11)</f>
        <v>0.42507362870662846</v>
      </c>
      <c r="G98" s="291">
        <f>IF(CHI_ued!G$61=0,"",CHI_ued!G$61/G$11)</f>
        <v>0.42976266717084</v>
      </c>
      <c r="H98" s="291">
        <f>IF(CHI_ued!H$61=0,"",CHI_ued!H$61/H$11)</f>
        <v>0.37376081506304065</v>
      </c>
      <c r="I98" s="291">
        <f>IF(CHI_ued!I$61=0,"",CHI_ued!I$61/I$11)</f>
        <v>0.39341100422115866</v>
      </c>
      <c r="J98" s="291">
        <f>IF(CHI_ued!J$61=0,"",CHI_ued!J$61/J$11)</f>
        <v>0.36062493714951827</v>
      </c>
      <c r="K98" s="291">
        <f>IF(CHI_ued!K$61=0,"",CHI_ued!K$61/K$11)</f>
        <v>0.37233758379986187</v>
      </c>
      <c r="L98" s="291">
        <f>IF(CHI_ued!L$61=0,"",CHI_ued!L$61/L$11)</f>
        <v>0.4091016470674867</v>
      </c>
      <c r="M98" s="291">
        <f>IF(CHI_ued!M$61=0,"",CHI_ued!M$61/M$11)</f>
        <v>0.37685756106832724</v>
      </c>
      <c r="N98" s="291">
        <f>IF(CHI_ued!N$61=0,"",CHI_ued!N$61/N$11)</f>
        <v>0.43911678969803791</v>
      </c>
      <c r="O98" s="291">
        <f>IF(CHI_ued!O$61=0,"",CHI_ued!O$61/O$11)</f>
        <v>0.36096529974098024</v>
      </c>
      <c r="P98" s="291">
        <f>IF(CHI_ued!P$61=0,"",CHI_ued!P$61/P$11)</f>
        <v>0.38934803895995029</v>
      </c>
      <c r="Q98" s="291">
        <f>IF(CHI_ued!Q$61=0,"",CHI_ued!Q$61/Q$11)</f>
        <v>0.3971293281437126</v>
      </c>
      <c r="R98" s="291">
        <f>IF(CHI_ued!R$61=0,"",CHI_ued!R$61/R$11)</f>
        <v>0.38905838741402266</v>
      </c>
      <c r="S98" s="291">
        <f>IF(CHI_ued!S$61=0,"",CHI_ued!S$61/S$11)</f>
        <v>0.35357050592825762</v>
      </c>
      <c r="T98" s="291">
        <f>IF(CHI_ued!T$61=0,"",CHI_ued!T$61/T$11)</f>
        <v>0.39772946110409763</v>
      </c>
      <c r="U98" s="291">
        <f>IF(CHI_ued!U$61=0,"",CHI_ued!U$61/U$11)</f>
        <v>0.30145788339979696</v>
      </c>
      <c r="V98" s="291">
        <f>IF(CHI_ued!V$61=0,"",CHI_ued!V$61/V$11)</f>
        <v>0.50436099415467783</v>
      </c>
      <c r="W98" s="291">
        <f>IF(CHI_ued!W$61=0,"",CHI_ued!W$61/W$11)</f>
        <v>0.35834497624502304</v>
      </c>
      <c r="X98" s="291">
        <f>IF(CHI_ued!X$61=0,"",CHI_ued!X$61/X$11)</f>
        <v>0.4674757483591877</v>
      </c>
      <c r="Y98" s="291">
        <f>IF(CHI_ued!Y$61=0,"",CHI_ued!Y$61/Y$11)</f>
        <v>0.36443389991259451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0.2083007059936326</v>
      </c>
      <c r="C99" s="253">
        <f>IF(CHI_ued!C$110=0,"",CHI_ued!C$110/C$12)</f>
        <v>0.191378890747636</v>
      </c>
      <c r="D99" s="253">
        <f>IF(CHI_ued!D$110=0,"",CHI_ued!D$110/D$12)</f>
        <v>0.19280833831936628</v>
      </c>
      <c r="E99" s="253">
        <f>IF(CHI_ued!E$110=0,"",CHI_ued!E$110/E$12)</f>
        <v>0.31173529830107594</v>
      </c>
      <c r="F99" s="253">
        <f>IF(CHI_ued!F$110=0,"",CHI_ued!F$110/F$12)</f>
        <v>0.27777586034324253</v>
      </c>
      <c r="G99" s="253">
        <f>IF(CHI_ued!G$110=0,"",CHI_ued!G$110/G$12)</f>
        <v>0.28515190096887677</v>
      </c>
      <c r="H99" s="253">
        <f>IF(CHI_ued!H$110=0,"",CHI_ued!H$110/H$12)</f>
        <v>0.26087667555141758</v>
      </c>
      <c r="I99" s="253">
        <f>IF(CHI_ued!I$110=0,"",CHI_ued!I$110/I$12)</f>
        <v>0.2606509945330357</v>
      </c>
      <c r="J99" s="253">
        <f>IF(CHI_ued!J$110=0,"",CHI_ued!J$110/J$12)</f>
        <v>0.26294434027193447</v>
      </c>
      <c r="K99" s="253">
        <f>IF(CHI_ued!K$110=0,"",CHI_ued!K$110/K$12)</f>
        <v>0.22548956287467006</v>
      </c>
      <c r="L99" s="253">
        <f>IF(CHI_ued!L$110=0,"",CHI_ued!L$110/L$12)</f>
        <v>0.1918285168433192</v>
      </c>
      <c r="M99" s="253">
        <f>IF(CHI_ued!M$110=0,"",CHI_ued!M$110/M$12)</f>
        <v>0.19179570285586542</v>
      </c>
      <c r="N99" s="253">
        <f>IF(CHI_ued!N$110=0,"",CHI_ued!N$110/N$12)</f>
        <v>0.16729302242360303</v>
      </c>
      <c r="O99" s="253">
        <f>IF(CHI_ued!O$110=0,"",CHI_ued!O$110/O$12)</f>
        <v>0.21724780232461952</v>
      </c>
      <c r="P99" s="253">
        <f>IF(CHI_ued!P$110=0,"",CHI_ued!P$110/P$12)</f>
        <v>0.25286992503601341</v>
      </c>
      <c r="Q99" s="253">
        <f>IF(CHI_ued!Q$110=0,"",CHI_ued!Q$110/Q$12)</f>
        <v>0.27702119559798483</v>
      </c>
      <c r="R99" s="253">
        <f>IF(CHI_ued!R$110=0,"",CHI_ued!R$110/R$12)</f>
        <v>0.22290551705939798</v>
      </c>
      <c r="S99" s="253">
        <f>IF(CHI_ued!S$110=0,"",CHI_ued!S$110/S$12)</f>
        <v>0.23491520004569677</v>
      </c>
      <c r="T99" s="253">
        <f>IF(CHI_ued!T$110=0,"",CHI_ued!T$110/T$12)</f>
        <v>0.19331388903658084</v>
      </c>
      <c r="U99" s="253">
        <f>IF(CHI_ued!U$110=0,"",CHI_ued!U$110/U$12)</f>
        <v>0.23357886627500185</v>
      </c>
      <c r="V99" s="253">
        <f>IF(CHI_ued!V$110=0,"",CHI_ued!V$110/V$12)</f>
        <v>0.19532759217075388</v>
      </c>
      <c r="W99" s="253">
        <f>IF(CHI_ued!W$110=0,"",CHI_ued!W$110/W$12)</f>
        <v>0.22578607085531047</v>
      </c>
      <c r="X99" s="253">
        <f>IF(CHI_ued!X$110=0,"",CHI_ued!X$110/X$12)</f>
        <v>0.1879825110669569</v>
      </c>
      <c r="Y99" s="253">
        <f>IF(CHI_ued!Y$110=0,"",CHI_ued!Y$110/Y$12)</f>
        <v>0.17414176644908702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1.7845511918229697</v>
      </c>
      <c r="C100" s="313">
        <f t="shared" si="26"/>
        <v>1.7801749206965081</v>
      </c>
      <c r="D100" s="313">
        <f t="shared" si="26"/>
        <v>1.8283787613792684</v>
      </c>
      <c r="E100" s="313">
        <f t="shared" si="26"/>
        <v>1.6813294444209108</v>
      </c>
      <c r="F100" s="313">
        <f t="shared" si="26"/>
        <v>1.8207839668469945</v>
      </c>
      <c r="G100" s="313">
        <f t="shared" si="26"/>
        <v>1.7019467648073134</v>
      </c>
      <c r="H100" s="313">
        <f t="shared" si="26"/>
        <v>1.7513916623423109</v>
      </c>
      <c r="I100" s="313">
        <f t="shared" si="26"/>
        <v>1.7452139896305086</v>
      </c>
      <c r="J100" s="313">
        <f t="shared" si="26"/>
        <v>1.6482671255862866</v>
      </c>
      <c r="K100" s="313">
        <f t="shared" si="26"/>
        <v>1.9107902803847849</v>
      </c>
      <c r="L100" s="313">
        <f t="shared" si="26"/>
        <v>2.0563520628936391</v>
      </c>
      <c r="M100" s="313">
        <f t="shared" si="26"/>
        <v>2.0632046784857523</v>
      </c>
      <c r="N100" s="313">
        <f t="shared" si="26"/>
        <v>2.0115814928246092</v>
      </c>
      <c r="O100" s="313">
        <f t="shared" si="26"/>
        <v>2.2356947075570193</v>
      </c>
      <c r="P100" s="313">
        <f t="shared" si="26"/>
        <v>2.1942377192027873</v>
      </c>
      <c r="Q100" s="313">
        <f t="shared" si="26"/>
        <v>2.113848593745514</v>
      </c>
      <c r="R100" s="313">
        <f t="shared" si="26"/>
        <v>2.2459098874051668</v>
      </c>
      <c r="S100" s="313">
        <f t="shared" si="26"/>
        <v>2.1716881174912879</v>
      </c>
      <c r="T100" s="313">
        <f t="shared" si="26"/>
        <v>2.3214388906433157</v>
      </c>
      <c r="U100" s="313">
        <f t="shared" si="26"/>
        <v>2.387109980795953</v>
      </c>
      <c r="V100" s="313">
        <f t="shared" si="26"/>
        <v>1.3765107610285872</v>
      </c>
      <c r="W100" s="313">
        <f t="shared" si="26"/>
        <v>2.0309084740322847</v>
      </c>
      <c r="X100" s="313">
        <f t="shared" si="26"/>
        <v>1.6049400392745474</v>
      </c>
      <c r="Y100" s="313">
        <f t="shared" si="26"/>
        <v>1.7317099453192117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2.1372281851560526</v>
      </c>
      <c r="C101" s="255">
        <f t="shared" si="27"/>
        <v>2.1685347364721146</v>
      </c>
      <c r="D101" s="255">
        <f t="shared" si="27"/>
        <v>2.2598404260677758</v>
      </c>
      <c r="E101" s="255">
        <f t="shared" si="27"/>
        <v>1.9742161614168257</v>
      </c>
      <c r="F101" s="255">
        <f t="shared" si="27"/>
        <v>2.0930593549812446</v>
      </c>
      <c r="G101" s="255">
        <f t="shared" si="27"/>
        <v>2.0280812544245652</v>
      </c>
      <c r="H101" s="255">
        <f t="shared" si="27"/>
        <v>2.0788463177644605</v>
      </c>
      <c r="I101" s="255">
        <f t="shared" si="27"/>
        <v>2.0719989645492709</v>
      </c>
      <c r="J101" s="255">
        <f t="shared" si="27"/>
        <v>1.9520341217503094</v>
      </c>
      <c r="K101" s="255">
        <f t="shared" si="27"/>
        <v>2.2779021787940601</v>
      </c>
      <c r="L101" s="255">
        <f t="shared" si="27"/>
        <v>2.523554075850627</v>
      </c>
      <c r="M101" s="255">
        <f t="shared" si="27"/>
        <v>2.5158080453774794</v>
      </c>
      <c r="N101" s="255">
        <f t="shared" si="27"/>
        <v>2.4942797088916011</v>
      </c>
      <c r="O101" s="255">
        <f t="shared" si="27"/>
        <v>2.7138749478374455</v>
      </c>
      <c r="P101" s="255">
        <f t="shared" si="27"/>
        <v>2.5343304427698743</v>
      </c>
      <c r="Q101" s="255">
        <f t="shared" si="27"/>
        <v>2.4474566469419892</v>
      </c>
      <c r="R101" s="255">
        <f t="shared" si="27"/>
        <v>2.6735078651788298</v>
      </c>
      <c r="S101" s="255">
        <f t="shared" si="27"/>
        <v>2.6039414613857441</v>
      </c>
      <c r="T101" s="255">
        <f t="shared" si="27"/>
        <v>2.8243995368864128</v>
      </c>
      <c r="U101" s="255">
        <f t="shared" si="27"/>
        <v>2.8932527761152582</v>
      </c>
      <c r="V101" s="255">
        <f t="shared" si="27"/>
        <v>1.71257190111776</v>
      </c>
      <c r="W101" s="255">
        <f t="shared" si="27"/>
        <v>2.5405858118523463</v>
      </c>
      <c r="X101" s="255">
        <f t="shared" si="27"/>
        <v>2.055450256728018</v>
      </c>
      <c r="Y101" s="255">
        <f t="shared" si="27"/>
        <v>2.376411877601218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0.67733125484722201</v>
      </c>
      <c r="C102" s="293">
        <f t="shared" si="28"/>
        <v>0.65129842082090361</v>
      </c>
      <c r="D102" s="293">
        <f t="shared" si="28"/>
        <v>0.69537448537394864</v>
      </c>
      <c r="E102" s="293">
        <f t="shared" si="28"/>
        <v>0.79404983961144748</v>
      </c>
      <c r="F102" s="293">
        <f t="shared" si="28"/>
        <v>0.93138548976063584</v>
      </c>
      <c r="G102" s="293">
        <f t="shared" si="28"/>
        <v>0.73919660466667414</v>
      </c>
      <c r="H102" s="293">
        <f t="shared" si="28"/>
        <v>0.75381272799443488</v>
      </c>
      <c r="I102" s="293">
        <f t="shared" si="28"/>
        <v>0.75335972982232613</v>
      </c>
      <c r="J102" s="293">
        <f t="shared" si="28"/>
        <v>0.5841117224617256</v>
      </c>
      <c r="K102" s="293">
        <f t="shared" si="28"/>
        <v>0.81292921631959447</v>
      </c>
      <c r="L102" s="293">
        <f t="shared" si="28"/>
        <v>0.69665707104847696</v>
      </c>
      <c r="M102" s="293">
        <f t="shared" si="28"/>
        <v>0.69779474017732246</v>
      </c>
      <c r="N102" s="293">
        <f t="shared" si="28"/>
        <v>0.67091929680937679</v>
      </c>
      <c r="O102" s="293">
        <f t="shared" si="28"/>
        <v>0.63995717717808054</v>
      </c>
      <c r="P102" s="293">
        <f t="shared" si="28"/>
        <v>0.78493091964213457</v>
      </c>
      <c r="Q102" s="293">
        <f t="shared" si="28"/>
        <v>0.85842798643211105</v>
      </c>
      <c r="R102" s="293">
        <f t="shared" si="28"/>
        <v>0.68578734439162126</v>
      </c>
      <c r="S102" s="293">
        <f t="shared" si="28"/>
        <v>0.51195917384028278</v>
      </c>
      <c r="T102" s="293">
        <f t="shared" si="28"/>
        <v>0.59017895669848675</v>
      </c>
      <c r="U102" s="293">
        <f t="shared" si="28"/>
        <v>0.59644950420706588</v>
      </c>
      <c r="V102" s="293">
        <f t="shared" si="28"/>
        <v>0.5449735127057308</v>
      </c>
      <c r="W102" s="293">
        <f t="shared" si="28"/>
        <v>0.51545223748061941</v>
      </c>
      <c r="X102" s="293">
        <f t="shared" si="28"/>
        <v>0.46015397339911074</v>
      </c>
      <c r="Y102" s="293">
        <f t="shared" si="28"/>
        <v>0.40420742785296443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0.53728402628280159</v>
      </c>
      <c r="C103" s="256">
        <f t="shared" si="29"/>
        <v>0.51478584256931059</v>
      </c>
      <c r="D103" s="256">
        <f t="shared" si="29"/>
        <v>0.55442385954103945</v>
      </c>
      <c r="E103" s="256">
        <f t="shared" si="29"/>
        <v>0.63129923550359868</v>
      </c>
      <c r="F103" s="256">
        <f t="shared" si="29"/>
        <v>0.75476472842333076</v>
      </c>
      <c r="G103" s="256">
        <f t="shared" si="29"/>
        <v>0.5961607083247964</v>
      </c>
      <c r="H103" s="256">
        <f t="shared" si="29"/>
        <v>0.60989397375338072</v>
      </c>
      <c r="I103" s="256">
        <f t="shared" si="29"/>
        <v>0.61101989553035929</v>
      </c>
      <c r="J103" s="256">
        <f t="shared" si="29"/>
        <v>0.45921237660641534</v>
      </c>
      <c r="K103" s="256">
        <f t="shared" si="29"/>
        <v>0.62390677437343078</v>
      </c>
      <c r="L103" s="256">
        <f t="shared" si="29"/>
        <v>0.56551519805919126</v>
      </c>
      <c r="M103" s="256">
        <f t="shared" si="29"/>
        <v>0.51134116556518683</v>
      </c>
      <c r="N103" s="256">
        <f t="shared" si="29"/>
        <v>0.5197676486595193</v>
      </c>
      <c r="O103" s="256">
        <f t="shared" si="29"/>
        <v>0.45482279525670677</v>
      </c>
      <c r="P103" s="256">
        <f t="shared" si="29"/>
        <v>0.53708195842817474</v>
      </c>
      <c r="Q103" s="256">
        <f t="shared" si="29"/>
        <v>0.55247271067628489</v>
      </c>
      <c r="R103" s="256">
        <f t="shared" si="29"/>
        <v>0.34380855441637559</v>
      </c>
      <c r="S103" s="256">
        <f t="shared" si="29"/>
        <v>0.23713398609698125</v>
      </c>
      <c r="T103" s="256">
        <f t="shared" si="29"/>
        <v>0.31602135330423459</v>
      </c>
      <c r="U103" s="256">
        <f t="shared" si="29"/>
        <v>0.29706525489449892</v>
      </c>
      <c r="V103" s="256">
        <f t="shared" si="29"/>
        <v>0.29411031606144389</v>
      </c>
      <c r="W103" s="256">
        <f t="shared" si="29"/>
        <v>0.37821993976751461</v>
      </c>
      <c r="X103" s="256">
        <f t="shared" si="29"/>
        <v>0.35069114470301138</v>
      </c>
      <c r="Y103" s="256">
        <f t="shared" si="29"/>
        <v>0.30545761236721286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SE: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2818.1952892348504</v>
      </c>
      <c r="C5" s="223">
        <f t="shared" si="0"/>
        <v>2977.2010977904124</v>
      </c>
      <c r="D5" s="223">
        <f t="shared" si="0"/>
        <v>3095.2125383964817</v>
      </c>
      <c r="E5" s="223">
        <f t="shared" si="0"/>
        <v>2349.6648921934175</v>
      </c>
      <c r="F5" s="223">
        <f t="shared" si="0"/>
        <v>2297.7710669856233</v>
      </c>
      <c r="G5" s="223">
        <f t="shared" si="0"/>
        <v>2321.9580284123622</v>
      </c>
      <c r="H5" s="223">
        <f t="shared" si="0"/>
        <v>2146.5740121985305</v>
      </c>
      <c r="I5" s="223">
        <f t="shared" si="0"/>
        <v>2127.8820677833423</v>
      </c>
      <c r="J5" s="223">
        <f t="shared" si="0"/>
        <v>1910.8281967439293</v>
      </c>
      <c r="K5" s="223">
        <f t="shared" si="0"/>
        <v>1598.9305499208192</v>
      </c>
      <c r="L5" s="223">
        <f t="shared" si="0"/>
        <v>2000.8155035145851</v>
      </c>
      <c r="M5" s="223">
        <f t="shared" si="0"/>
        <v>1875.533509418934</v>
      </c>
      <c r="N5" s="223">
        <f t="shared" si="0"/>
        <v>1801.4819622984603</v>
      </c>
      <c r="O5" s="223">
        <f t="shared" si="0"/>
        <v>2030.4145611884737</v>
      </c>
      <c r="P5" s="223">
        <f t="shared" si="0"/>
        <v>1988.9916032399315</v>
      </c>
      <c r="Q5" s="223">
        <f t="shared" si="0"/>
        <v>1776.5774254789915</v>
      </c>
      <c r="R5" s="223">
        <f t="shared" si="0"/>
        <v>2092.4094615432805</v>
      </c>
      <c r="S5" s="223">
        <f t="shared" si="0"/>
        <v>2179.5070393384067</v>
      </c>
      <c r="T5" s="223">
        <f t="shared" si="0"/>
        <v>2092.6620970925242</v>
      </c>
      <c r="U5" s="223">
        <f t="shared" si="0"/>
        <v>2205.9776796199221</v>
      </c>
      <c r="V5" s="223">
        <f t="shared" si="0"/>
        <v>1741.4521368467356</v>
      </c>
      <c r="W5" s="223">
        <f t="shared" si="0"/>
        <v>2238.8677216508549</v>
      </c>
      <c r="X5" s="223">
        <f t="shared" si="0"/>
        <v>1670.9515006453478</v>
      </c>
      <c r="Y5" s="223">
        <f t="shared" si="0"/>
        <v>1936.8848158206915</v>
      </c>
      <c r="DA5" s="89"/>
    </row>
    <row r="6" spans="1:105" ht="12" customHeight="1" x14ac:dyDescent="0.25">
      <c r="A6" s="55" t="s">
        <v>91</v>
      </c>
      <c r="B6" s="259">
        <v>6.2589628750606394</v>
      </c>
      <c r="C6" s="259">
        <v>6.1956635003414249</v>
      </c>
      <c r="D6" s="259">
        <v>6.0545887613553084</v>
      </c>
      <c r="E6" s="259">
        <v>8.1029426592975895</v>
      </c>
      <c r="F6" s="259">
        <v>8.9319814722427058</v>
      </c>
      <c r="G6" s="259">
        <v>8.3281691893238996</v>
      </c>
      <c r="H6" s="259">
        <v>8.182481663429602</v>
      </c>
      <c r="I6" s="259">
        <v>7.8622922856283131</v>
      </c>
      <c r="J6" s="259">
        <v>7.4748723354149744</v>
      </c>
      <c r="K6" s="259">
        <v>5.7116400433994574</v>
      </c>
      <c r="L6" s="259">
        <v>5.9988519519809564</v>
      </c>
      <c r="M6" s="259">
        <v>5.8643326884053906</v>
      </c>
      <c r="N6" s="259">
        <v>5.9326246840042716</v>
      </c>
      <c r="O6" s="259">
        <v>6.1797551628397578</v>
      </c>
      <c r="P6" s="259">
        <v>6.7202549532626534</v>
      </c>
      <c r="Q6" s="259">
        <v>6.5882398570756617</v>
      </c>
      <c r="R6" s="259">
        <v>6.4188718579274919</v>
      </c>
      <c r="S6" s="259">
        <v>6.1204387318685569</v>
      </c>
      <c r="T6" s="259">
        <v>5.6925693460078266</v>
      </c>
      <c r="U6" s="259">
        <v>5.7635571787530759</v>
      </c>
      <c r="V6" s="259">
        <v>5.1510668401921844</v>
      </c>
      <c r="W6" s="259">
        <v>5.0464210957305111</v>
      </c>
      <c r="X6" s="259">
        <v>5.1680921411111722</v>
      </c>
      <c r="Y6" s="259">
        <v>4.5882397037465212</v>
      </c>
      <c r="DA6" s="67" t="s">
        <v>987</v>
      </c>
    </row>
    <row r="7" spans="1:105" ht="12" customHeight="1" x14ac:dyDescent="0.25">
      <c r="A7" s="173" t="s">
        <v>92</v>
      </c>
      <c r="B7" s="224">
        <v>49.522788215959437</v>
      </c>
      <c r="C7" s="224">
        <v>49.021944611196602</v>
      </c>
      <c r="D7" s="224">
        <v>47.905719038223587</v>
      </c>
      <c r="E7" s="224">
        <v>64.112908360807282</v>
      </c>
      <c r="F7" s="224">
        <v>70.672511665035799</v>
      </c>
      <c r="G7" s="224">
        <v>65.894968099738136</v>
      </c>
      <c r="H7" s="224">
        <v>64.742244775668198</v>
      </c>
      <c r="I7" s="224">
        <v>62.208810553037551</v>
      </c>
      <c r="J7" s="224">
        <v>59.143427912488377</v>
      </c>
      <c r="K7" s="224">
        <v>45.192206102089131</v>
      </c>
      <c r="L7" s="224">
        <v>47.464712714719461</v>
      </c>
      <c r="M7" s="224">
        <v>46.400356025919812</v>
      </c>
      <c r="N7" s="224">
        <v>46.940702741885246</v>
      </c>
      <c r="O7" s="224">
        <v>48.896073081889043</v>
      </c>
      <c r="P7" s="224">
        <v>53.172669250647132</v>
      </c>
      <c r="Q7" s="224">
        <v>52.128126283979597</v>
      </c>
      <c r="R7" s="224">
        <v>50.788035965534583</v>
      </c>
      <c r="S7" s="224">
        <v>48.42674372056338</v>
      </c>
      <c r="T7" s="224">
        <v>45.041313034514097</v>
      </c>
      <c r="U7" s="224">
        <v>45.602990021121677</v>
      </c>
      <c r="V7" s="224">
        <v>40.756783081353163</v>
      </c>
      <c r="W7" s="224">
        <v>39.928794619985787</v>
      </c>
      <c r="X7" s="224">
        <v>40.891492359640083</v>
      </c>
      <c r="Y7" s="224">
        <v>36.303526266002017</v>
      </c>
      <c r="DA7" s="177" t="s">
        <v>988</v>
      </c>
    </row>
    <row r="8" spans="1:105" ht="12" customHeight="1" x14ac:dyDescent="0.25">
      <c r="A8" s="173" t="s">
        <v>93</v>
      </c>
      <c r="B8" s="224">
        <v>54.654912933089179</v>
      </c>
      <c r="C8" s="224">
        <v>54.102166114956923</v>
      </c>
      <c r="D8" s="224">
        <v>52.870264323836331</v>
      </c>
      <c r="E8" s="224">
        <v>70.757030259814911</v>
      </c>
      <c r="F8" s="224">
        <v>77.996415609137316</v>
      </c>
      <c r="G8" s="224">
        <v>72.723767662565578</v>
      </c>
      <c r="H8" s="224">
        <v>71.451585800788251</v>
      </c>
      <c r="I8" s="224">
        <v>68.6556077905081</v>
      </c>
      <c r="J8" s="224">
        <v>65.27255470805207</v>
      </c>
      <c r="K8" s="224">
        <v>49.875545758708242</v>
      </c>
      <c r="L8" s="224">
        <v>52.383555818875926</v>
      </c>
      <c r="M8" s="224">
        <v>51.208898166273308</v>
      </c>
      <c r="N8" s="224">
        <v>51.805241865379763</v>
      </c>
      <c r="O8" s="224">
        <v>53.963250320372453</v>
      </c>
      <c r="P8" s="224">
        <v>58.683036900929537</v>
      </c>
      <c r="Q8" s="224">
        <v>57.530246297760563</v>
      </c>
      <c r="R8" s="224">
        <v>56.051280304212447</v>
      </c>
      <c r="S8" s="224">
        <v>53.445283616471663</v>
      </c>
      <c r="T8" s="224">
        <v>49.709015404347788</v>
      </c>
      <c r="U8" s="224">
        <v>50.328899863714021</v>
      </c>
      <c r="V8" s="224">
        <v>44.980472848786327</v>
      </c>
      <c r="W8" s="224">
        <v>44.066678636144381</v>
      </c>
      <c r="X8" s="224">
        <v>45.129142262227752</v>
      </c>
      <c r="Y8" s="224">
        <v>40.065717999961677</v>
      </c>
      <c r="DA8" s="177" t="s">
        <v>989</v>
      </c>
    </row>
    <row r="9" spans="1:105" ht="12" customHeight="1" x14ac:dyDescent="0.25">
      <c r="A9" s="173" t="s">
        <v>94</v>
      </c>
      <c r="B9" s="224">
        <v>88.925245739960928</v>
      </c>
      <c r="C9" s="224">
        <v>88.025909449835169</v>
      </c>
      <c r="D9" s="224">
        <v>86.021566864256258</v>
      </c>
      <c r="E9" s="224">
        <v>115.12389218123769</v>
      </c>
      <c r="F9" s="224">
        <v>126.90259763783391</v>
      </c>
      <c r="G9" s="224">
        <v>118.3238351956871</v>
      </c>
      <c r="H9" s="224">
        <v>116.25395568050121</v>
      </c>
      <c r="I9" s="224">
        <v>111.7048123683148</v>
      </c>
      <c r="J9" s="224">
        <v>106.2004796274131</v>
      </c>
      <c r="K9" s="224">
        <v>81.149066478937527</v>
      </c>
      <c r="L9" s="224">
        <v>85.229676966630464</v>
      </c>
      <c r="M9" s="224">
        <v>83.318472377467586</v>
      </c>
      <c r="N9" s="224">
        <v>84.288742150899367</v>
      </c>
      <c r="O9" s="224">
        <v>87.79988912508027</v>
      </c>
      <c r="P9" s="224">
        <v>95.479128904128771</v>
      </c>
      <c r="Q9" s="224">
        <v>93.603502685511998</v>
      </c>
      <c r="R9" s="224">
        <v>91.197178946997937</v>
      </c>
      <c r="S9" s="224">
        <v>86.957141164144289</v>
      </c>
      <c r="T9" s="224">
        <v>80.878116405285539</v>
      </c>
      <c r="U9" s="224">
        <v>81.886687728910331</v>
      </c>
      <c r="V9" s="224">
        <v>73.184630382172756</v>
      </c>
      <c r="W9" s="224">
        <v>71.697858735231904</v>
      </c>
      <c r="X9" s="224">
        <v>73.426520148614784</v>
      </c>
      <c r="Y9" s="224">
        <v>65.188171157757822</v>
      </c>
      <c r="DA9" s="177" t="s">
        <v>990</v>
      </c>
    </row>
    <row r="10" spans="1:105" ht="12" customHeight="1" x14ac:dyDescent="0.25">
      <c r="A10" s="56" t="s">
        <v>95</v>
      </c>
      <c r="B10" s="260">
        <v>16.32367375324495</v>
      </c>
      <c r="C10" s="260">
        <v>16.319411333170549</v>
      </c>
      <c r="D10" s="260">
        <v>15.743603285131771</v>
      </c>
      <c r="E10" s="260">
        <v>21.129183659731648</v>
      </c>
      <c r="F10" s="260">
        <v>22.967319599933901</v>
      </c>
      <c r="G10" s="260">
        <v>21.287821602458521</v>
      </c>
      <c r="H10" s="260">
        <v>20.641638245514251</v>
      </c>
      <c r="I10" s="260">
        <v>19.74444062357129</v>
      </c>
      <c r="J10" s="260">
        <v>19.461001524982269</v>
      </c>
      <c r="K10" s="260">
        <v>14.51995826247815</v>
      </c>
      <c r="L10" s="260">
        <v>15.278113966514701</v>
      </c>
      <c r="M10" s="260">
        <v>14.952718373617589</v>
      </c>
      <c r="N10" s="260">
        <v>15.0555887214555</v>
      </c>
      <c r="O10" s="260">
        <v>15.706458117959521</v>
      </c>
      <c r="P10" s="260">
        <v>16.507715080056268</v>
      </c>
      <c r="Q10" s="260">
        <v>16.23440973387822</v>
      </c>
      <c r="R10" s="260">
        <v>16.197328572009159</v>
      </c>
      <c r="S10" s="260">
        <v>16.06105705261027</v>
      </c>
      <c r="T10" s="260">
        <v>14.76596326729563</v>
      </c>
      <c r="U10" s="260">
        <v>14.848756302414561</v>
      </c>
      <c r="V10" s="260">
        <v>13.484366518888031</v>
      </c>
      <c r="W10" s="260">
        <v>13.208477584062139</v>
      </c>
      <c r="X10" s="260">
        <v>13.731457411032871</v>
      </c>
      <c r="Y10" s="260">
        <v>12.256780836833279</v>
      </c>
      <c r="DA10" s="68" t="s">
        <v>991</v>
      </c>
    </row>
    <row r="11" spans="1:105" ht="12" customHeight="1" x14ac:dyDescent="0.25">
      <c r="A11" s="37" t="s">
        <v>159</v>
      </c>
      <c r="B11" s="226">
        <v>0.1081953648542088</v>
      </c>
      <c r="C11" s="226">
        <v>6.9914124180633933E-2</v>
      </c>
      <c r="D11" s="226">
        <v>0.1229013467129746</v>
      </c>
      <c r="E11" s="226">
        <v>0.25814283395086413</v>
      </c>
      <c r="F11" s="226">
        <v>0.36127571671610931</v>
      </c>
      <c r="G11" s="226">
        <v>0.13259233237978479</v>
      </c>
      <c r="H11" s="226">
        <v>0.14332600072494739</v>
      </c>
      <c r="I11" s="226">
        <v>0.1146981983828078</v>
      </c>
      <c r="J11" s="226">
        <v>6.8730801523430737E-2</v>
      </c>
      <c r="K11" s="226">
        <v>0.12333567564716599</v>
      </c>
      <c r="L11" s="226">
        <v>0.1280627511414866</v>
      </c>
      <c r="M11" s="226">
        <v>0.12112958043299291</v>
      </c>
      <c r="N11" s="226">
        <v>0.11009359149222139</v>
      </c>
      <c r="O11" s="226">
        <v>9.3823408109034181E-2</v>
      </c>
      <c r="P11" s="226">
        <v>0.13746359584569939</v>
      </c>
      <c r="Q11" s="226">
        <v>0.14627633558596231</v>
      </c>
      <c r="R11" s="226">
        <v>6.1887356669405577E-2</v>
      </c>
      <c r="S11" s="226">
        <v>3.6267456627018357E-2</v>
      </c>
      <c r="T11" s="226">
        <v>3.932023045334726E-2</v>
      </c>
      <c r="U11" s="226">
        <v>4.3701913976099058E-2</v>
      </c>
      <c r="V11" s="226">
        <v>0.12918806642678909</v>
      </c>
      <c r="W11" s="226">
        <v>0.13415649875523969</v>
      </c>
      <c r="X11" s="226">
        <v>0.1528520013772019</v>
      </c>
      <c r="Y11" s="226">
        <v>0.12055300160431751</v>
      </c>
      <c r="DA11" s="69" t="s">
        <v>992</v>
      </c>
    </row>
    <row r="12" spans="1:105" ht="12" customHeight="1" x14ac:dyDescent="0.25">
      <c r="A12" s="37" t="s">
        <v>35</v>
      </c>
      <c r="B12" s="226">
        <v>0.34439459689888008</v>
      </c>
      <c r="C12" s="226">
        <v>0.28766752771455251</v>
      </c>
      <c r="D12" s="226">
        <v>0.38945367327259639</v>
      </c>
      <c r="E12" s="226">
        <v>0.44965003308931778</v>
      </c>
      <c r="F12" s="226">
        <v>1.0474683448588511</v>
      </c>
      <c r="G12" s="226">
        <v>0.88472049032318734</v>
      </c>
      <c r="H12" s="226">
        <v>0.99920646048115114</v>
      </c>
      <c r="I12" s="226">
        <v>1.046628934542051</v>
      </c>
      <c r="J12" s="226">
        <v>0.32797117322316521</v>
      </c>
      <c r="K12" s="226">
        <v>0.70195620786521951</v>
      </c>
      <c r="L12" s="226">
        <v>0.47856935996299432</v>
      </c>
      <c r="M12" s="226">
        <v>0.46568511016886027</v>
      </c>
      <c r="N12" s="226">
        <v>0.47197664500166869</v>
      </c>
      <c r="O12" s="226">
        <v>0.44699847959224248</v>
      </c>
      <c r="P12" s="226">
        <v>1.238529184402495</v>
      </c>
      <c r="Q12" s="226">
        <v>1.655990091427852</v>
      </c>
      <c r="R12" s="226">
        <v>0.6980476797516606</v>
      </c>
      <c r="S12" s="226">
        <v>0.23565351736152551</v>
      </c>
      <c r="T12" s="226">
        <v>0.34299295190648998</v>
      </c>
      <c r="U12" s="226">
        <v>0.42915051757871708</v>
      </c>
      <c r="V12" s="226">
        <v>1.2980430992185199</v>
      </c>
      <c r="W12" s="226">
        <v>1.594929693351228</v>
      </c>
      <c r="X12" s="226">
        <v>0.91940851982767613</v>
      </c>
      <c r="Y12" s="226">
        <v>0.62221962724208713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15.871083791491859</v>
      </c>
      <c r="C15" s="226">
        <v>15.96182968127536</v>
      </c>
      <c r="D15" s="226">
        <v>15.231248265146199</v>
      </c>
      <c r="E15" s="226">
        <v>20.421390792691469</v>
      </c>
      <c r="F15" s="226">
        <v>21.558575538358941</v>
      </c>
      <c r="G15" s="226">
        <v>20.270508779755549</v>
      </c>
      <c r="H15" s="226">
        <v>19.499105784308149</v>
      </c>
      <c r="I15" s="226">
        <v>18.58311349064644</v>
      </c>
      <c r="J15" s="226">
        <v>19.06429955023567</v>
      </c>
      <c r="K15" s="226">
        <v>13.694666378965771</v>
      </c>
      <c r="L15" s="226">
        <v>14.671481855410221</v>
      </c>
      <c r="M15" s="226">
        <v>14.365903683015739</v>
      </c>
      <c r="N15" s="226">
        <v>14.473518484961611</v>
      </c>
      <c r="O15" s="226">
        <v>15.16563623025824</v>
      </c>
      <c r="P15" s="226">
        <v>15.13172229980807</v>
      </c>
      <c r="Q15" s="226">
        <v>14.432143306864409</v>
      </c>
      <c r="R15" s="226">
        <v>15.43739353558809</v>
      </c>
      <c r="S15" s="226">
        <v>15.78913607862172</v>
      </c>
      <c r="T15" s="226">
        <v>14.383650084935789</v>
      </c>
      <c r="U15" s="226">
        <v>14.37590387085975</v>
      </c>
      <c r="V15" s="226">
        <v>12.057135353242719</v>
      </c>
      <c r="W15" s="226">
        <v>11.479391391955669</v>
      </c>
      <c r="X15" s="226">
        <v>12.659196889827991</v>
      </c>
      <c r="Y15" s="226">
        <v>11.514008207986871</v>
      </c>
      <c r="DA15" s="69" t="s">
        <v>996</v>
      </c>
    </row>
    <row r="16" spans="1:105" ht="12" customHeight="1" x14ac:dyDescent="0.25">
      <c r="A16" s="134" t="s">
        <v>997</v>
      </c>
      <c r="B16" s="314">
        <v>2341.6619088564062</v>
      </c>
      <c r="C16" s="314">
        <v>2505.737145313843</v>
      </c>
      <c r="D16" s="314">
        <v>2621.6012037833189</v>
      </c>
      <c r="E16" s="314">
        <v>1742.13241616509</v>
      </c>
      <c r="F16" s="314">
        <v>1611.170851246776</v>
      </c>
      <c r="G16" s="314">
        <v>1706.4392949269129</v>
      </c>
      <c r="H16" s="314">
        <v>1549.571883061049</v>
      </c>
      <c r="I16" s="314">
        <v>1551.1863284608769</v>
      </c>
      <c r="J16" s="314">
        <v>1395.183404987102</v>
      </c>
      <c r="K16" s="314">
        <v>1173.2521926053309</v>
      </c>
      <c r="L16" s="314">
        <v>1566.697506448839</v>
      </c>
      <c r="M16" s="314">
        <v>1460.8926913155631</v>
      </c>
      <c r="N16" s="314">
        <v>1397.3951848667241</v>
      </c>
      <c r="O16" s="314">
        <v>1613.736629406706</v>
      </c>
      <c r="P16" s="314">
        <v>1514.800515907137</v>
      </c>
      <c r="Q16" s="314">
        <v>1290.60834049871</v>
      </c>
      <c r="R16" s="314">
        <v>1649.792347377472</v>
      </c>
      <c r="S16" s="314">
        <v>1768.3578675838339</v>
      </c>
      <c r="T16" s="314">
        <v>1699.6294067067929</v>
      </c>
      <c r="U16" s="314">
        <v>1806.816938950989</v>
      </c>
      <c r="V16" s="314">
        <v>1286.380309544282</v>
      </c>
      <c r="W16" s="314">
        <v>1773.4588993981081</v>
      </c>
      <c r="X16" s="314">
        <v>1210.2143594153049</v>
      </c>
      <c r="Y16" s="314">
        <v>1533.1565778159929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14.407222699914019</v>
      </c>
      <c r="C18" s="315">
        <v>212.7830610490112</v>
      </c>
      <c r="D18" s="315">
        <v>294.79312123817709</v>
      </c>
      <c r="E18" s="315">
        <v>264.87050730868441</v>
      </c>
      <c r="F18" s="315">
        <v>262.65408426483231</v>
      </c>
      <c r="G18" s="315">
        <v>350.20541702493551</v>
      </c>
      <c r="H18" s="315">
        <v>376.80326741186582</v>
      </c>
      <c r="I18" s="315">
        <v>398.96818572656917</v>
      </c>
      <c r="J18" s="315">
        <v>362.39613069647459</v>
      </c>
      <c r="K18" s="315">
        <v>325.82398968185731</v>
      </c>
      <c r="L18" s="315">
        <v>370.15382631126403</v>
      </c>
      <c r="M18" s="315">
        <v>393.42699914015469</v>
      </c>
      <c r="N18" s="315">
        <v>380.1280309544282</v>
      </c>
      <c r="O18" s="315">
        <v>342.44772141014607</v>
      </c>
      <c r="P18" s="315">
        <v>379.01977644024072</v>
      </c>
      <c r="Q18" s="315">
        <v>291.46844368013751</v>
      </c>
      <c r="R18" s="315">
        <v>407.83413585554598</v>
      </c>
      <c r="S18" s="315">
        <v>507.61994840928628</v>
      </c>
      <c r="T18" s="315">
        <v>486.56147893379188</v>
      </c>
      <c r="U18" s="315">
        <v>487.66981943250221</v>
      </c>
      <c r="V18" s="315">
        <v>165.8720550300946</v>
      </c>
      <c r="W18" s="315">
        <v>441.05081685296648</v>
      </c>
      <c r="X18" s="315">
        <v>372.4688736027515</v>
      </c>
      <c r="Y18" s="315">
        <v>483.12226999140148</v>
      </c>
      <c r="DA18" s="137" t="s">
        <v>973</v>
      </c>
    </row>
    <row r="19" spans="1:105" ht="12" customHeight="1" x14ac:dyDescent="0.25">
      <c r="A19" s="135" t="s">
        <v>31</v>
      </c>
      <c r="B19" s="315">
        <v>465.45331040412719</v>
      </c>
      <c r="C19" s="315">
        <v>541.14600171969039</v>
      </c>
      <c r="D19" s="315">
        <v>682.36362854686149</v>
      </c>
      <c r="E19" s="315">
        <v>390.89045571797072</v>
      </c>
      <c r="F19" s="315">
        <v>427.04213241616509</v>
      </c>
      <c r="G19" s="315">
        <v>539.95408426483232</v>
      </c>
      <c r="H19" s="315">
        <v>649.83946689595871</v>
      </c>
      <c r="I19" s="315">
        <v>707.94092863284595</v>
      </c>
      <c r="J19" s="315">
        <v>645.90464316423038</v>
      </c>
      <c r="K19" s="315">
        <v>316.31848667239888</v>
      </c>
      <c r="L19" s="315">
        <v>563.1386930352536</v>
      </c>
      <c r="M19" s="315">
        <v>650.8539982803095</v>
      </c>
      <c r="N19" s="315">
        <v>538.82777300085979</v>
      </c>
      <c r="O19" s="315">
        <v>794.76268271711092</v>
      </c>
      <c r="P19" s="315">
        <v>702.5668099742046</v>
      </c>
      <c r="Q19" s="315">
        <v>647.17893379191742</v>
      </c>
      <c r="R19" s="315">
        <v>891.3419604471195</v>
      </c>
      <c r="S19" s="315">
        <v>705.74075666380043</v>
      </c>
      <c r="T19" s="315">
        <v>561.02347377472051</v>
      </c>
      <c r="U19" s="315">
        <v>632.12622527944961</v>
      </c>
      <c r="V19" s="315">
        <v>598.41031814273424</v>
      </c>
      <c r="W19" s="315">
        <v>626.87059329320721</v>
      </c>
      <c r="X19" s="315">
        <v>458.16466036113502</v>
      </c>
      <c r="Y19" s="315">
        <v>652.09750644883923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34.737747205503013</v>
      </c>
      <c r="C21" s="315">
        <v>60.791057609630258</v>
      </c>
      <c r="D21" s="315">
        <v>71.405331040412719</v>
      </c>
      <c r="E21" s="315">
        <v>51.141702493551158</v>
      </c>
      <c r="F21" s="315">
        <v>21.228632846087699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 t="s">
        <v>977</v>
      </c>
    </row>
    <row r="23" spans="1:105" ht="12" customHeight="1" x14ac:dyDescent="0.25">
      <c r="A23" s="135" t="s">
        <v>83</v>
      </c>
      <c r="B23" s="315">
        <v>1827.063628546862</v>
      </c>
      <c r="C23" s="315">
        <v>1691.017024935511</v>
      </c>
      <c r="D23" s="315">
        <v>1573.039122957867</v>
      </c>
      <c r="E23" s="315">
        <v>1035.229750644884</v>
      </c>
      <c r="F23" s="315">
        <v>900.24600171969053</v>
      </c>
      <c r="G23" s="315">
        <v>816.27979363714519</v>
      </c>
      <c r="H23" s="315">
        <v>522.92914875322447</v>
      </c>
      <c r="I23" s="315">
        <v>444.27721410146171</v>
      </c>
      <c r="J23" s="315">
        <v>386.8826311263972</v>
      </c>
      <c r="K23" s="315">
        <v>426.20859845227852</v>
      </c>
      <c r="L23" s="315">
        <v>526.11779879621668</v>
      </c>
      <c r="M23" s="315">
        <v>319.92209802235601</v>
      </c>
      <c r="N23" s="315">
        <v>382.63112639724852</v>
      </c>
      <c r="O23" s="315">
        <v>382.63112639724852</v>
      </c>
      <c r="P23" s="315">
        <v>342.24230438521062</v>
      </c>
      <c r="Q23" s="315">
        <v>254.02459157351669</v>
      </c>
      <c r="R23" s="315">
        <v>255.08744625967319</v>
      </c>
      <c r="S23" s="315">
        <v>308.83490971625099</v>
      </c>
      <c r="T23" s="315">
        <v>306.83809114359411</v>
      </c>
      <c r="U23" s="315">
        <v>348.30266552020629</v>
      </c>
      <c r="V23" s="315">
        <v>147.38383490971631</v>
      </c>
      <c r="W23" s="315">
        <v>347.41324161650903</v>
      </c>
      <c r="X23" s="315">
        <v>212.30395528804809</v>
      </c>
      <c r="Y23" s="315">
        <v>223.79690455717969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104.90111779879619</v>
      </c>
      <c r="L24" s="315">
        <v>107.28718830610489</v>
      </c>
      <c r="M24" s="315">
        <v>96.689595872742899</v>
      </c>
      <c r="N24" s="315">
        <v>95.808254514187439</v>
      </c>
      <c r="O24" s="315">
        <v>93.895098882201196</v>
      </c>
      <c r="P24" s="315">
        <v>90.971625107480648</v>
      </c>
      <c r="Q24" s="315">
        <v>97.936371453138435</v>
      </c>
      <c r="R24" s="315">
        <v>95.52880481513327</v>
      </c>
      <c r="S24" s="315">
        <v>246.16225279449699</v>
      </c>
      <c r="T24" s="315">
        <v>345.20636285468612</v>
      </c>
      <c r="U24" s="315">
        <v>338.71822871883057</v>
      </c>
      <c r="V24" s="315">
        <v>374.7141014617369</v>
      </c>
      <c r="W24" s="315">
        <v>358.12424763542549</v>
      </c>
      <c r="X24" s="315">
        <v>167.2768701633706</v>
      </c>
      <c r="Y24" s="315">
        <v>174.13989681857271</v>
      </c>
      <c r="DA24" s="137" t="s">
        <v>979</v>
      </c>
    </row>
    <row r="25" spans="1:105" ht="12" customHeight="1" x14ac:dyDescent="0.25">
      <c r="A25" s="57" t="s">
        <v>998</v>
      </c>
      <c r="B25" s="294">
        <v>91.001075179322257</v>
      </c>
      <c r="C25" s="294">
        <v>87.537059970553386</v>
      </c>
      <c r="D25" s="294">
        <v>92.891886306145068</v>
      </c>
      <c r="E25" s="294">
        <v>127.2392080373659</v>
      </c>
      <c r="F25" s="294">
        <v>165.24252162915121</v>
      </c>
      <c r="G25" s="294">
        <v>136.1138585069659</v>
      </c>
      <c r="H25" s="294">
        <v>132.72651512232801</v>
      </c>
      <c r="I25" s="294">
        <v>127.8467363467681</v>
      </c>
      <c r="J25" s="294">
        <v>93.236838232597265</v>
      </c>
      <c r="K25" s="294">
        <v>96.636938999193674</v>
      </c>
      <c r="L25" s="294">
        <v>88.35644430273814</v>
      </c>
      <c r="M25" s="294">
        <v>86.49250915392075</v>
      </c>
      <c r="N25" s="294">
        <v>84.855706367397246</v>
      </c>
      <c r="O25" s="294">
        <v>84.618017149685528</v>
      </c>
      <c r="P25" s="294">
        <v>115.484009347073</v>
      </c>
      <c r="Q25" s="294">
        <v>128.09522519351941</v>
      </c>
      <c r="R25" s="294">
        <v>98.127171220005749</v>
      </c>
      <c r="S25" s="294">
        <v>75.686171740437629</v>
      </c>
      <c r="T25" s="294">
        <v>78.55081229998666</v>
      </c>
      <c r="U25" s="294">
        <v>82.745226377339208</v>
      </c>
      <c r="V25" s="294">
        <v>151.78079523990041</v>
      </c>
      <c r="W25" s="294">
        <v>164.22280089209809</v>
      </c>
      <c r="X25" s="294">
        <v>159.74529402846079</v>
      </c>
      <c r="Y25" s="294">
        <v>137.22596210086579</v>
      </c>
      <c r="DA25" s="70" t="s">
        <v>999</v>
      </c>
    </row>
    <row r="26" spans="1:105" ht="12" customHeight="1" x14ac:dyDescent="0.25">
      <c r="A26" s="46" t="s">
        <v>28</v>
      </c>
      <c r="B26" s="229">
        <v>1.4815398065360541</v>
      </c>
      <c r="C26" s="229">
        <v>4.8403753250123751</v>
      </c>
      <c r="D26" s="229">
        <v>3.6245278339637812</v>
      </c>
      <c r="E26" s="229">
        <v>5.6300685598578486</v>
      </c>
      <c r="F26" s="229">
        <v>4.7547559342404169</v>
      </c>
      <c r="G26" s="229">
        <v>3.2451229374328729</v>
      </c>
      <c r="H26" s="229">
        <v>4.1709389011825824</v>
      </c>
      <c r="I26" s="229">
        <v>3.0169698092694861</v>
      </c>
      <c r="J26" s="229">
        <v>4.0129137541893307</v>
      </c>
      <c r="K26" s="229">
        <v>4.1555552936642641</v>
      </c>
      <c r="L26" s="229">
        <v>3.5074956493532579</v>
      </c>
      <c r="M26" s="229">
        <v>3.8811150165741068</v>
      </c>
      <c r="N26" s="229">
        <v>2.78565178318844</v>
      </c>
      <c r="O26" s="229">
        <v>3.5993095671512192</v>
      </c>
      <c r="P26" s="229">
        <v>2.4260973890675599</v>
      </c>
      <c r="Q26" s="229">
        <v>1.4793354364703559</v>
      </c>
      <c r="R26" s="229">
        <v>1.4027721878753809</v>
      </c>
      <c r="S26" s="229">
        <v>1.6781598570708789</v>
      </c>
      <c r="T26" s="229">
        <v>1.5613828562251419</v>
      </c>
      <c r="U26" s="229">
        <v>1.6213292540325881</v>
      </c>
      <c r="V26" s="229">
        <v>1.0697336615794351</v>
      </c>
      <c r="W26" s="229">
        <v>0.36761164308203459</v>
      </c>
      <c r="X26" s="229">
        <v>0.43774019999578889</v>
      </c>
      <c r="Y26" s="229">
        <v>0.4192636944596872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20.68775278766898</v>
      </c>
      <c r="H28" s="229">
        <v>12.167204076667</v>
      </c>
      <c r="I28" s="229">
        <v>11.762925844293379</v>
      </c>
      <c r="J28" s="229">
        <v>16.597197265260181</v>
      </c>
      <c r="K28" s="229">
        <v>15.53069531752125</v>
      </c>
      <c r="L28" s="229">
        <v>7.964304739247444</v>
      </c>
      <c r="M28" s="229">
        <v>10.183000887909071</v>
      </c>
      <c r="N28" s="229">
        <v>9.7844797107396086</v>
      </c>
      <c r="O28" s="229">
        <v>8.554880710330437</v>
      </c>
      <c r="P28" s="229">
        <v>9.1232381441973498</v>
      </c>
      <c r="Q28" s="229">
        <v>15.208653132902009</v>
      </c>
      <c r="R28" s="229">
        <v>9.2441128545223368</v>
      </c>
      <c r="S28" s="229">
        <v>12.48254458752651</v>
      </c>
      <c r="T28" s="229">
        <v>13.390627559367649</v>
      </c>
      <c r="U28" s="229">
        <v>15.773101647856031</v>
      </c>
      <c r="V28" s="229">
        <v>7.1241344405749709</v>
      </c>
      <c r="W28" s="229">
        <v>7.1560814157528396</v>
      </c>
      <c r="X28" s="229">
        <v>13.106554424153909</v>
      </c>
      <c r="Y28" s="229">
        <v>11.2077291293834</v>
      </c>
      <c r="DA28" s="73" t="s">
        <v>1002</v>
      </c>
    </row>
    <row r="29" spans="1:105" ht="12" customHeight="1" x14ac:dyDescent="0.25">
      <c r="A29" s="46" t="s">
        <v>159</v>
      </c>
      <c r="B29" s="229">
        <v>11.708978743705559</v>
      </c>
      <c r="C29" s="229">
        <v>8.1178082207197857</v>
      </c>
      <c r="D29" s="229">
        <v>12.109746072999711</v>
      </c>
      <c r="E29" s="229">
        <v>22.211628963759871</v>
      </c>
      <c r="F29" s="229">
        <v>20.888963290195768</v>
      </c>
      <c r="G29" s="229">
        <v>10.374728700032151</v>
      </c>
      <c r="H29" s="229">
        <v>11.393611280078151</v>
      </c>
      <c r="I29" s="229">
        <v>9.1286860432727845</v>
      </c>
      <c r="J29" s="229">
        <v>9.7774261397367805</v>
      </c>
      <c r="K29" s="229">
        <v>8.9486381644141133</v>
      </c>
      <c r="L29" s="229">
        <v>12.86802654360876</v>
      </c>
      <c r="M29" s="229">
        <v>11.896580919112919</v>
      </c>
      <c r="N29" s="229">
        <v>11.15098265547593</v>
      </c>
      <c r="O29" s="229">
        <v>10.58291482294827</v>
      </c>
      <c r="P29" s="229">
        <v>9.2482260442049871</v>
      </c>
      <c r="Q29" s="229">
        <v>7.7497270915001177</v>
      </c>
      <c r="R29" s="229">
        <v>5.5954895819088817</v>
      </c>
      <c r="S29" s="229">
        <v>5.4344252608728603</v>
      </c>
      <c r="T29" s="229">
        <v>4.5487087562322834</v>
      </c>
      <c r="U29" s="229">
        <v>4.7065680229339204</v>
      </c>
      <c r="V29" s="229">
        <v>3.2039372089291902</v>
      </c>
      <c r="W29" s="229">
        <v>2.726909296819743</v>
      </c>
      <c r="X29" s="229">
        <v>3.3219717458149658</v>
      </c>
      <c r="Y29" s="229">
        <v>2.934208031252981</v>
      </c>
      <c r="DA29" s="73" t="s">
        <v>1003</v>
      </c>
    </row>
    <row r="30" spans="1:105" ht="12" customHeight="1" x14ac:dyDescent="0.25">
      <c r="A30" s="46" t="s">
        <v>32</v>
      </c>
      <c r="B30" s="229">
        <v>29.927104092028301</v>
      </c>
      <c r="C30" s="229">
        <v>28.531616799625471</v>
      </c>
      <c r="D30" s="229">
        <v>25.030942753048311</v>
      </c>
      <c r="E30" s="229">
        <v>48.601446542362609</v>
      </c>
      <c r="F30" s="229">
        <v>64.867736753214288</v>
      </c>
      <c r="G30" s="229">
        <v>15.996245635485231</v>
      </c>
      <c r="H30" s="229">
        <v>14.915900754372769</v>
      </c>
      <c r="I30" s="229">
        <v>12.910284251599521</v>
      </c>
      <c r="J30" s="229">
        <v>10.620791563904371</v>
      </c>
      <c r="K30" s="229">
        <v>11.717615098058969</v>
      </c>
      <c r="L30" s="229">
        <v>9.9552956724289423</v>
      </c>
      <c r="M30" s="229">
        <v>8.6813576816886879</v>
      </c>
      <c r="N30" s="229">
        <v>8.107615079427994</v>
      </c>
      <c r="O30" s="229">
        <v>6.744897473214305</v>
      </c>
      <c r="P30" s="229">
        <v>4.8179261525145396</v>
      </c>
      <c r="Q30" s="229">
        <v>6.0506791798886184</v>
      </c>
      <c r="R30" s="229">
        <v>4.9395765097130342</v>
      </c>
      <c r="S30" s="229">
        <v>3.0674524640779568</v>
      </c>
      <c r="T30" s="229">
        <v>3.003424016139475</v>
      </c>
      <c r="U30" s="229">
        <v>3.680525495270909</v>
      </c>
      <c r="V30" s="229">
        <v>5.947394996666028</v>
      </c>
      <c r="W30" s="229">
        <v>3.3490952399952869</v>
      </c>
      <c r="X30" s="229">
        <v>3.0912337443302631</v>
      </c>
      <c r="Y30" s="229">
        <v>1.731055941685157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1.4588710522459261</v>
      </c>
      <c r="H31" s="229">
        <v>0</v>
      </c>
      <c r="I31" s="229">
        <v>1.2811040079866319E-2</v>
      </c>
      <c r="J31" s="229">
        <v>1.321229478719607E-2</v>
      </c>
      <c r="K31" s="229">
        <v>2.8202522286453272E-2</v>
      </c>
      <c r="L31" s="229">
        <v>5.5155721347007799E-3</v>
      </c>
      <c r="M31" s="229">
        <v>0</v>
      </c>
      <c r="N31" s="229">
        <v>7.6984297938313966E-4</v>
      </c>
      <c r="O31" s="229">
        <v>7.4966334239834403E-3</v>
      </c>
      <c r="P31" s="229">
        <v>3.4436063502606032E-3</v>
      </c>
      <c r="Q31" s="229">
        <v>0</v>
      </c>
      <c r="R31" s="229">
        <v>5.6626390626728158</v>
      </c>
      <c r="S31" s="229">
        <v>6.183248791830807</v>
      </c>
      <c r="T31" s="229">
        <v>6.058271808575773</v>
      </c>
      <c r="U31" s="229">
        <v>1.1365508810067079E-2</v>
      </c>
      <c r="V31" s="229">
        <v>1.0291199734896121E-2</v>
      </c>
      <c r="W31" s="229">
        <v>8.0767238598426026E-3</v>
      </c>
      <c r="X31" s="229">
        <v>7.7872399007751269E-3</v>
      </c>
      <c r="Y31" s="229">
        <v>7.4550577304547429E-3</v>
      </c>
      <c r="DA31" s="73" t="s">
        <v>1005</v>
      </c>
    </row>
    <row r="32" spans="1:105" ht="12" customHeight="1" x14ac:dyDescent="0.25">
      <c r="A32" s="46" t="s">
        <v>35</v>
      </c>
      <c r="B32" s="229">
        <v>37.270626333852299</v>
      </c>
      <c r="C32" s="229">
        <v>33.40140277352117</v>
      </c>
      <c r="D32" s="229">
        <v>38.373746233573677</v>
      </c>
      <c r="E32" s="229">
        <v>38.689664731980628</v>
      </c>
      <c r="F32" s="229">
        <v>60.564623612918851</v>
      </c>
      <c r="G32" s="229">
        <v>69.22523269423904</v>
      </c>
      <c r="H32" s="229">
        <v>79.431296078042323</v>
      </c>
      <c r="I32" s="229">
        <v>83.299886850459814</v>
      </c>
      <c r="J32" s="229">
        <v>46.656140348648869</v>
      </c>
      <c r="K32" s="229">
        <v>50.930536347164768</v>
      </c>
      <c r="L32" s="229">
        <v>48.087700537979977</v>
      </c>
      <c r="M32" s="229">
        <v>45.736644807537672</v>
      </c>
      <c r="N32" s="229">
        <v>47.804811441501357</v>
      </c>
      <c r="O32" s="229">
        <v>50.419686631022962</v>
      </c>
      <c r="P32" s="229">
        <v>83.325318163190374</v>
      </c>
      <c r="Q32" s="229">
        <v>87.734432390482837</v>
      </c>
      <c r="R32" s="229">
        <v>63.113351901439337</v>
      </c>
      <c r="S32" s="229">
        <v>35.311034924047277</v>
      </c>
      <c r="T32" s="229">
        <v>39.678685136754957</v>
      </c>
      <c r="U32" s="229">
        <v>46.218252687197882</v>
      </c>
      <c r="V32" s="229">
        <v>32.192203965966172</v>
      </c>
      <c r="W32" s="229">
        <v>32.419067648062473</v>
      </c>
      <c r="X32" s="229">
        <v>19.98174114967556</v>
      </c>
      <c r="Y32" s="229">
        <v>15.144557191942861</v>
      </c>
      <c r="DA32" s="73" t="s">
        <v>1006</v>
      </c>
    </row>
    <row r="33" spans="1:105" ht="12" customHeight="1" x14ac:dyDescent="0.25">
      <c r="A33" s="46" t="s">
        <v>36</v>
      </c>
      <c r="B33" s="229">
        <v>9.6904267794835922E-2</v>
      </c>
      <c r="C33" s="229">
        <v>9.5187553455533952E-2</v>
      </c>
      <c r="D33" s="229">
        <v>7.7311912906037908E-2</v>
      </c>
      <c r="E33" s="229">
        <v>8.0769205166796657E-2</v>
      </c>
      <c r="F33" s="229">
        <v>0.39452782268938291</v>
      </c>
      <c r="G33" s="229">
        <v>1.6417127904797491</v>
      </c>
      <c r="H33" s="229">
        <v>1.5495646026180321</v>
      </c>
      <c r="I33" s="229">
        <v>0.1463189856837524</v>
      </c>
      <c r="J33" s="229">
        <v>0.1006012293441325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10.515921935405199</v>
      </c>
      <c r="C34" s="229">
        <v>12.550669298219059</v>
      </c>
      <c r="D34" s="229">
        <v>13.67561149965355</v>
      </c>
      <c r="E34" s="229">
        <v>12.02563003423815</v>
      </c>
      <c r="F34" s="229">
        <v>13.771914215892521</v>
      </c>
      <c r="G34" s="229">
        <v>13.48419190938197</v>
      </c>
      <c r="H34" s="229">
        <v>9.0979994293671087</v>
      </c>
      <c r="I34" s="229">
        <v>7.5688535221094453</v>
      </c>
      <c r="J34" s="229">
        <v>5.4585556367263992</v>
      </c>
      <c r="K34" s="229">
        <v>5.3256962560838641</v>
      </c>
      <c r="L34" s="229">
        <v>5.9681055879850664</v>
      </c>
      <c r="M34" s="229">
        <v>6.1138098410982966</v>
      </c>
      <c r="N34" s="229">
        <v>5.2213958540845287</v>
      </c>
      <c r="O34" s="229">
        <v>4.7088313115943539</v>
      </c>
      <c r="P34" s="229">
        <v>6.5397598475479732</v>
      </c>
      <c r="Q34" s="229">
        <v>9.8723979622754516</v>
      </c>
      <c r="R34" s="229">
        <v>8.1692291218739701</v>
      </c>
      <c r="S34" s="229">
        <v>11.529305855011341</v>
      </c>
      <c r="T34" s="229">
        <v>10.309712166691369</v>
      </c>
      <c r="U34" s="229">
        <v>10.7340837612378</v>
      </c>
      <c r="V34" s="229">
        <v>25.99602077033601</v>
      </c>
      <c r="W34" s="229">
        <v>29.111205032159368</v>
      </c>
      <c r="X34" s="229">
        <v>33.924065997984037</v>
      </c>
      <c r="Y34" s="229">
        <v>27.0725875714555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76.237078996113752</v>
      </c>
      <c r="W35" s="229">
        <v>89.08475389236655</v>
      </c>
      <c r="X35" s="229">
        <v>85.874199526605437</v>
      </c>
      <c r="Y35" s="229">
        <v>78.709105482955792</v>
      </c>
      <c r="DA35" s="73" t="s">
        <v>1009</v>
      </c>
    </row>
    <row r="36" spans="1:105" ht="12" customHeight="1" x14ac:dyDescent="0.25">
      <c r="A36" s="57" t="s">
        <v>1010</v>
      </c>
      <c r="B36" s="261">
        <v>81.065709797026784</v>
      </c>
      <c r="C36" s="261">
        <v>80.958898512740404</v>
      </c>
      <c r="D36" s="261">
        <v>79.332513486174435</v>
      </c>
      <c r="E36" s="261">
        <v>104.03630148886749</v>
      </c>
      <c r="F36" s="261">
        <v>118.03160422866991</v>
      </c>
      <c r="G36" s="261">
        <v>107.0915502697413</v>
      </c>
      <c r="H36" s="261">
        <v>104.2571528879289</v>
      </c>
      <c r="I36" s="261">
        <v>100.0483362029275</v>
      </c>
      <c r="J36" s="261">
        <v>94.683951493026171</v>
      </c>
      <c r="K36" s="261">
        <v>73.504715816139736</v>
      </c>
      <c r="L36" s="261">
        <v>75.899323740748201</v>
      </c>
      <c r="M36" s="261">
        <v>73.951295494343967</v>
      </c>
      <c r="N36" s="261">
        <v>73.855861024414821</v>
      </c>
      <c r="O36" s="261">
        <v>76.951634000711124</v>
      </c>
      <c r="P36" s="261">
        <v>85.420206843722355</v>
      </c>
      <c r="Q36" s="261">
        <v>87.97414897843484</v>
      </c>
      <c r="R36" s="261">
        <v>81.582326682155056</v>
      </c>
      <c r="S36" s="261">
        <v>81.360547852084778</v>
      </c>
      <c r="T36" s="261">
        <v>73.934775502374094</v>
      </c>
      <c r="U36" s="261">
        <v>73.93364137207621</v>
      </c>
      <c r="V36" s="261">
        <v>81.653183267029917</v>
      </c>
      <c r="W36" s="261">
        <v>82.643659466816544</v>
      </c>
      <c r="X36" s="261">
        <v>82.368127752458406</v>
      </c>
      <c r="Y36" s="261">
        <v>72.654987452547175</v>
      </c>
      <c r="DA36" s="70" t="s">
        <v>1011</v>
      </c>
    </row>
    <row r="37" spans="1:105" ht="12" customHeight="1" x14ac:dyDescent="0.25">
      <c r="A37" s="60" t="s">
        <v>1012</v>
      </c>
      <c r="B37" s="262">
        <v>25.845043406318091</v>
      </c>
      <c r="C37" s="262">
        <v>23.299415020267251</v>
      </c>
      <c r="D37" s="262">
        <v>27.390305226646898</v>
      </c>
      <c r="E37" s="262">
        <v>41.183204061883707</v>
      </c>
      <c r="F37" s="262">
        <v>64.671585105990701</v>
      </c>
      <c r="G37" s="262">
        <v>46.02259418069719</v>
      </c>
      <c r="H37" s="262">
        <v>45.933787323398988</v>
      </c>
      <c r="I37" s="262">
        <v>44.838844320175859</v>
      </c>
      <c r="J37" s="262">
        <v>23.12950123484956</v>
      </c>
      <c r="K37" s="262">
        <v>35.194931135201749</v>
      </c>
      <c r="L37" s="262">
        <v>27.209146721011681</v>
      </c>
      <c r="M37" s="262">
        <v>26.839157824953151</v>
      </c>
      <c r="N37" s="262">
        <v>25.99738516526909</v>
      </c>
      <c r="O37" s="262">
        <v>24.49977573944102</v>
      </c>
      <c r="P37" s="262">
        <v>44.156749617386332</v>
      </c>
      <c r="Q37" s="262">
        <v>53.422632507573809</v>
      </c>
      <c r="R37" s="262">
        <v>30.71860003734183</v>
      </c>
      <c r="S37" s="262">
        <v>16.01276610162623</v>
      </c>
      <c r="T37" s="262">
        <v>20.11335240208685</v>
      </c>
      <c r="U37" s="262">
        <v>23.46843625394574</v>
      </c>
      <c r="V37" s="262">
        <v>50.917646157069548</v>
      </c>
      <c r="W37" s="262">
        <v>54.838370180935883</v>
      </c>
      <c r="X37" s="262">
        <v>48.771427879610577</v>
      </c>
      <c r="Y37" s="262">
        <v>38.412160235465002</v>
      </c>
      <c r="DA37" s="72" t="s">
        <v>1013</v>
      </c>
    </row>
    <row r="38" spans="1:105" ht="12" customHeight="1" x14ac:dyDescent="0.25">
      <c r="A38" s="59" t="s">
        <v>28</v>
      </c>
      <c r="B38" s="230">
        <v>0.47631912743224281</v>
      </c>
      <c r="C38" s="230">
        <v>1.505889995815743</v>
      </c>
      <c r="D38" s="230">
        <v>1.254463288939462</v>
      </c>
      <c r="E38" s="230">
        <v>2.0138852235413189</v>
      </c>
      <c r="F38" s="230">
        <v>2.035382463542815</v>
      </c>
      <c r="G38" s="230">
        <v>1.249478140163129</v>
      </c>
      <c r="H38" s="230">
        <v>1.569369811213654</v>
      </c>
      <c r="I38" s="230">
        <v>1.1261975040898831</v>
      </c>
      <c r="J38" s="230">
        <v>1.058772095646995</v>
      </c>
      <c r="K38" s="230">
        <v>1.602208712979232</v>
      </c>
      <c r="L38" s="230">
        <v>1.1584449294890919</v>
      </c>
      <c r="M38" s="230">
        <v>1.295938592651636</v>
      </c>
      <c r="N38" s="230">
        <v>0.90941155867564905</v>
      </c>
      <c r="O38" s="230">
        <v>1.1036347052207069</v>
      </c>
      <c r="P38" s="230">
        <v>0.98336499421070112</v>
      </c>
      <c r="Q38" s="230">
        <v>0.66848336508992812</v>
      </c>
      <c r="R38" s="230">
        <v>0.51119334329605981</v>
      </c>
      <c r="S38" s="230">
        <v>0.46352086724261199</v>
      </c>
      <c r="T38" s="230">
        <v>0.50503723403891754</v>
      </c>
      <c r="U38" s="230">
        <v>0.52847472275116092</v>
      </c>
      <c r="V38" s="230">
        <v>1.099539244358603</v>
      </c>
      <c r="W38" s="230">
        <v>0.43806528183432908</v>
      </c>
      <c r="X38" s="230">
        <v>0.53454231774203076</v>
      </c>
      <c r="Y38" s="230">
        <v>0.5122918695983345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7.9654593602976336</v>
      </c>
      <c r="H39" s="295">
        <v>4.5780682041117764</v>
      </c>
      <c r="I39" s="295">
        <v>4.3909546876921617</v>
      </c>
      <c r="J39" s="295">
        <v>4.3790249197508713</v>
      </c>
      <c r="K39" s="295">
        <v>5.9879880299743844</v>
      </c>
      <c r="L39" s="295">
        <v>2.630426197046988</v>
      </c>
      <c r="M39" s="295">
        <v>3.4001939605737159</v>
      </c>
      <c r="N39" s="295">
        <v>3.1942682133763469</v>
      </c>
      <c r="O39" s="295">
        <v>2.6231317631332729</v>
      </c>
      <c r="P39" s="295">
        <v>3.697903087187917</v>
      </c>
      <c r="Q39" s="295">
        <v>6.872499214258859</v>
      </c>
      <c r="R39" s="295">
        <v>3.3687073330606698</v>
      </c>
      <c r="S39" s="295">
        <v>3.4477763654195712</v>
      </c>
      <c r="T39" s="295">
        <v>4.3312666574156289</v>
      </c>
      <c r="U39" s="295">
        <v>5.1412663402846714</v>
      </c>
      <c r="V39" s="295">
        <v>7.3226314930889176</v>
      </c>
      <c r="W39" s="295">
        <v>8.5275613033878184</v>
      </c>
      <c r="X39" s="295">
        <v>16.004945352441219</v>
      </c>
      <c r="Y39" s="295">
        <v>13.694552105311381</v>
      </c>
      <c r="DA39" s="122" t="s">
        <v>1015</v>
      </c>
    </row>
    <row r="40" spans="1:105" ht="12" customHeight="1" x14ac:dyDescent="0.25">
      <c r="A40" s="59" t="s">
        <v>159</v>
      </c>
      <c r="B40" s="295">
        <v>3.7644689084422449</v>
      </c>
      <c r="C40" s="295">
        <v>2.525532704946071</v>
      </c>
      <c r="D40" s="295">
        <v>4.1912305775684553</v>
      </c>
      <c r="E40" s="295">
        <v>7.9451379473126336</v>
      </c>
      <c r="F40" s="295">
        <v>8.9420004203110164</v>
      </c>
      <c r="G40" s="295">
        <v>3.9946088239935462</v>
      </c>
      <c r="H40" s="295">
        <v>4.2869938896943038</v>
      </c>
      <c r="I40" s="295">
        <v>3.4076255605763839</v>
      </c>
      <c r="J40" s="295">
        <v>2.579688126413298</v>
      </c>
      <c r="K40" s="295">
        <v>3.4502214561270468</v>
      </c>
      <c r="L40" s="295">
        <v>4.2500124283043013</v>
      </c>
      <c r="M40" s="295">
        <v>3.972373472015891</v>
      </c>
      <c r="N40" s="295">
        <v>3.640380530934257</v>
      </c>
      <c r="O40" s="295">
        <v>3.244975699671361</v>
      </c>
      <c r="P40" s="295">
        <v>3.7485641719907248</v>
      </c>
      <c r="Q40" s="295">
        <v>3.5019533210231399</v>
      </c>
      <c r="R40" s="295">
        <v>2.0390887782616791</v>
      </c>
      <c r="S40" s="295">
        <v>1.5010307267638059</v>
      </c>
      <c r="T40" s="295">
        <v>1.471303005241211</v>
      </c>
      <c r="U40" s="295">
        <v>1.5341129661622031</v>
      </c>
      <c r="V40" s="295">
        <v>3.2932072946802511</v>
      </c>
      <c r="W40" s="295">
        <v>3.2495278975193358</v>
      </c>
      <c r="X40" s="295">
        <v>4.0565944742990343</v>
      </c>
      <c r="Y40" s="295">
        <v>3.585263732549516</v>
      </c>
      <c r="DA40" s="122" t="s">
        <v>1016</v>
      </c>
    </row>
    <row r="41" spans="1:105" ht="12" customHeight="1" x14ac:dyDescent="0.25">
      <c r="A41" s="59" t="s">
        <v>32</v>
      </c>
      <c r="B41" s="295">
        <v>9.6216463741313039</v>
      </c>
      <c r="C41" s="295">
        <v>8.8764761858409251</v>
      </c>
      <c r="D41" s="295">
        <v>8.6633073905532498</v>
      </c>
      <c r="E41" s="295">
        <v>17.384821160484879</v>
      </c>
      <c r="F41" s="295">
        <v>27.76812430821359</v>
      </c>
      <c r="G41" s="295">
        <v>6.159076137198606</v>
      </c>
      <c r="H41" s="295">
        <v>5.6123009484350366</v>
      </c>
      <c r="I41" s="295">
        <v>4.8192493861126291</v>
      </c>
      <c r="J41" s="295">
        <v>2.802202696184438</v>
      </c>
      <c r="K41" s="295">
        <v>4.5178234143751643</v>
      </c>
      <c r="L41" s="295">
        <v>3.288004589661143</v>
      </c>
      <c r="M41" s="295">
        <v>2.8987820273989251</v>
      </c>
      <c r="N41" s="295">
        <v>2.6468343642311019</v>
      </c>
      <c r="O41" s="295">
        <v>2.0681474587601132</v>
      </c>
      <c r="P41" s="295">
        <v>1.952839957878175</v>
      </c>
      <c r="Q41" s="295">
        <v>2.7341860943331509</v>
      </c>
      <c r="R41" s="295">
        <v>1.800063226439736</v>
      </c>
      <c r="S41" s="295">
        <v>0.84725434253719611</v>
      </c>
      <c r="T41" s="295">
        <v>0.97147278882279331</v>
      </c>
      <c r="U41" s="295">
        <v>1.1996728522933191</v>
      </c>
      <c r="V41" s="295">
        <v>6.1131050049234146</v>
      </c>
      <c r="W41" s="295">
        <v>3.9909572447115029</v>
      </c>
      <c r="X41" s="295">
        <v>3.774830939430672</v>
      </c>
      <c r="Y41" s="295">
        <v>2.115150671197604</v>
      </c>
      <c r="DA41" s="122" t="s">
        <v>1017</v>
      </c>
    </row>
    <row r="42" spans="1:105" ht="12" customHeight="1" x14ac:dyDescent="0.25">
      <c r="A42" s="59" t="s">
        <v>35</v>
      </c>
      <c r="B42" s="295">
        <v>11.982608996312299</v>
      </c>
      <c r="C42" s="295">
        <v>10.391516133664521</v>
      </c>
      <c r="D42" s="295">
        <v>13.281303969585741</v>
      </c>
      <c r="E42" s="295">
        <v>13.83935973054488</v>
      </c>
      <c r="F42" s="295">
        <v>25.92607791392328</v>
      </c>
      <c r="G42" s="295">
        <v>26.653971719044279</v>
      </c>
      <c r="H42" s="295">
        <v>29.887054469944221</v>
      </c>
      <c r="I42" s="295">
        <v>31.094817181704801</v>
      </c>
      <c r="J42" s="295">
        <v>12.309813396853951</v>
      </c>
      <c r="K42" s="295">
        <v>19.636689521745922</v>
      </c>
      <c r="L42" s="295">
        <v>15.88225857651015</v>
      </c>
      <c r="M42" s="295">
        <v>15.271869772312989</v>
      </c>
      <c r="N42" s="295">
        <v>15.606490498051739</v>
      </c>
      <c r="O42" s="295">
        <v>15.45988611265556</v>
      </c>
      <c r="P42" s="295">
        <v>33.774077406118813</v>
      </c>
      <c r="Q42" s="295">
        <v>39.645510512868732</v>
      </c>
      <c r="R42" s="295">
        <v>22.999547356283689</v>
      </c>
      <c r="S42" s="295">
        <v>9.7531837996630468</v>
      </c>
      <c r="T42" s="295">
        <v>12.8342727165683</v>
      </c>
      <c r="U42" s="295">
        <v>15.06490937245438</v>
      </c>
      <c r="V42" s="295">
        <v>33.089163120018362</v>
      </c>
      <c r="W42" s="295">
        <v>38.632258453482898</v>
      </c>
      <c r="X42" s="295">
        <v>24.400514795697632</v>
      </c>
      <c r="Y42" s="295">
        <v>18.504901856808161</v>
      </c>
      <c r="DA42" s="122" t="s">
        <v>1018</v>
      </c>
    </row>
    <row r="43" spans="1:105" ht="12" customHeight="1" x14ac:dyDescent="0.25">
      <c r="A43" s="60" t="s">
        <v>1019</v>
      </c>
      <c r="B43" s="262">
        <v>55.220666390708693</v>
      </c>
      <c r="C43" s="262">
        <v>57.659483492473157</v>
      </c>
      <c r="D43" s="262">
        <v>51.942208259527533</v>
      </c>
      <c r="E43" s="262">
        <v>62.853097426983823</v>
      </c>
      <c r="F43" s="262">
        <v>53.36001912267924</v>
      </c>
      <c r="G43" s="262">
        <v>61.068956089044107</v>
      </c>
      <c r="H43" s="262">
        <v>58.323365564529887</v>
      </c>
      <c r="I43" s="262">
        <v>55.209491882751642</v>
      </c>
      <c r="J43" s="262">
        <v>71.554450258176615</v>
      </c>
      <c r="K43" s="262">
        <v>38.30978468093798</v>
      </c>
      <c r="L43" s="262">
        <v>48.690177019736517</v>
      </c>
      <c r="M43" s="262">
        <v>47.112137669390812</v>
      </c>
      <c r="N43" s="262">
        <v>47.85847585914572</v>
      </c>
      <c r="O43" s="262">
        <v>52.451858261270097</v>
      </c>
      <c r="P43" s="262">
        <v>41.263457226336023</v>
      </c>
      <c r="Q43" s="262">
        <v>34.551516470861017</v>
      </c>
      <c r="R43" s="262">
        <v>50.863726644813227</v>
      </c>
      <c r="S43" s="262">
        <v>65.347781750458537</v>
      </c>
      <c r="T43" s="262">
        <v>53.821423100287227</v>
      </c>
      <c r="U43" s="262">
        <v>50.465205118130477</v>
      </c>
      <c r="V43" s="262">
        <v>30.735537109960369</v>
      </c>
      <c r="W43" s="262">
        <v>27.805289285880662</v>
      </c>
      <c r="X43" s="262">
        <v>33.596699872847822</v>
      </c>
      <c r="Y43" s="262">
        <v>34.242827217082173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18.170639475774401</v>
      </c>
      <c r="C44" s="261">
        <f t="shared" si="1"/>
        <v>18.008211261855717</v>
      </c>
      <c r="D44" s="261">
        <f t="shared" si="1"/>
        <v>17.661966171082852</v>
      </c>
      <c r="E44" s="261">
        <f t="shared" si="1"/>
        <v>23.93029304228347</v>
      </c>
      <c r="F44" s="261">
        <f t="shared" si="1"/>
        <v>26.576408965394499</v>
      </c>
      <c r="G44" s="261">
        <f t="shared" si="1"/>
        <v>24.023888487012858</v>
      </c>
      <c r="H44" s="261">
        <f t="shared" si="1"/>
        <v>23.329939216078344</v>
      </c>
      <c r="I44" s="261">
        <f t="shared" si="1"/>
        <v>22.297762135141795</v>
      </c>
      <c r="J44" s="261">
        <f t="shared" si="1"/>
        <v>21.206012058168387</v>
      </c>
      <c r="K44" s="261">
        <f t="shared" si="1"/>
        <v>16.510367055775696</v>
      </c>
      <c r="L44" s="261">
        <f t="shared" si="1"/>
        <v>17.118905624398341</v>
      </c>
      <c r="M44" s="261">
        <f t="shared" si="1"/>
        <v>16.746111637049211</v>
      </c>
      <c r="N44" s="261">
        <f t="shared" si="1"/>
        <v>16.794836401703314</v>
      </c>
      <c r="O44" s="261">
        <f t="shared" si="1"/>
        <v>17.399817829054275</v>
      </c>
      <c r="P44" s="261">
        <f t="shared" si="1"/>
        <v>18.880900054382998</v>
      </c>
      <c r="Q44" s="261">
        <f t="shared" si="1"/>
        <v>18.891863248022204</v>
      </c>
      <c r="R44" s="261">
        <f t="shared" si="1"/>
        <v>18.094965130183517</v>
      </c>
      <c r="S44" s="261">
        <f t="shared" si="1"/>
        <v>17.414002340515722</v>
      </c>
      <c r="T44" s="261">
        <f t="shared" si="1"/>
        <v>16.221030897761761</v>
      </c>
      <c r="U44" s="261">
        <f t="shared" si="1"/>
        <v>16.402166394479586</v>
      </c>
      <c r="V44" s="261">
        <f t="shared" si="1"/>
        <v>16.784399626232382</v>
      </c>
      <c r="W44" s="261">
        <f t="shared" si="1"/>
        <v>16.818036792181442</v>
      </c>
      <c r="X44" s="261">
        <f t="shared" si="1"/>
        <v>17.240158064989846</v>
      </c>
      <c r="Y44" s="261">
        <f t="shared" si="1"/>
        <v>15.258440586743033</v>
      </c>
      <c r="DA44" s="70"/>
    </row>
    <row r="45" spans="1:105" ht="12" customHeight="1" x14ac:dyDescent="0.25">
      <c r="A45" s="60" t="s">
        <v>1022</v>
      </c>
      <c r="B45" s="262">
        <v>0.3376481023947534</v>
      </c>
      <c r="C45" s="262">
        <v>0.28009795656647168</v>
      </c>
      <c r="D45" s="262">
        <v>0.38250333098384792</v>
      </c>
      <c r="E45" s="262">
        <v>0.44709418694291869</v>
      </c>
      <c r="F45" s="262">
        <v>1.0402085449467879</v>
      </c>
      <c r="G45" s="262">
        <v>0.86251903490722626</v>
      </c>
      <c r="H45" s="262">
        <v>0.97564727468632695</v>
      </c>
      <c r="I45" s="262">
        <v>1.018634651707732</v>
      </c>
      <c r="J45" s="262">
        <v>0.31926274941137173</v>
      </c>
      <c r="K45" s="262">
        <v>0.68733707001804045</v>
      </c>
      <c r="L45" s="262">
        <v>0.4710541958410141</v>
      </c>
      <c r="M45" s="262">
        <v>0.45797102017843772</v>
      </c>
      <c r="N45" s="262">
        <v>0.46345049005448502</v>
      </c>
      <c r="O45" s="262">
        <v>0.43765893865045158</v>
      </c>
      <c r="P45" s="262">
        <v>1.2102604143789351</v>
      </c>
      <c r="Q45" s="262">
        <v>1.6152767671127719</v>
      </c>
      <c r="R45" s="262">
        <v>0.67679454875580436</v>
      </c>
      <c r="S45" s="262">
        <v>0.22828455597194369</v>
      </c>
      <c r="T45" s="262">
        <v>0.33210524018649312</v>
      </c>
      <c r="U45" s="262">
        <v>0.41554106950976932</v>
      </c>
      <c r="V45" s="262">
        <v>1.2628971360164241</v>
      </c>
      <c r="W45" s="262">
        <v>1.5512746255320931</v>
      </c>
      <c r="X45" s="262">
        <v>0.89718650527011579</v>
      </c>
      <c r="Y45" s="262">
        <v>0.60657737247954946</v>
      </c>
      <c r="DA45" s="72" t="s">
        <v>1023</v>
      </c>
    </row>
    <row r="46" spans="1:105" ht="12" customHeight="1" x14ac:dyDescent="0.25">
      <c r="A46" s="60" t="s">
        <v>1024</v>
      </c>
      <c r="B46" s="262">
        <v>2.272813097067139</v>
      </c>
      <c r="C46" s="262">
        <v>2.1862969859177341</v>
      </c>
      <c r="D46" s="262">
        <v>2.3200373774908041</v>
      </c>
      <c r="E46" s="262">
        <v>3.1778848537548621</v>
      </c>
      <c r="F46" s="262">
        <v>4.1270431872487698</v>
      </c>
      <c r="G46" s="262">
        <v>3.399535221945051</v>
      </c>
      <c r="H46" s="262">
        <v>3.314934041204078</v>
      </c>
      <c r="I46" s="262">
        <v>3.1930582821536722</v>
      </c>
      <c r="J46" s="262">
        <v>2.3286527840093978</v>
      </c>
      <c r="K46" s="262">
        <v>2.4135725889506068</v>
      </c>
      <c r="L46" s="262">
        <v>2.2067616610663672</v>
      </c>
      <c r="M46" s="262">
        <v>2.160208626281142</v>
      </c>
      <c r="N46" s="262">
        <v>2.1193283751061309</v>
      </c>
      <c r="O46" s="262">
        <v>2.1133919269270049</v>
      </c>
      <c r="P46" s="262">
        <v>2.8842908551204931</v>
      </c>
      <c r="Q46" s="262">
        <v>3.1992644583363021</v>
      </c>
      <c r="R46" s="262">
        <v>2.4507921416037921</v>
      </c>
      <c r="S46" s="262">
        <v>1.89031307662645</v>
      </c>
      <c r="T46" s="262">
        <v>1.9618594025275771</v>
      </c>
      <c r="U46" s="262">
        <v>2.0666177169842368</v>
      </c>
      <c r="V46" s="262">
        <v>3.790827510825908</v>
      </c>
      <c r="W46" s="262">
        <v>4.1015749755605198</v>
      </c>
      <c r="X46" s="262">
        <v>3.989746228242649</v>
      </c>
      <c r="Y46" s="262">
        <v>3.4273107576574642</v>
      </c>
      <c r="DA46" s="72" t="s">
        <v>1025</v>
      </c>
    </row>
    <row r="47" spans="1:105" ht="12" customHeight="1" x14ac:dyDescent="0.25">
      <c r="A47" s="64" t="s">
        <v>28</v>
      </c>
      <c r="B47" s="229">
        <v>3.7002453756574807E-2</v>
      </c>
      <c r="C47" s="229">
        <v>0.120891631354137</v>
      </c>
      <c r="D47" s="229">
        <v>9.0525021989950369E-2</v>
      </c>
      <c r="E47" s="229">
        <v>0.14061475136437121</v>
      </c>
      <c r="F47" s="229">
        <v>0.1187532294470612</v>
      </c>
      <c r="G47" s="229">
        <v>8.1049129356510402E-2</v>
      </c>
      <c r="H47" s="229">
        <v>0.1041720061328313</v>
      </c>
      <c r="I47" s="229">
        <v>7.5350851431719379E-2</v>
      </c>
      <c r="J47" s="229">
        <v>0.10022522173446589</v>
      </c>
      <c r="K47" s="229">
        <v>0.1037877901817683</v>
      </c>
      <c r="L47" s="229">
        <v>8.7602064415690684E-2</v>
      </c>
      <c r="M47" s="229">
        <v>9.6933459560903615E-2</v>
      </c>
      <c r="N47" s="229">
        <v>6.9573528051432729E-2</v>
      </c>
      <c r="O47" s="229">
        <v>8.9895178804207998E-2</v>
      </c>
      <c r="P47" s="229">
        <v>6.0593415075232859E-2</v>
      </c>
      <c r="Q47" s="229">
        <v>3.6947398130625031E-2</v>
      </c>
      <c r="R47" s="229">
        <v>3.5035179469276673E-2</v>
      </c>
      <c r="S47" s="229">
        <v>4.191317184557488E-2</v>
      </c>
      <c r="T47" s="229">
        <v>3.8996587657581468E-2</v>
      </c>
      <c r="U47" s="229">
        <v>4.0493789287235613E-2</v>
      </c>
      <c r="V47" s="229">
        <v>2.671731813739912E-2</v>
      </c>
      <c r="W47" s="229">
        <v>9.1813481915988208E-3</v>
      </c>
      <c r="X47" s="229">
        <v>1.0932856097608889E-2</v>
      </c>
      <c r="Y47" s="229">
        <v>1.0471392937006279E-2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0.51669054889788013</v>
      </c>
      <c r="H49" s="229">
        <v>0.30388411044203889</v>
      </c>
      <c r="I49" s="229">
        <v>0.29378698950596982</v>
      </c>
      <c r="J49" s="229">
        <v>0.4145261717485918</v>
      </c>
      <c r="K49" s="229">
        <v>0.38788956783932899</v>
      </c>
      <c r="L49" s="229">
        <v>0.19891387090455581</v>
      </c>
      <c r="M49" s="229">
        <v>0.25432730041792939</v>
      </c>
      <c r="N49" s="229">
        <v>0.24437396581012899</v>
      </c>
      <c r="O49" s="229">
        <v>0.21366390324478429</v>
      </c>
      <c r="P49" s="229">
        <v>0.22785901266478509</v>
      </c>
      <c r="Q49" s="229">
        <v>0.37984634754145452</v>
      </c>
      <c r="R49" s="229">
        <v>0.23087793990481459</v>
      </c>
      <c r="S49" s="229">
        <v>0.31175995192748318</v>
      </c>
      <c r="T49" s="229">
        <v>0.33443993529643973</v>
      </c>
      <c r="U49" s="229">
        <v>0.39394382908087172</v>
      </c>
      <c r="V49" s="229">
        <v>0.1779300522537679</v>
      </c>
      <c r="W49" s="229">
        <v>0.1787279494594092</v>
      </c>
      <c r="X49" s="229">
        <v>0.32734501756094658</v>
      </c>
      <c r="Y49" s="229">
        <v>0.27992057789918939</v>
      </c>
      <c r="DA49" s="73" t="s">
        <v>1028</v>
      </c>
    </row>
    <row r="50" spans="1:105" ht="12" customHeight="1" x14ac:dyDescent="0.25">
      <c r="A50" s="64" t="s">
        <v>159</v>
      </c>
      <c r="B50" s="229">
        <v>0.29243962436195192</v>
      </c>
      <c r="C50" s="229">
        <v>0.2027477236634187</v>
      </c>
      <c r="D50" s="229">
        <v>0.30244905813074469</v>
      </c>
      <c r="E50" s="229">
        <v>0.55475038197680826</v>
      </c>
      <c r="F50" s="229">
        <v>0.52171591661479133</v>
      </c>
      <c r="G50" s="229">
        <v>0.25911583156007961</v>
      </c>
      <c r="H50" s="229">
        <v>0.28456310971298993</v>
      </c>
      <c r="I50" s="229">
        <v>0.22799507761067439</v>
      </c>
      <c r="J50" s="229">
        <v>0.24419779812722281</v>
      </c>
      <c r="K50" s="229">
        <v>0.22349826066249251</v>
      </c>
      <c r="L50" s="229">
        <v>0.32138762321312853</v>
      </c>
      <c r="M50" s="229">
        <v>0.29712511495054023</v>
      </c>
      <c r="N50" s="229">
        <v>0.2785032965225121</v>
      </c>
      <c r="O50" s="229">
        <v>0.26431542009086328</v>
      </c>
      <c r="P50" s="229">
        <v>0.23098066958534891</v>
      </c>
      <c r="Q50" s="229">
        <v>0.1935546497395646</v>
      </c>
      <c r="R50" s="229">
        <v>0.1397511181181624</v>
      </c>
      <c r="S50" s="229">
        <v>0.13572842830269</v>
      </c>
      <c r="T50" s="229">
        <v>0.1136070625048818</v>
      </c>
      <c r="U50" s="229">
        <v>0.1175497039313253</v>
      </c>
      <c r="V50" s="229">
        <v>8.0020488068800757E-2</v>
      </c>
      <c r="W50" s="229">
        <v>6.8106394920203525E-2</v>
      </c>
      <c r="X50" s="229">
        <v>8.2968480065726172E-2</v>
      </c>
      <c r="Y50" s="229">
        <v>7.3283820326407567E-2</v>
      </c>
      <c r="DA50" s="73" t="s">
        <v>1029</v>
      </c>
    </row>
    <row r="51" spans="1:105" ht="12" customHeight="1" x14ac:dyDescent="0.25">
      <c r="A51" s="64" t="s">
        <v>32</v>
      </c>
      <c r="B51" s="229">
        <v>0.74744956588281131</v>
      </c>
      <c r="C51" s="229">
        <v>0.71259633158075553</v>
      </c>
      <c r="D51" s="229">
        <v>0.62516464128539251</v>
      </c>
      <c r="E51" s="229">
        <v>1.21385383656423</v>
      </c>
      <c r="F51" s="229">
        <v>1.6201153819258309</v>
      </c>
      <c r="G51" s="229">
        <v>0.39951700034962878</v>
      </c>
      <c r="H51" s="229">
        <v>0.3725346598629557</v>
      </c>
      <c r="I51" s="229">
        <v>0.32244303790997858</v>
      </c>
      <c r="J51" s="229">
        <v>0.26526141718759672</v>
      </c>
      <c r="K51" s="229">
        <v>0.29265532312426468</v>
      </c>
      <c r="L51" s="229">
        <v>0.2486402094138514</v>
      </c>
      <c r="M51" s="229">
        <v>0.2168227507244869</v>
      </c>
      <c r="N51" s="229">
        <v>0.20249314309958921</v>
      </c>
      <c r="O51" s="229">
        <v>0.16845835376437249</v>
      </c>
      <c r="P51" s="229">
        <v>0.1203309481625281</v>
      </c>
      <c r="Q51" s="229">
        <v>0.15111978467400711</v>
      </c>
      <c r="R51" s="229">
        <v>0.12336924770524001</v>
      </c>
      <c r="S51" s="229">
        <v>7.6611689710798139E-2</v>
      </c>
      <c r="T51" s="229">
        <v>7.5012536131868451E-2</v>
      </c>
      <c r="U51" s="229">
        <v>9.1923601267977301E-2</v>
      </c>
      <c r="V51" s="229">
        <v>0.1485401926869277</v>
      </c>
      <c r="W51" s="229">
        <v>8.3645907587211799E-2</v>
      </c>
      <c r="X51" s="229">
        <v>7.7205643190094458E-2</v>
      </c>
      <c r="Y51" s="229">
        <v>4.3234287158311527E-2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3.6436286361922893E-2</v>
      </c>
      <c r="H52" s="229">
        <v>0</v>
      </c>
      <c r="I52" s="229">
        <v>3.199643479288074E-4</v>
      </c>
      <c r="J52" s="229">
        <v>3.2998595429204879E-4</v>
      </c>
      <c r="K52" s="229">
        <v>7.043769746309964E-4</v>
      </c>
      <c r="L52" s="229">
        <v>1.3775512608904831E-4</v>
      </c>
      <c r="M52" s="229">
        <v>0</v>
      </c>
      <c r="N52" s="229">
        <v>1.922734652067897E-5</v>
      </c>
      <c r="O52" s="229">
        <v>1.872334650592393E-4</v>
      </c>
      <c r="P52" s="229">
        <v>8.6006386172833826E-5</v>
      </c>
      <c r="Q52" s="229">
        <v>0</v>
      </c>
      <c r="R52" s="229">
        <v>0.1414282215923883</v>
      </c>
      <c r="S52" s="229">
        <v>0.1544307999526901</v>
      </c>
      <c r="T52" s="229">
        <v>0.1513094156853696</v>
      </c>
      <c r="U52" s="229">
        <v>2.8386123161127269E-4</v>
      </c>
      <c r="V52" s="229">
        <v>2.570296394401345E-4</v>
      </c>
      <c r="W52" s="229">
        <v>2.017216141004021E-4</v>
      </c>
      <c r="X52" s="229">
        <v>1.9449155739763359E-4</v>
      </c>
      <c r="Y52" s="229">
        <v>1.8619508413258019E-4</v>
      </c>
      <c r="DA52" s="73" t="s">
        <v>1031</v>
      </c>
    </row>
    <row r="53" spans="1:105" ht="12" customHeight="1" x14ac:dyDescent="0.25">
      <c r="A53" s="64" t="s">
        <v>35</v>
      </c>
      <c r="B53" s="229">
        <v>0.93085897612254809</v>
      </c>
      <c r="C53" s="229">
        <v>0.83422251368435929</v>
      </c>
      <c r="D53" s="229">
        <v>0.95841013802675212</v>
      </c>
      <c r="E53" s="229">
        <v>0.96630041514018405</v>
      </c>
      <c r="F53" s="229">
        <v>1.5126422352168181</v>
      </c>
      <c r="G53" s="229">
        <v>1.728946775683124</v>
      </c>
      <c r="H53" s="229">
        <v>1.9838500774572589</v>
      </c>
      <c r="I53" s="229">
        <v>2.0804707355914331</v>
      </c>
      <c r="J53" s="229">
        <v>1.1652685051693421</v>
      </c>
      <c r="K53" s="229">
        <v>1.272024421935541</v>
      </c>
      <c r="L53" s="229">
        <v>1.2010226843495351</v>
      </c>
      <c r="M53" s="229">
        <v>1.1423034852021141</v>
      </c>
      <c r="N53" s="229">
        <v>1.1939573387783191</v>
      </c>
      <c r="O53" s="229">
        <v>1.259265606468887</v>
      </c>
      <c r="P53" s="229">
        <v>2.0811058997423602</v>
      </c>
      <c r="Q53" s="229">
        <v>2.1912264949387161</v>
      </c>
      <c r="R53" s="229">
        <v>1.5762984395374811</v>
      </c>
      <c r="S53" s="229">
        <v>0.88191686184171458</v>
      </c>
      <c r="T53" s="229">
        <v>0.99100186536819757</v>
      </c>
      <c r="U53" s="229">
        <v>1.154331966122647</v>
      </c>
      <c r="V53" s="229">
        <v>0.80402195966504353</v>
      </c>
      <c r="W53" s="229">
        <v>0.80968803280650137</v>
      </c>
      <c r="X53" s="229">
        <v>0.49905743308742129</v>
      </c>
      <c r="Y53" s="229">
        <v>0.37824550827891029</v>
      </c>
      <c r="DA53" s="73" t="s">
        <v>1032</v>
      </c>
    </row>
    <row r="54" spans="1:105" ht="12" customHeight="1" x14ac:dyDescent="0.25">
      <c r="A54" s="64" t="s">
        <v>36</v>
      </c>
      <c r="B54" s="229">
        <v>2.420249305536225E-3</v>
      </c>
      <c r="C54" s="229">
        <v>2.3773732095494489E-3</v>
      </c>
      <c r="D54" s="229">
        <v>1.9309170563743411E-3</v>
      </c>
      <c r="E54" s="229">
        <v>2.0172652573725949E-3</v>
      </c>
      <c r="F54" s="229">
        <v>9.8535978921000921E-3</v>
      </c>
      <c r="G54" s="229">
        <v>4.1002881828289213E-2</v>
      </c>
      <c r="H54" s="229">
        <v>3.8701418819963133E-2</v>
      </c>
      <c r="I54" s="229">
        <v>3.6544151413188662E-3</v>
      </c>
      <c r="J54" s="229">
        <v>2.512583408315091E-3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0.26264222763771711</v>
      </c>
      <c r="C55" s="229">
        <v>0.3134614124255139</v>
      </c>
      <c r="D55" s="229">
        <v>0.34155760100158927</v>
      </c>
      <c r="E55" s="229">
        <v>0.30034820345189678</v>
      </c>
      <c r="F55" s="229">
        <v>0.34396282615216861</v>
      </c>
      <c r="G55" s="229">
        <v>0.33677676790761568</v>
      </c>
      <c r="H55" s="229">
        <v>0.22722865877603951</v>
      </c>
      <c r="I55" s="229">
        <v>0.18903721061464951</v>
      </c>
      <c r="J55" s="229">
        <v>0.1363311006795713</v>
      </c>
      <c r="K55" s="229">
        <v>0.13301284823258039</v>
      </c>
      <c r="L55" s="229">
        <v>0.14905745364351719</v>
      </c>
      <c r="M55" s="229">
        <v>0.15269651542516721</v>
      </c>
      <c r="N55" s="229">
        <v>0.13040787549762839</v>
      </c>
      <c r="O55" s="229">
        <v>0.1176062310888313</v>
      </c>
      <c r="P55" s="229">
        <v>0.16333490350406579</v>
      </c>
      <c r="Q55" s="229">
        <v>0.24656978331193491</v>
      </c>
      <c r="R55" s="229">
        <v>0.20403199527642921</v>
      </c>
      <c r="S55" s="229">
        <v>0.28795217304549869</v>
      </c>
      <c r="T55" s="229">
        <v>0.25749199988323812</v>
      </c>
      <c r="U55" s="229">
        <v>0.26809096606256899</v>
      </c>
      <c r="V55" s="229">
        <v>0.64926811427250553</v>
      </c>
      <c r="W55" s="229">
        <v>0.72707193775588297</v>
      </c>
      <c r="X55" s="229">
        <v>0.84727637947192003</v>
      </c>
      <c r="Y55" s="229">
        <v>0.6761560946686761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1.904072356102023</v>
      </c>
      <c r="W56" s="229">
        <v>2.224951683225612</v>
      </c>
      <c r="X56" s="229">
        <v>2.1447659272115338</v>
      </c>
      <c r="Y56" s="229">
        <v>1.9658128813048299</v>
      </c>
      <c r="DA56" s="73" t="s">
        <v>1035</v>
      </c>
    </row>
    <row r="57" spans="1:105" ht="12" customHeight="1" x14ac:dyDescent="0.25">
      <c r="A57" s="60" t="s">
        <v>1036</v>
      </c>
      <c r="B57" s="262">
        <v>15.560178276312509</v>
      </c>
      <c r="C57" s="262">
        <v>15.54181631937151</v>
      </c>
      <c r="D57" s="262">
        <v>14.9594254626082</v>
      </c>
      <c r="E57" s="262">
        <v>20.305314001585689</v>
      </c>
      <c r="F57" s="262">
        <v>21.40915723319894</v>
      </c>
      <c r="G57" s="262">
        <v>19.761834230160581</v>
      </c>
      <c r="H57" s="262">
        <v>19.039357900187941</v>
      </c>
      <c r="I57" s="262">
        <v>18.086069201280392</v>
      </c>
      <c r="J57" s="262">
        <v>18.558096524747619</v>
      </c>
      <c r="K57" s="262">
        <v>13.409457396807049</v>
      </c>
      <c r="L57" s="262">
        <v>14.44108976749096</v>
      </c>
      <c r="M57" s="262">
        <v>14.12793199058963</v>
      </c>
      <c r="N57" s="262">
        <v>14.2120575365427</v>
      </c>
      <c r="O57" s="262">
        <v>14.84876696347682</v>
      </c>
      <c r="P57" s="262">
        <v>14.78634878488357</v>
      </c>
      <c r="Q57" s="262">
        <v>14.07732202257313</v>
      </c>
      <c r="R57" s="262">
        <v>14.96737843982392</v>
      </c>
      <c r="S57" s="262">
        <v>15.29540470791733</v>
      </c>
      <c r="T57" s="262">
        <v>13.92706625504769</v>
      </c>
      <c r="U57" s="262">
        <v>13.92000760798558</v>
      </c>
      <c r="V57" s="262">
        <v>11.73067497939005</v>
      </c>
      <c r="W57" s="262">
        <v>11.16518719108883</v>
      </c>
      <c r="X57" s="262">
        <v>12.353225331477081</v>
      </c>
      <c r="Y57" s="262">
        <v>11.22455245660602</v>
      </c>
      <c r="DA57" s="72" t="s">
        <v>1037</v>
      </c>
    </row>
    <row r="58" spans="1:105" ht="12" customHeight="1" x14ac:dyDescent="0.25">
      <c r="A58" s="132" t="s">
        <v>1038</v>
      </c>
      <c r="B58" s="316">
        <v>70.610372409005194</v>
      </c>
      <c r="C58" s="316">
        <v>71.294687721919317</v>
      </c>
      <c r="D58" s="316">
        <v>75.129226376957419</v>
      </c>
      <c r="E58" s="316">
        <v>73.100716338920947</v>
      </c>
      <c r="F58" s="316">
        <v>69.278854931448393</v>
      </c>
      <c r="G58" s="316">
        <v>61.730874471956433</v>
      </c>
      <c r="H58" s="316">
        <v>55.416615745244819</v>
      </c>
      <c r="I58" s="316">
        <v>56.326941016567552</v>
      </c>
      <c r="J58" s="316">
        <v>48.965653864684832</v>
      </c>
      <c r="K58" s="316">
        <v>42.577918798766717</v>
      </c>
      <c r="L58" s="316">
        <v>46.388411979139811</v>
      </c>
      <c r="M58" s="316">
        <v>35.706124186373522</v>
      </c>
      <c r="N58" s="316">
        <v>24.55747347459674</v>
      </c>
      <c r="O58" s="316">
        <v>25.163036994175531</v>
      </c>
      <c r="P58" s="316">
        <v>23.84316599859201</v>
      </c>
      <c r="Q58" s="316">
        <v>24.92332270209879</v>
      </c>
      <c r="R58" s="316">
        <v>24.15995548678266</v>
      </c>
      <c r="S58" s="316">
        <v>25.677785535876581</v>
      </c>
      <c r="T58" s="316">
        <v>28.239094228157569</v>
      </c>
      <c r="U58" s="316">
        <v>27.648815430124841</v>
      </c>
      <c r="V58" s="316">
        <v>27.296129497898349</v>
      </c>
      <c r="W58" s="316">
        <v>27.77609443049592</v>
      </c>
      <c r="X58" s="316">
        <v>23.03685706150706</v>
      </c>
      <c r="Y58" s="316">
        <v>20.18641190024147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91.89810262242419</v>
      </c>
      <c r="C61" s="223">
        <v>95.529239743107169</v>
      </c>
      <c r="D61" s="223">
        <v>100.4308160146263</v>
      </c>
      <c r="E61" s="223">
        <v>125.8016674867162</v>
      </c>
      <c r="F61" s="223">
        <v>139.71393163809319</v>
      </c>
      <c r="G61" s="223">
        <v>131.5340109064181</v>
      </c>
      <c r="H61" s="223">
        <v>112.86894860450001</v>
      </c>
      <c r="I61" s="223">
        <v>112.1450158909207</v>
      </c>
      <c r="J61" s="223">
        <v>88.911604536284102</v>
      </c>
      <c r="K61" s="223">
        <v>76.680780928516668</v>
      </c>
      <c r="L61" s="223">
        <v>85.088996342107237</v>
      </c>
      <c r="M61" s="223">
        <v>78.034962922710832</v>
      </c>
      <c r="N61" s="223">
        <v>92.820770098597038</v>
      </c>
      <c r="O61" s="223">
        <v>70.993206080083937</v>
      </c>
      <c r="P61" s="223">
        <v>71.740956232696647</v>
      </c>
      <c r="Q61" s="223">
        <v>57.809848811636051</v>
      </c>
      <c r="R61" s="223">
        <v>68.78905761216015</v>
      </c>
      <c r="S61" s="223">
        <v>59.906832831268339</v>
      </c>
      <c r="T61" s="223">
        <v>73.980522569270533</v>
      </c>
      <c r="U61" s="223">
        <v>46.253160162250147</v>
      </c>
      <c r="V61" s="223">
        <v>111.86000607864889</v>
      </c>
      <c r="W61" s="223">
        <v>86.390623624772914</v>
      </c>
      <c r="X61" s="223">
        <v>97.607436968103841</v>
      </c>
      <c r="Y61" s="223">
        <v>82.018892947943485</v>
      </c>
      <c r="DA61" s="89" t="s">
        <v>1040</v>
      </c>
    </row>
    <row r="62" spans="1:105" ht="12" customHeight="1" x14ac:dyDescent="0.25">
      <c r="A62" s="55" t="s">
        <v>91</v>
      </c>
      <c r="B62" s="259">
        <v>1.4241586641666359</v>
      </c>
      <c r="C62" s="259">
        <v>1.48605536088113</v>
      </c>
      <c r="D62" s="259">
        <v>1.5360364077434341</v>
      </c>
      <c r="E62" s="259">
        <v>1.919552718988309</v>
      </c>
      <c r="F62" s="259">
        <v>2.0440366681158921</v>
      </c>
      <c r="G62" s="259">
        <v>1.9928951482725881</v>
      </c>
      <c r="H62" s="259">
        <v>1.71734884887519</v>
      </c>
      <c r="I62" s="259">
        <v>1.706490267076592</v>
      </c>
      <c r="J62" s="259">
        <v>1.4258847813738631</v>
      </c>
      <c r="K62" s="259">
        <v>1.1527405490628939</v>
      </c>
      <c r="L62" s="259">
        <v>1.322612758896982</v>
      </c>
      <c r="M62" s="259">
        <v>1.213185810325963</v>
      </c>
      <c r="N62" s="259">
        <v>1.4560475623444791</v>
      </c>
      <c r="O62" s="259">
        <v>1.123511923294767</v>
      </c>
      <c r="P62" s="259">
        <v>1.0796015175422859</v>
      </c>
      <c r="Q62" s="259">
        <v>0.83676951055753801</v>
      </c>
      <c r="R62" s="259">
        <v>1.0612060514413439</v>
      </c>
      <c r="S62" s="259">
        <v>0.95382254531326061</v>
      </c>
      <c r="T62" s="259">
        <v>1.159249257478653</v>
      </c>
      <c r="U62" s="259">
        <v>0.72084621595086251</v>
      </c>
      <c r="V62" s="259">
        <v>1.385080513611926</v>
      </c>
      <c r="W62" s="259">
        <v>1.027909613803321</v>
      </c>
      <c r="X62" s="259">
        <v>1.1866216158108269</v>
      </c>
      <c r="Y62" s="259">
        <v>1.0091732672061371</v>
      </c>
      <c r="DA62" s="67" t="s">
        <v>1041</v>
      </c>
    </row>
    <row r="63" spans="1:105" ht="12" customHeight="1" x14ac:dyDescent="0.25">
      <c r="A63" s="173" t="s">
        <v>92</v>
      </c>
      <c r="B63" s="224">
        <v>11.30222391711508</v>
      </c>
      <c r="C63" s="224">
        <v>11.79344048139189</v>
      </c>
      <c r="D63" s="224">
        <v>12.190093605417321</v>
      </c>
      <c r="E63" s="224">
        <v>15.23370618498339</v>
      </c>
      <c r="F63" s="224">
        <v>16.221619612417399</v>
      </c>
      <c r="G63" s="224">
        <v>15.81575689271205</v>
      </c>
      <c r="H63" s="224">
        <v>13.62900196597487</v>
      </c>
      <c r="I63" s="224">
        <v>13.54282749258368</v>
      </c>
      <c r="J63" s="224">
        <v>11.31592250539329</v>
      </c>
      <c r="K63" s="224">
        <v>9.1482305529986849</v>
      </c>
      <c r="L63" s="224">
        <v>10.4963484285891</v>
      </c>
      <c r="M63" s="224">
        <v>9.627928422844878</v>
      </c>
      <c r="N63" s="224">
        <v>11.555296469173021</v>
      </c>
      <c r="O63" s="224">
        <v>8.9162701109967823</v>
      </c>
      <c r="P63" s="224">
        <v>8.5677940243127786</v>
      </c>
      <c r="Q63" s="224">
        <v>6.6406620366770577</v>
      </c>
      <c r="R63" s="224">
        <v>8.4218063038685713</v>
      </c>
      <c r="S63" s="224">
        <v>7.5696032019236821</v>
      </c>
      <c r="T63" s="224">
        <v>9.1998841234729838</v>
      </c>
      <c r="U63" s="224">
        <v>5.7206865691816438</v>
      </c>
      <c r="V63" s="224">
        <v>10.99209694955946</v>
      </c>
      <c r="W63" s="224">
        <v>8.1575634190721615</v>
      </c>
      <c r="X63" s="224">
        <v>9.4171130957734661</v>
      </c>
      <c r="Y63" s="224">
        <v>8.0088704468927077</v>
      </c>
      <c r="DA63" s="177" t="s">
        <v>1042</v>
      </c>
    </row>
    <row r="64" spans="1:105" ht="12" customHeight="1" x14ac:dyDescent="0.25">
      <c r="A64" s="173" t="s">
        <v>93</v>
      </c>
      <c r="B64" s="224">
        <v>12.65150662023613</v>
      </c>
      <c r="C64" s="224">
        <v>13.201365626790309</v>
      </c>
      <c r="D64" s="224">
        <v>13.645372015386609</v>
      </c>
      <c r="E64" s="224">
        <v>17.05233731550809</v>
      </c>
      <c r="F64" s="224">
        <v>18.158189876832299</v>
      </c>
      <c r="G64" s="224">
        <v>17.70387443210964</v>
      </c>
      <c r="H64" s="224">
        <v>15.256060211179649</v>
      </c>
      <c r="I64" s="224">
        <v>15.15959805217455</v>
      </c>
      <c r="J64" s="224">
        <v>12.666840574116421</v>
      </c>
      <c r="K64" s="224">
        <v>10.24036510455652</v>
      </c>
      <c r="L64" s="224">
        <v>11.74942406082647</v>
      </c>
      <c r="M64" s="224">
        <v>10.777330291282469</v>
      </c>
      <c r="N64" s="224">
        <v>12.934791493305459</v>
      </c>
      <c r="O64" s="224">
        <v>9.9807127486006237</v>
      </c>
      <c r="P64" s="224">
        <v>9.5906348710069551</v>
      </c>
      <c r="Q64" s="224">
        <v>7.4334379088478926</v>
      </c>
      <c r="R64" s="224">
        <v>9.4272188366744363</v>
      </c>
      <c r="S64" s="224">
        <v>8.4732779782107528</v>
      </c>
      <c r="T64" s="224">
        <v>10.298185184357351</v>
      </c>
      <c r="U64" s="224">
        <v>6.4036338806470461</v>
      </c>
      <c r="V64" s="224">
        <v>12.30435605837174</v>
      </c>
      <c r="W64" s="224">
        <v>9.1314300936032993</v>
      </c>
      <c r="X64" s="224">
        <v>10.54134739750417</v>
      </c>
      <c r="Y64" s="224">
        <v>8.9649858490274816</v>
      </c>
      <c r="DA64" s="177" t="s">
        <v>1043</v>
      </c>
    </row>
    <row r="65" spans="1:105" ht="12" customHeight="1" x14ac:dyDescent="0.25">
      <c r="A65" s="173" t="s">
        <v>94</v>
      </c>
      <c r="B65" s="224">
        <v>20.367851306345401</v>
      </c>
      <c r="C65" s="224">
        <v>21.253077613466552</v>
      </c>
      <c r="D65" s="224">
        <v>21.96789019456514</v>
      </c>
      <c r="E65" s="224">
        <v>27.452815011958752</v>
      </c>
      <c r="F65" s="224">
        <v>29.233143727889381</v>
      </c>
      <c r="G65" s="224">
        <v>28.50173444186122</v>
      </c>
      <c r="H65" s="224">
        <v>24.560961411895459</v>
      </c>
      <c r="I65" s="224">
        <v>24.405665527359279</v>
      </c>
      <c r="J65" s="224">
        <v>20.39253766994992</v>
      </c>
      <c r="K65" s="224">
        <v>16.486118217626359</v>
      </c>
      <c r="L65" s="224">
        <v>18.9155749895694</v>
      </c>
      <c r="M65" s="224">
        <v>17.350586569753261</v>
      </c>
      <c r="N65" s="224">
        <v>20.82391589574253</v>
      </c>
      <c r="O65" s="224">
        <v>16.068099973934121</v>
      </c>
      <c r="P65" s="224">
        <v>15.440107715999041</v>
      </c>
      <c r="Q65" s="224">
        <v>11.967203793751739</v>
      </c>
      <c r="R65" s="224">
        <v>15.17702177783627</v>
      </c>
      <c r="S65" s="224">
        <v>13.64125800333388</v>
      </c>
      <c r="T65" s="224">
        <v>16.579203636087161</v>
      </c>
      <c r="U65" s="224">
        <v>10.30930675819069</v>
      </c>
      <c r="V65" s="224">
        <v>19.808968381393331</v>
      </c>
      <c r="W65" s="224">
        <v>14.700827019551321</v>
      </c>
      <c r="X65" s="224">
        <v>16.970674150181861</v>
      </c>
      <c r="Y65" s="224">
        <v>14.43286592004916</v>
      </c>
      <c r="DA65" s="177" t="s">
        <v>1044</v>
      </c>
    </row>
    <row r="66" spans="1:105" ht="12" customHeight="1" x14ac:dyDescent="0.25">
      <c r="A66" s="56" t="s">
        <v>95</v>
      </c>
      <c r="B66" s="260">
        <v>3.7142737336476368</v>
      </c>
      <c r="C66" s="260">
        <v>3.9142778972334562</v>
      </c>
      <c r="D66" s="260">
        <v>3.9941189712806202</v>
      </c>
      <c r="E66" s="260">
        <v>5.0054139155857396</v>
      </c>
      <c r="F66" s="260">
        <v>5.2559494862918061</v>
      </c>
      <c r="G66" s="260">
        <v>5.0940843568856842</v>
      </c>
      <c r="H66" s="260">
        <v>4.3322912458534191</v>
      </c>
      <c r="I66" s="260">
        <v>4.2854799248033348</v>
      </c>
      <c r="J66" s="260">
        <v>3.7123237240178741</v>
      </c>
      <c r="K66" s="260">
        <v>2.9304620971698139</v>
      </c>
      <c r="L66" s="260">
        <v>3.368482607296519</v>
      </c>
      <c r="M66" s="260">
        <v>3.09334867589273</v>
      </c>
      <c r="N66" s="260">
        <v>3.6951019869236439</v>
      </c>
      <c r="O66" s="260">
        <v>2.855516521814518</v>
      </c>
      <c r="P66" s="260">
        <v>2.651946150187674</v>
      </c>
      <c r="Q66" s="260">
        <v>2.0619253976642029</v>
      </c>
      <c r="R66" s="260">
        <v>2.677838641781181</v>
      </c>
      <c r="S66" s="260">
        <v>2.502990224961426</v>
      </c>
      <c r="T66" s="260">
        <v>3.0069782049425489</v>
      </c>
      <c r="U66" s="260">
        <v>1.857129106245428</v>
      </c>
      <c r="V66" s="260">
        <v>3.625837886237981</v>
      </c>
      <c r="W66" s="260">
        <v>2.6904455325478178</v>
      </c>
      <c r="X66" s="260">
        <v>3.1528161138810771</v>
      </c>
      <c r="Y66" s="260">
        <v>2.6958520829756569</v>
      </c>
      <c r="DA66" s="68" t="s">
        <v>1045</v>
      </c>
    </row>
    <row r="67" spans="1:105" ht="12" customHeight="1" x14ac:dyDescent="0.25">
      <c r="A67" s="37" t="s">
        <v>159</v>
      </c>
      <c r="B67" s="226">
        <v>2.461867394896471E-2</v>
      </c>
      <c r="C67" s="226">
        <v>1.6769190101143371E-2</v>
      </c>
      <c r="D67" s="226">
        <v>3.1179812626872871E-2</v>
      </c>
      <c r="E67" s="226">
        <v>6.115294154638462E-2</v>
      </c>
      <c r="F67" s="226">
        <v>8.2676034938321846E-2</v>
      </c>
      <c r="G67" s="226">
        <v>3.1728776144048607E-2</v>
      </c>
      <c r="H67" s="226">
        <v>3.00814291413526E-2</v>
      </c>
      <c r="I67" s="226">
        <v>2.4894948200954701E-2</v>
      </c>
      <c r="J67" s="226">
        <v>1.3110886648801509E-2</v>
      </c>
      <c r="K67" s="226">
        <v>2.489198082936939E-2</v>
      </c>
      <c r="L67" s="226">
        <v>2.8234973950848691E-2</v>
      </c>
      <c r="M67" s="226">
        <v>2.5058722961368012E-2</v>
      </c>
      <c r="N67" s="226">
        <v>2.7020334853510741E-2</v>
      </c>
      <c r="O67" s="226">
        <v>1.7057588030107641E-2</v>
      </c>
      <c r="P67" s="226">
        <v>2.208337447224188E-2</v>
      </c>
      <c r="Q67" s="226">
        <v>1.8578494467374519E-2</v>
      </c>
      <c r="R67" s="226">
        <v>1.023158568342061E-2</v>
      </c>
      <c r="S67" s="226">
        <v>5.6519996862153116E-3</v>
      </c>
      <c r="T67" s="226">
        <v>8.0072714421825994E-3</v>
      </c>
      <c r="U67" s="226">
        <v>5.4657841229739847E-3</v>
      </c>
      <c r="V67" s="226">
        <v>3.4737633766032359E-2</v>
      </c>
      <c r="W67" s="226">
        <v>2.7326446249476659E-2</v>
      </c>
      <c r="X67" s="226">
        <v>3.5095637597347018E-2</v>
      </c>
      <c r="Y67" s="226">
        <v>2.6515368497682459E-2</v>
      </c>
      <c r="DA67" s="69" t="s">
        <v>1046</v>
      </c>
    </row>
    <row r="68" spans="1:105" ht="12" customHeight="1" x14ac:dyDescent="0.25">
      <c r="A68" s="37" t="s">
        <v>35</v>
      </c>
      <c r="B68" s="226">
        <v>7.8363230275745446E-2</v>
      </c>
      <c r="C68" s="226">
        <v>6.8998239121294533E-2</v>
      </c>
      <c r="D68" s="226">
        <v>9.8803576073466973E-2</v>
      </c>
      <c r="E68" s="226">
        <v>0.10652018407404221</v>
      </c>
      <c r="F68" s="226">
        <v>0.23970758473198811</v>
      </c>
      <c r="G68" s="226">
        <v>0.21170981672690681</v>
      </c>
      <c r="H68" s="226">
        <v>0.20971462390992149</v>
      </c>
      <c r="I68" s="226">
        <v>0.22716811142998991</v>
      </c>
      <c r="J68" s="226">
        <v>6.2562821630087764E-2</v>
      </c>
      <c r="K68" s="226">
        <v>0.1416709348495743</v>
      </c>
      <c r="L68" s="226">
        <v>0.1055138460776989</v>
      </c>
      <c r="M68" s="226">
        <v>9.6338764827233872E-2</v>
      </c>
      <c r="N68" s="226">
        <v>0.11583750532729881</v>
      </c>
      <c r="O68" s="226">
        <v>8.1266669679149875E-2</v>
      </c>
      <c r="P68" s="226">
        <v>0.1989683421686535</v>
      </c>
      <c r="Q68" s="226">
        <v>0.2103265892488756</v>
      </c>
      <c r="R68" s="226">
        <v>0.1154053918418983</v>
      </c>
      <c r="S68" s="226">
        <v>3.6724759055495333E-2</v>
      </c>
      <c r="T68" s="226">
        <v>6.98479545263435E-2</v>
      </c>
      <c r="U68" s="226">
        <v>5.3673715220589023E-2</v>
      </c>
      <c r="V68" s="226">
        <v>0.34903336693820403</v>
      </c>
      <c r="W68" s="226">
        <v>0.32487252530771937</v>
      </c>
      <c r="X68" s="226">
        <v>0.21110111693047201</v>
      </c>
      <c r="Y68" s="226">
        <v>0.13685584334901929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3.6112918294229268</v>
      </c>
      <c r="C71" s="226">
        <v>3.828510468011018</v>
      </c>
      <c r="D71" s="226">
        <v>3.864135582580281</v>
      </c>
      <c r="E71" s="226">
        <v>4.8377407899653129</v>
      </c>
      <c r="F71" s="226">
        <v>4.9335658666214961</v>
      </c>
      <c r="G71" s="226">
        <v>4.8506457640147289</v>
      </c>
      <c r="H71" s="226">
        <v>4.0924951928021454</v>
      </c>
      <c r="I71" s="226">
        <v>4.0334168651723914</v>
      </c>
      <c r="J71" s="226">
        <v>3.6366500157389838</v>
      </c>
      <c r="K71" s="226">
        <v>2.7638991814908702</v>
      </c>
      <c r="L71" s="226">
        <v>3.234733787267972</v>
      </c>
      <c r="M71" s="226">
        <v>2.9719511881041289</v>
      </c>
      <c r="N71" s="226">
        <v>3.5522441467428338</v>
      </c>
      <c r="O71" s="226">
        <v>2.7571922641052611</v>
      </c>
      <c r="P71" s="226">
        <v>2.4308944335467779</v>
      </c>
      <c r="Q71" s="226">
        <v>1.8330203139479531</v>
      </c>
      <c r="R71" s="226">
        <v>2.552201664255862</v>
      </c>
      <c r="S71" s="226">
        <v>2.4606134662197161</v>
      </c>
      <c r="T71" s="226">
        <v>2.9291229789740232</v>
      </c>
      <c r="U71" s="226">
        <v>1.797989606901865</v>
      </c>
      <c r="V71" s="226">
        <v>3.242066885533744</v>
      </c>
      <c r="W71" s="226">
        <v>2.3382465609906218</v>
      </c>
      <c r="X71" s="226">
        <v>2.906619359353257</v>
      </c>
      <c r="Y71" s="226">
        <v>2.5324808711289561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18.851081522128066</v>
      </c>
      <c r="C72" s="261">
        <f t="shared" si="2"/>
        <v>19.116716283227721</v>
      </c>
      <c r="D72" s="261">
        <f t="shared" si="2"/>
        <v>21.45139604691272</v>
      </c>
      <c r="E72" s="261">
        <f t="shared" si="2"/>
        <v>27.435247782976191</v>
      </c>
      <c r="F72" s="261">
        <f t="shared" si="2"/>
        <v>34.403171022823827</v>
      </c>
      <c r="G72" s="261">
        <f t="shared" si="2"/>
        <v>29.642673827288966</v>
      </c>
      <c r="H72" s="261">
        <f t="shared" si="2"/>
        <v>25.352493489170239</v>
      </c>
      <c r="I72" s="261">
        <f t="shared" si="2"/>
        <v>25.25403156090681</v>
      </c>
      <c r="J72" s="261">
        <f t="shared" si="2"/>
        <v>16.200644965363104</v>
      </c>
      <c r="K72" s="261">
        <f t="shared" si="2"/>
        <v>17.748101786702989</v>
      </c>
      <c r="L72" s="261">
        <f t="shared" si="2"/>
        <v>17.734487203745104</v>
      </c>
      <c r="M72" s="261">
        <f t="shared" si="2"/>
        <v>16.289253989933773</v>
      </c>
      <c r="N72" s="261">
        <f t="shared" si="2"/>
        <v>18.961227561437806</v>
      </c>
      <c r="O72" s="261">
        <f t="shared" si="2"/>
        <v>14.008415369442096</v>
      </c>
      <c r="P72" s="261">
        <f t="shared" si="2"/>
        <v>16.881815064360637</v>
      </c>
      <c r="Q72" s="261">
        <f t="shared" si="2"/>
        <v>14.799672826416131</v>
      </c>
      <c r="R72" s="261">
        <f t="shared" si="2"/>
        <v>14.767125442991263</v>
      </c>
      <c r="S72" s="261">
        <f t="shared" si="2"/>
        <v>10.744339803032965</v>
      </c>
      <c r="T72" s="261">
        <f t="shared" si="2"/>
        <v>14.565573033962037</v>
      </c>
      <c r="U72" s="261">
        <f t="shared" si="2"/>
        <v>9.4220719525077534</v>
      </c>
      <c r="V72" s="261">
        <f t="shared" si="2"/>
        <v>37.095658103111731</v>
      </c>
      <c r="W72" s="261">
        <f t="shared" si="2"/>
        <v>30.399630818055936</v>
      </c>
      <c r="X72" s="261">
        <f t="shared" si="2"/>
        <v>33.335454399986354</v>
      </c>
      <c r="Y72" s="261">
        <f t="shared" si="2"/>
        <v>27.433055176822791</v>
      </c>
      <c r="DA72" s="70"/>
    </row>
    <row r="73" spans="1:105" ht="12" customHeight="1" x14ac:dyDescent="0.25">
      <c r="A73" s="60" t="s">
        <v>1052</v>
      </c>
      <c r="B73" s="262">
        <v>18.790693871534842</v>
      </c>
      <c r="C73" s="262">
        <v>19.05370406825967</v>
      </c>
      <c r="D73" s="262">
        <v>21.3862645189284</v>
      </c>
      <c r="E73" s="262">
        <v>27.353854268471</v>
      </c>
      <c r="F73" s="262">
        <v>34.316499098395973</v>
      </c>
      <c r="G73" s="262">
        <v>29.558170422639709</v>
      </c>
      <c r="H73" s="262">
        <v>25.279673890594658</v>
      </c>
      <c r="I73" s="262">
        <v>25.181672391537671</v>
      </c>
      <c r="J73" s="262">
        <v>16.14018412337245</v>
      </c>
      <c r="K73" s="262">
        <v>17.699222897536391</v>
      </c>
      <c r="L73" s="262">
        <v>17.67840533648971</v>
      </c>
      <c r="M73" s="262">
        <v>16.237812080642371</v>
      </c>
      <c r="N73" s="262">
        <v>18.89948774715003</v>
      </c>
      <c r="O73" s="262">
        <v>13.960775842212209</v>
      </c>
      <c r="P73" s="262">
        <v>16.8360374407983</v>
      </c>
      <c r="Q73" s="262">
        <v>14.764191846591331</v>
      </c>
      <c r="R73" s="262">
        <v>14.722127830116889</v>
      </c>
      <c r="S73" s="262">
        <v>10.70389550139469</v>
      </c>
      <c r="T73" s="262">
        <v>14.51641816037073</v>
      </c>
      <c r="U73" s="262">
        <v>9.3915063908778897</v>
      </c>
      <c r="V73" s="262">
        <v>37.03692745728975</v>
      </c>
      <c r="W73" s="262">
        <v>30.356045051833679</v>
      </c>
      <c r="X73" s="262">
        <v>33.285138874529167</v>
      </c>
      <c r="Y73" s="262">
        <v>27.39026387541697</v>
      </c>
      <c r="DA73" s="72" t="s">
        <v>1053</v>
      </c>
    </row>
    <row r="74" spans="1:105" ht="12" customHeight="1" x14ac:dyDescent="0.25">
      <c r="A74" s="64" t="s">
        <v>28</v>
      </c>
      <c r="B74" s="229">
        <v>0.30592123124098769</v>
      </c>
      <c r="C74" s="229">
        <v>1.0535775253717261</v>
      </c>
      <c r="D74" s="229">
        <v>0.83446589466275223</v>
      </c>
      <c r="E74" s="229">
        <v>1.2103507816759289</v>
      </c>
      <c r="F74" s="229">
        <v>0.98743698729461382</v>
      </c>
      <c r="G74" s="229">
        <v>0.70470338493966866</v>
      </c>
      <c r="H74" s="229">
        <v>0.79441530686096706</v>
      </c>
      <c r="I74" s="229">
        <v>0.59424548113702924</v>
      </c>
      <c r="J74" s="229">
        <v>0.69467356563776228</v>
      </c>
      <c r="K74" s="229">
        <v>0.76109715567682468</v>
      </c>
      <c r="L74" s="229">
        <v>0.70178163341187672</v>
      </c>
      <c r="M74" s="229">
        <v>0.72862744900068344</v>
      </c>
      <c r="N74" s="229">
        <v>0.62043431135026661</v>
      </c>
      <c r="O74" s="229">
        <v>0.59383516355434696</v>
      </c>
      <c r="P74" s="229">
        <v>0.35369283339139351</v>
      </c>
      <c r="Q74" s="229">
        <v>0.17050746549305609</v>
      </c>
      <c r="R74" s="229">
        <v>0.21045946000146909</v>
      </c>
      <c r="S74" s="229">
        <v>0.2373332846893739</v>
      </c>
      <c r="T74" s="229">
        <v>0.28854808480958288</v>
      </c>
      <c r="U74" s="229">
        <v>0.18401936543779099</v>
      </c>
      <c r="V74" s="229">
        <v>0.26103202292435468</v>
      </c>
      <c r="W74" s="229">
        <v>6.7951804124379608E-2</v>
      </c>
      <c r="X74" s="229">
        <v>9.1209218001928286E-2</v>
      </c>
      <c r="Y74" s="229">
        <v>8.3684916824937838E-2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4.49250450517546</v>
      </c>
      <c r="H76" s="229">
        <v>2.3174190246385251</v>
      </c>
      <c r="I76" s="229">
        <v>2.3169159686135048</v>
      </c>
      <c r="J76" s="229">
        <v>2.8731328182209501</v>
      </c>
      <c r="K76" s="229">
        <v>2.844473769816187</v>
      </c>
      <c r="L76" s="229">
        <v>1.5935024153001041</v>
      </c>
      <c r="M76" s="229">
        <v>1.911722257249217</v>
      </c>
      <c r="N76" s="229">
        <v>2.1792483065866119</v>
      </c>
      <c r="O76" s="229">
        <v>1.411434301781346</v>
      </c>
      <c r="P76" s="229">
        <v>1.3300471627669439</v>
      </c>
      <c r="Q76" s="229">
        <v>1.752941784076645</v>
      </c>
      <c r="R76" s="229">
        <v>1.3869044570252369</v>
      </c>
      <c r="S76" s="229">
        <v>1.76534034928599</v>
      </c>
      <c r="T76" s="229">
        <v>2.4746268484049581</v>
      </c>
      <c r="U76" s="229">
        <v>1.790232396661551</v>
      </c>
      <c r="V76" s="229">
        <v>1.7384020821244961</v>
      </c>
      <c r="W76" s="229">
        <v>1.322778132336893</v>
      </c>
      <c r="X76" s="229">
        <v>2.7309316798829339</v>
      </c>
      <c r="Y76" s="229">
        <v>2.2370596175697832</v>
      </c>
      <c r="DA76" s="73" t="s">
        <v>1056</v>
      </c>
    </row>
    <row r="77" spans="1:105" ht="12" customHeight="1" x14ac:dyDescent="0.25">
      <c r="A77" s="64" t="s">
        <v>159</v>
      </c>
      <c r="B77" s="229">
        <v>2.4177718195935549</v>
      </c>
      <c r="C77" s="229">
        <v>1.766958081211675</v>
      </c>
      <c r="D77" s="229">
        <v>2.78799627257751</v>
      </c>
      <c r="E77" s="229">
        <v>4.7750506397494474</v>
      </c>
      <c r="F77" s="229">
        <v>4.3380849120857849</v>
      </c>
      <c r="G77" s="229">
        <v>2.252952067981437</v>
      </c>
      <c r="H77" s="229">
        <v>2.170077149476239</v>
      </c>
      <c r="I77" s="229">
        <v>1.7980559212977421</v>
      </c>
      <c r="J77" s="229">
        <v>1.692565526024598</v>
      </c>
      <c r="K77" s="229">
        <v>1.638958592248952</v>
      </c>
      <c r="L77" s="229">
        <v>2.5746417356857649</v>
      </c>
      <c r="M77" s="229">
        <v>2.2334239953998889</v>
      </c>
      <c r="N77" s="229">
        <v>2.483602683753301</v>
      </c>
      <c r="O77" s="229">
        <v>1.7460312422477371</v>
      </c>
      <c r="P77" s="229">
        <v>1.3482687414605889</v>
      </c>
      <c r="Q77" s="229">
        <v>0.8932296841258266</v>
      </c>
      <c r="R77" s="229">
        <v>0.83949747937047536</v>
      </c>
      <c r="S77" s="229">
        <v>0.76856206047800191</v>
      </c>
      <c r="T77" s="229">
        <v>0.84061458388278054</v>
      </c>
      <c r="U77" s="229">
        <v>0.53419110203305498</v>
      </c>
      <c r="V77" s="229">
        <v>0.78181162377799396</v>
      </c>
      <c r="W77" s="229">
        <v>0.50406022194757982</v>
      </c>
      <c r="X77" s="229">
        <v>0.69217870591551423</v>
      </c>
      <c r="Y77" s="229">
        <v>0.58566710709095304</v>
      </c>
      <c r="DA77" s="73" t="s">
        <v>1057</v>
      </c>
    </row>
    <row r="78" spans="1:105" ht="12" customHeight="1" x14ac:dyDescent="0.25">
      <c r="A78" s="64" t="s">
        <v>32</v>
      </c>
      <c r="B78" s="229">
        <v>6.1796088710679511</v>
      </c>
      <c r="C78" s="229">
        <v>6.2103180444022508</v>
      </c>
      <c r="D78" s="229">
        <v>5.7628107702602689</v>
      </c>
      <c r="E78" s="229">
        <v>10.448327260621269</v>
      </c>
      <c r="F78" s="229">
        <v>13.471312395017099</v>
      </c>
      <c r="G78" s="229">
        <v>3.4737076724034051</v>
      </c>
      <c r="H78" s="229">
        <v>2.8409478430703259</v>
      </c>
      <c r="I78" s="229">
        <v>2.5429084683367109</v>
      </c>
      <c r="J78" s="229">
        <v>1.838560108073735</v>
      </c>
      <c r="K78" s="229">
        <v>2.1461015176589342</v>
      </c>
      <c r="L78" s="229">
        <v>1.9918609619326511</v>
      </c>
      <c r="M78" s="229">
        <v>1.6298088241288109</v>
      </c>
      <c r="N78" s="229">
        <v>1.8057686207787109</v>
      </c>
      <c r="O78" s="229">
        <v>1.1128126712739741</v>
      </c>
      <c r="P78" s="229">
        <v>0.70238975551113336</v>
      </c>
      <c r="Q78" s="229">
        <v>0.69739826819533157</v>
      </c>
      <c r="R78" s="229">
        <v>0.74109011702369176</v>
      </c>
      <c r="S78" s="229">
        <v>0.43381359997421698</v>
      </c>
      <c r="T78" s="229">
        <v>0.55504147767021983</v>
      </c>
      <c r="U78" s="229">
        <v>0.41773622750148148</v>
      </c>
      <c r="V78" s="229">
        <v>1.451258946846405</v>
      </c>
      <c r="W78" s="229">
        <v>0.61906924882481695</v>
      </c>
      <c r="X78" s="229">
        <v>0.64410125568601728</v>
      </c>
      <c r="Y78" s="229">
        <v>0.34551828458680328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0.31680506055695967</v>
      </c>
      <c r="H79" s="229">
        <v>0</v>
      </c>
      <c r="I79" s="229">
        <v>2.523360576143544E-3</v>
      </c>
      <c r="J79" s="229">
        <v>2.2871739818721461E-3</v>
      </c>
      <c r="K79" s="229">
        <v>5.1653408457488399E-3</v>
      </c>
      <c r="L79" s="229">
        <v>1.1035586665959409E-3</v>
      </c>
      <c r="M79" s="229">
        <v>0</v>
      </c>
      <c r="N79" s="229">
        <v>1.714632825409052E-4</v>
      </c>
      <c r="O79" s="229">
        <v>1.2368384692627789E-3</v>
      </c>
      <c r="P79" s="229">
        <v>5.020321494910733E-4</v>
      </c>
      <c r="Q79" s="229">
        <v>0</v>
      </c>
      <c r="R79" s="229">
        <v>0.8495719901022295</v>
      </c>
      <c r="S79" s="229">
        <v>0.87446421723984036</v>
      </c>
      <c r="T79" s="229">
        <v>1.119586218492693</v>
      </c>
      <c r="U79" s="229">
        <v>1.289974700637907E-3</v>
      </c>
      <c r="V79" s="229">
        <v>2.511216372449394E-3</v>
      </c>
      <c r="W79" s="229">
        <v>1.492955862576566E-3</v>
      </c>
      <c r="X79" s="229">
        <v>1.6225790131908051E-3</v>
      </c>
      <c r="Y79" s="229">
        <v>1.488027449889777E-3</v>
      </c>
      <c r="DA79" s="73" t="s">
        <v>1059</v>
      </c>
    </row>
    <row r="80" spans="1:105" ht="12" customHeight="1" x14ac:dyDescent="0.25">
      <c r="A80" s="64" t="s">
        <v>35</v>
      </c>
      <c r="B80" s="229">
        <v>7.6959632450465669</v>
      </c>
      <c r="C80" s="229">
        <v>7.2702972218338786</v>
      </c>
      <c r="D80" s="229">
        <v>8.8346907374530215</v>
      </c>
      <c r="E80" s="229">
        <v>8.3174947966023929</v>
      </c>
      <c r="F80" s="229">
        <v>12.57766966466316</v>
      </c>
      <c r="G80" s="229">
        <v>15.03279128200227</v>
      </c>
      <c r="H80" s="229">
        <v>15.12883284631938</v>
      </c>
      <c r="I80" s="229">
        <v>16.407383722576061</v>
      </c>
      <c r="J80" s="229">
        <v>8.0766219660355603</v>
      </c>
      <c r="K80" s="229">
        <v>9.3280160199100415</v>
      </c>
      <c r="L80" s="229">
        <v>9.6214132259258385</v>
      </c>
      <c r="M80" s="229">
        <v>8.586443506480455</v>
      </c>
      <c r="N80" s="229">
        <v>10.64732693617179</v>
      </c>
      <c r="O80" s="229">
        <v>8.3185350685437491</v>
      </c>
      <c r="P80" s="229">
        <v>12.14772663586484</v>
      </c>
      <c r="Q80" s="229">
        <v>10.112226973393989</v>
      </c>
      <c r="R80" s="229">
        <v>9.4689658626448523</v>
      </c>
      <c r="S80" s="229">
        <v>4.9938531594558224</v>
      </c>
      <c r="T80" s="229">
        <v>7.332736207731358</v>
      </c>
      <c r="U80" s="229">
        <v>5.2457287808677808</v>
      </c>
      <c r="V80" s="229">
        <v>7.8554096458201332</v>
      </c>
      <c r="W80" s="229">
        <v>5.9925581144462194</v>
      </c>
      <c r="X80" s="229">
        <v>4.1634718140951907</v>
      </c>
      <c r="Y80" s="229">
        <v>3.0228494041000542</v>
      </c>
      <c r="DA80" s="73" t="s">
        <v>1060</v>
      </c>
    </row>
    <row r="81" spans="1:105" ht="12" customHeight="1" x14ac:dyDescent="0.25">
      <c r="A81" s="64" t="s">
        <v>36</v>
      </c>
      <c r="B81" s="229">
        <v>2.0009636450886121E-2</v>
      </c>
      <c r="C81" s="229">
        <v>2.0718944354922299E-2</v>
      </c>
      <c r="D81" s="229">
        <v>1.7799326567916871E-2</v>
      </c>
      <c r="E81" s="229">
        <v>1.736374425455383E-2</v>
      </c>
      <c r="F81" s="229">
        <v>8.1932988786004385E-2</v>
      </c>
      <c r="G81" s="229">
        <v>0.35651054917045327</v>
      </c>
      <c r="H81" s="229">
        <v>0.29513686689121071</v>
      </c>
      <c r="I81" s="229">
        <v>2.8820108103162299E-2</v>
      </c>
      <c r="J81" s="229">
        <v>1.7415030318823441E-2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2.171419068134893</v>
      </c>
      <c r="C82" s="229">
        <v>2.7318342510852149</v>
      </c>
      <c r="D82" s="229">
        <v>3.148501517406932</v>
      </c>
      <c r="E82" s="229">
        <v>2.585267045567412</v>
      </c>
      <c r="F82" s="229">
        <v>2.8600621505493171</v>
      </c>
      <c r="G82" s="229">
        <v>2.9281959004100551</v>
      </c>
      <c r="H82" s="229">
        <v>1.7328448533380201</v>
      </c>
      <c r="I82" s="229">
        <v>1.4908193608973139</v>
      </c>
      <c r="J82" s="229">
        <v>0.94492793507914741</v>
      </c>
      <c r="K82" s="229">
        <v>0.97541050137970364</v>
      </c>
      <c r="L82" s="229">
        <v>1.1941018055668819</v>
      </c>
      <c r="M82" s="229">
        <v>1.147786048383312</v>
      </c>
      <c r="N82" s="229">
        <v>1.1629354252268109</v>
      </c>
      <c r="O82" s="229">
        <v>0.77689055634179693</v>
      </c>
      <c r="P82" s="229">
        <v>0.95341027965390435</v>
      </c>
      <c r="Q82" s="229">
        <v>1.1378876713064729</v>
      </c>
      <c r="R82" s="229">
        <v>1.2256384639489371</v>
      </c>
      <c r="S82" s="229">
        <v>1.6305288302714429</v>
      </c>
      <c r="T82" s="229">
        <v>1.905264739379138</v>
      </c>
      <c r="U82" s="229">
        <v>1.2183085436755929</v>
      </c>
      <c r="V82" s="229">
        <v>6.3434424225234656</v>
      </c>
      <c r="W82" s="229">
        <v>5.38111058068014</v>
      </c>
      <c r="X82" s="229">
        <v>7.0685478079273842</v>
      </c>
      <c r="Y82" s="229">
        <v>5.403680950893631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18.60305949690045</v>
      </c>
      <c r="W83" s="229">
        <v>16.467023993611079</v>
      </c>
      <c r="X83" s="229">
        <v>17.893075814007009</v>
      </c>
      <c r="Y83" s="229">
        <v>15.71031556690092</v>
      </c>
      <c r="DA83" s="73" t="s">
        <v>1063</v>
      </c>
    </row>
    <row r="84" spans="1:105" ht="12" customHeight="1" x14ac:dyDescent="0.25">
      <c r="A84" s="60" t="s">
        <v>1064</v>
      </c>
      <c r="B84" s="262">
        <v>6.0387650593224991E-2</v>
      </c>
      <c r="C84" s="262">
        <v>6.3012214968049735E-2</v>
      </c>
      <c r="D84" s="262">
        <v>6.5131527984321383E-2</v>
      </c>
      <c r="E84" s="262">
        <v>8.1393514505191375E-2</v>
      </c>
      <c r="F84" s="262">
        <v>8.6671924427852681E-2</v>
      </c>
      <c r="G84" s="262">
        <v>8.4503404649256889E-2</v>
      </c>
      <c r="H84" s="262">
        <v>7.2819598575582442E-2</v>
      </c>
      <c r="I84" s="262">
        <v>7.2359169369139081E-2</v>
      </c>
      <c r="J84" s="262">
        <v>6.0460841990655413E-2</v>
      </c>
      <c r="K84" s="262">
        <v>4.8878889166598799E-2</v>
      </c>
      <c r="L84" s="262">
        <v>5.6081867255393832E-2</v>
      </c>
      <c r="M84" s="262">
        <v>5.1441909291400939E-2</v>
      </c>
      <c r="N84" s="262">
        <v>6.1739814287776133E-2</v>
      </c>
      <c r="O84" s="262">
        <v>4.7639527229887457E-2</v>
      </c>
      <c r="P84" s="262">
        <v>4.5777623562335668E-2</v>
      </c>
      <c r="Q84" s="262">
        <v>3.5480979824801383E-2</v>
      </c>
      <c r="R84" s="262">
        <v>4.4997612874373961E-2</v>
      </c>
      <c r="S84" s="262">
        <v>4.044430163827465E-2</v>
      </c>
      <c r="T84" s="262">
        <v>4.9154873591307532E-2</v>
      </c>
      <c r="U84" s="262">
        <v>3.0565561629863319E-2</v>
      </c>
      <c r="V84" s="262">
        <v>5.873064582198477E-2</v>
      </c>
      <c r="W84" s="262">
        <v>4.3585766222259112E-2</v>
      </c>
      <c r="X84" s="262">
        <v>5.0315525457188752E-2</v>
      </c>
      <c r="Y84" s="262">
        <v>4.2791301405822088E-2</v>
      </c>
      <c r="DA84" s="72" t="s">
        <v>1065</v>
      </c>
    </row>
    <row r="85" spans="1:105" ht="12" customHeight="1" x14ac:dyDescent="0.25">
      <c r="A85" s="57" t="s">
        <v>1010</v>
      </c>
      <c r="B85" s="261">
        <v>15.264887609849151</v>
      </c>
      <c r="C85" s="261">
        <v>16.0698631316817</v>
      </c>
      <c r="D85" s="261">
        <v>16.655914932912381</v>
      </c>
      <c r="E85" s="261">
        <v>20.395887308454721</v>
      </c>
      <c r="F85" s="261">
        <v>22.35319462036767</v>
      </c>
      <c r="G85" s="261">
        <v>21.207551807329441</v>
      </c>
      <c r="H85" s="261">
        <v>18.10838686033544</v>
      </c>
      <c r="I85" s="261">
        <v>17.97069701502642</v>
      </c>
      <c r="J85" s="261">
        <v>14.94711751574712</v>
      </c>
      <c r="K85" s="261">
        <v>12.276833447373599</v>
      </c>
      <c r="L85" s="261">
        <v>13.848504962600771</v>
      </c>
      <c r="M85" s="261">
        <v>12.66061868909236</v>
      </c>
      <c r="N85" s="261">
        <v>15.000788001009759</v>
      </c>
      <c r="O85" s="261">
        <v>11.57776375447358</v>
      </c>
      <c r="P85" s="261">
        <v>11.356350187352099</v>
      </c>
      <c r="Q85" s="261">
        <v>9.2468101343476263</v>
      </c>
      <c r="R85" s="261">
        <v>11.161884382462629</v>
      </c>
      <c r="S85" s="261">
        <v>10.492991321595021</v>
      </c>
      <c r="T85" s="261">
        <v>12.459989481973141</v>
      </c>
      <c r="U85" s="261">
        <v>7.6523448681661836</v>
      </c>
      <c r="V85" s="261">
        <v>18.169851383970261</v>
      </c>
      <c r="W85" s="261">
        <v>13.93097141050049</v>
      </c>
      <c r="X85" s="261">
        <v>15.65098309641621</v>
      </c>
      <c r="Y85" s="261">
        <v>13.224689730365499</v>
      </c>
      <c r="DA85" s="70" t="s">
        <v>1066</v>
      </c>
    </row>
    <row r="86" spans="1:105" ht="12" customHeight="1" x14ac:dyDescent="0.25">
      <c r="A86" s="60" t="s">
        <v>1012</v>
      </c>
      <c r="B86" s="262">
        <v>4.8666900451118771</v>
      </c>
      <c r="C86" s="262">
        <v>4.6247962521997721</v>
      </c>
      <c r="D86" s="262">
        <v>5.7506131319164844</v>
      </c>
      <c r="E86" s="262">
        <v>8.0737970979981046</v>
      </c>
      <c r="F86" s="262">
        <v>12.247707194432421</v>
      </c>
      <c r="G86" s="262">
        <v>9.113945478764915</v>
      </c>
      <c r="H86" s="262">
        <v>7.9782227671861454</v>
      </c>
      <c r="I86" s="262">
        <v>8.0539598794271647</v>
      </c>
      <c r="J86" s="262">
        <v>3.6512985314451929</v>
      </c>
      <c r="K86" s="262">
        <v>5.8782936977736249</v>
      </c>
      <c r="L86" s="262">
        <v>4.9645502070760372</v>
      </c>
      <c r="M86" s="262">
        <v>4.5949207635461979</v>
      </c>
      <c r="N86" s="262">
        <v>5.2803021728482769</v>
      </c>
      <c r="O86" s="262">
        <v>3.6861155611875658</v>
      </c>
      <c r="P86" s="262">
        <v>5.8705021951971279</v>
      </c>
      <c r="Q86" s="262">
        <v>5.6151601966124653</v>
      </c>
      <c r="R86" s="262">
        <v>4.2028399526256859</v>
      </c>
      <c r="S86" s="262">
        <v>2.0651509874855112</v>
      </c>
      <c r="T86" s="262">
        <v>3.389638470859683</v>
      </c>
      <c r="U86" s="262">
        <v>2.4290507595584918</v>
      </c>
      <c r="V86" s="262">
        <v>11.330434729898689</v>
      </c>
      <c r="W86" s="262">
        <v>9.2439247259592321</v>
      </c>
      <c r="X86" s="262">
        <v>9.2671864003742037</v>
      </c>
      <c r="Y86" s="262">
        <v>6.9917966928132547</v>
      </c>
      <c r="DA86" s="72" t="s">
        <v>1067</v>
      </c>
    </row>
    <row r="87" spans="1:105" ht="12" customHeight="1" x14ac:dyDescent="0.25">
      <c r="A87" s="59" t="s">
        <v>28</v>
      </c>
      <c r="B87" s="230">
        <v>8.9692151772675643E-2</v>
      </c>
      <c r="C87" s="230">
        <v>0.29891026889798239</v>
      </c>
      <c r="D87" s="230">
        <v>0.26337541707509993</v>
      </c>
      <c r="E87" s="230">
        <v>0.39481388211312118</v>
      </c>
      <c r="F87" s="230">
        <v>0.38546710122071359</v>
      </c>
      <c r="G87" s="230">
        <v>0.24743663083493819</v>
      </c>
      <c r="H87" s="230">
        <v>0.272583270127635</v>
      </c>
      <c r="I87" s="230">
        <v>0.20228776302714821</v>
      </c>
      <c r="J87" s="230">
        <v>0.16714121756098341</v>
      </c>
      <c r="K87" s="230">
        <v>0.26760255173801811</v>
      </c>
      <c r="L87" s="230">
        <v>0.21136855460961759</v>
      </c>
      <c r="M87" s="230">
        <v>0.22186743661977151</v>
      </c>
      <c r="N87" s="230">
        <v>0.18470964671106621</v>
      </c>
      <c r="O87" s="230">
        <v>0.1660474407621462</v>
      </c>
      <c r="P87" s="230">
        <v>0.1307353101669631</v>
      </c>
      <c r="Q87" s="230">
        <v>7.0263126460837794E-2</v>
      </c>
      <c r="R87" s="230">
        <v>6.9940160167106719E-2</v>
      </c>
      <c r="S87" s="230">
        <v>5.9779838825535878E-2</v>
      </c>
      <c r="T87" s="230">
        <v>8.5112297716081586E-2</v>
      </c>
      <c r="U87" s="230">
        <v>5.4698656221304237E-2</v>
      </c>
      <c r="V87" s="230">
        <v>0.24467465763708601</v>
      </c>
      <c r="W87" s="230">
        <v>7.3843231973739612E-2</v>
      </c>
      <c r="X87" s="230">
        <v>0.10156978199677449</v>
      </c>
      <c r="Y87" s="230">
        <v>9.3247569979303835E-2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1.5774156936489869</v>
      </c>
      <c r="H88" s="295">
        <v>0.79516299665474255</v>
      </c>
      <c r="I88" s="295">
        <v>0.788703933458484</v>
      </c>
      <c r="J88" s="295">
        <v>0.69128716163395743</v>
      </c>
      <c r="K88" s="295">
        <v>1.0001199366955531</v>
      </c>
      <c r="L88" s="295">
        <v>0.47994459565920228</v>
      </c>
      <c r="M88" s="295">
        <v>0.58212042014965204</v>
      </c>
      <c r="N88" s="295">
        <v>0.64878453277232595</v>
      </c>
      <c r="O88" s="295">
        <v>0.39466348239118798</v>
      </c>
      <c r="P88" s="295">
        <v>0.49162468657827457</v>
      </c>
      <c r="Q88" s="295">
        <v>0.72235646631015038</v>
      </c>
      <c r="R88" s="295">
        <v>0.46089788437232598</v>
      </c>
      <c r="S88" s="295">
        <v>0.44465638981339511</v>
      </c>
      <c r="T88" s="295">
        <v>0.72993441351947774</v>
      </c>
      <c r="U88" s="295">
        <v>0.53213587704895848</v>
      </c>
      <c r="V88" s="295">
        <v>1.629466490410908</v>
      </c>
      <c r="W88" s="295">
        <v>1.437463121614138</v>
      </c>
      <c r="X88" s="295">
        <v>3.04114147067822</v>
      </c>
      <c r="Y88" s="295">
        <v>2.4926878241820849</v>
      </c>
      <c r="DA88" s="122" t="s">
        <v>1069</v>
      </c>
    </row>
    <row r="89" spans="1:105" ht="12" customHeight="1" x14ac:dyDescent="0.25">
      <c r="A89" s="59" t="s">
        <v>159</v>
      </c>
      <c r="B89" s="295">
        <v>0.70885945416405882</v>
      </c>
      <c r="C89" s="295">
        <v>0.50130332364492824</v>
      </c>
      <c r="D89" s="295">
        <v>0.87995169819455288</v>
      </c>
      <c r="E89" s="295">
        <v>1.5576114866103321</v>
      </c>
      <c r="F89" s="295">
        <v>1.693464025985594</v>
      </c>
      <c r="G89" s="295">
        <v>0.791060297208107</v>
      </c>
      <c r="H89" s="295">
        <v>0.74460640514447518</v>
      </c>
      <c r="I89" s="295">
        <v>0.61207820953234282</v>
      </c>
      <c r="J89" s="295">
        <v>0.40723798459464461</v>
      </c>
      <c r="K89" s="295">
        <v>0.5762595461137191</v>
      </c>
      <c r="L89" s="295">
        <v>0.77545247182339205</v>
      </c>
      <c r="M89" s="295">
        <v>0.68007876648632415</v>
      </c>
      <c r="N89" s="295">
        <v>0.73939394694073068</v>
      </c>
      <c r="O89" s="295">
        <v>0.48822305760856832</v>
      </c>
      <c r="P89" s="295">
        <v>0.49835991985796452</v>
      </c>
      <c r="Q89" s="295">
        <v>0.36808423650437239</v>
      </c>
      <c r="R89" s="295">
        <v>0.2789828889926998</v>
      </c>
      <c r="S89" s="295">
        <v>0.19358648393094011</v>
      </c>
      <c r="T89" s="295">
        <v>0.24795395462467171</v>
      </c>
      <c r="U89" s="295">
        <v>0.15878511143145749</v>
      </c>
      <c r="V89" s="295">
        <v>0.73282001664603891</v>
      </c>
      <c r="W89" s="295">
        <v>0.54776229090075901</v>
      </c>
      <c r="X89" s="295">
        <v>0.77080411171995644</v>
      </c>
      <c r="Y89" s="295">
        <v>0.65259113141361069</v>
      </c>
      <c r="DA89" s="122" t="s">
        <v>1070</v>
      </c>
    </row>
    <row r="90" spans="1:105" ht="12" customHeight="1" x14ac:dyDescent="0.25">
      <c r="A90" s="59" t="s">
        <v>32</v>
      </c>
      <c r="B90" s="295">
        <v>1.811781465808048</v>
      </c>
      <c r="C90" s="295">
        <v>1.7619280896669809</v>
      </c>
      <c r="D90" s="295">
        <v>1.8188672537127291</v>
      </c>
      <c r="E90" s="295">
        <v>3.4082224011474529</v>
      </c>
      <c r="F90" s="295">
        <v>5.2588142892773693</v>
      </c>
      <c r="G90" s="295">
        <v>1.2196940462242269</v>
      </c>
      <c r="H90" s="295">
        <v>0.97479850480988994</v>
      </c>
      <c r="I90" s="295">
        <v>0.86563429082939569</v>
      </c>
      <c r="J90" s="295">
        <v>0.44236486059516839</v>
      </c>
      <c r="K90" s="295">
        <v>0.7545715262904269</v>
      </c>
      <c r="L90" s="295">
        <v>0.59992560714385612</v>
      </c>
      <c r="M90" s="295">
        <v>0.4962776333580099</v>
      </c>
      <c r="N90" s="295">
        <v>0.53759580649249916</v>
      </c>
      <c r="O90" s="295">
        <v>0.31116327804966709</v>
      </c>
      <c r="P90" s="295">
        <v>0.25962398407781778</v>
      </c>
      <c r="Q90" s="295">
        <v>0.28738555564168811</v>
      </c>
      <c r="R90" s="295">
        <v>0.24628002695880261</v>
      </c>
      <c r="S90" s="295">
        <v>0.1092695747279029</v>
      </c>
      <c r="T90" s="295">
        <v>0.1637191788100639</v>
      </c>
      <c r="U90" s="295">
        <v>0.12416959619944209</v>
      </c>
      <c r="V90" s="295">
        <v>1.3603169526265491</v>
      </c>
      <c r="W90" s="295">
        <v>0.67274261129409041</v>
      </c>
      <c r="X90" s="295">
        <v>0.71726548650482136</v>
      </c>
      <c r="Y90" s="295">
        <v>0.38500056693054979</v>
      </c>
      <c r="DA90" s="122" t="s">
        <v>1071</v>
      </c>
    </row>
    <row r="91" spans="1:105" ht="12" customHeight="1" x14ac:dyDescent="0.25">
      <c r="A91" s="59" t="s">
        <v>35</v>
      </c>
      <c r="B91" s="295">
        <v>2.2563569733670952</v>
      </c>
      <c r="C91" s="295">
        <v>2.0626545699898799</v>
      </c>
      <c r="D91" s="295">
        <v>2.7884187629341031</v>
      </c>
      <c r="E91" s="295">
        <v>2.7131493281271979</v>
      </c>
      <c r="F91" s="295">
        <v>4.9099617779487454</v>
      </c>
      <c r="G91" s="295">
        <v>5.2783388108486564</v>
      </c>
      <c r="H91" s="295">
        <v>5.1910715904494023</v>
      </c>
      <c r="I91" s="295">
        <v>5.5852556825797937</v>
      </c>
      <c r="J91" s="295">
        <v>1.9432673070604389</v>
      </c>
      <c r="K91" s="295">
        <v>3.2797401369359069</v>
      </c>
      <c r="L91" s="295">
        <v>2.8978589778399688</v>
      </c>
      <c r="M91" s="295">
        <v>2.61457650693244</v>
      </c>
      <c r="N91" s="295">
        <v>3.1698182399316548</v>
      </c>
      <c r="O91" s="295">
        <v>2.3260183023759962</v>
      </c>
      <c r="P91" s="295">
        <v>4.4901582945161076</v>
      </c>
      <c r="Q91" s="295">
        <v>4.1670708116954156</v>
      </c>
      <c r="R91" s="295">
        <v>3.1467389921347508</v>
      </c>
      <c r="S91" s="295">
        <v>1.257858700187737</v>
      </c>
      <c r="T91" s="295">
        <v>2.1629186261893891</v>
      </c>
      <c r="U91" s="295">
        <v>1.55926151865733</v>
      </c>
      <c r="V91" s="295">
        <v>7.3631566125781092</v>
      </c>
      <c r="W91" s="295">
        <v>6.5121134701765042</v>
      </c>
      <c r="X91" s="295">
        <v>4.636405549474433</v>
      </c>
      <c r="Y91" s="295">
        <v>3.3682696003077051</v>
      </c>
      <c r="DA91" s="122" t="s">
        <v>1072</v>
      </c>
    </row>
    <row r="92" spans="1:105" ht="12" customHeight="1" x14ac:dyDescent="0.25">
      <c r="A92" s="60" t="s">
        <v>1019</v>
      </c>
      <c r="B92" s="262">
        <v>10.398197564737281</v>
      </c>
      <c r="C92" s="262">
        <v>11.445066879481921</v>
      </c>
      <c r="D92" s="262">
        <v>10.9053018009959</v>
      </c>
      <c r="E92" s="262">
        <v>12.32209021045661</v>
      </c>
      <c r="F92" s="262">
        <v>10.10548742593525</v>
      </c>
      <c r="G92" s="262">
        <v>12.09360632856453</v>
      </c>
      <c r="H92" s="262">
        <v>10.1301640931493</v>
      </c>
      <c r="I92" s="262">
        <v>9.9167371355992504</v>
      </c>
      <c r="J92" s="262">
        <v>11.295818984301921</v>
      </c>
      <c r="K92" s="262">
        <v>6.3985397495999772</v>
      </c>
      <c r="L92" s="262">
        <v>8.88395475552473</v>
      </c>
      <c r="M92" s="262">
        <v>8.0656979255461643</v>
      </c>
      <c r="N92" s="262">
        <v>9.7204858281614843</v>
      </c>
      <c r="O92" s="262">
        <v>7.8916481932860156</v>
      </c>
      <c r="P92" s="262">
        <v>5.4858479921549668</v>
      </c>
      <c r="Q92" s="262">
        <v>3.631649937735161</v>
      </c>
      <c r="R92" s="262">
        <v>6.9590444298369452</v>
      </c>
      <c r="S92" s="262">
        <v>8.4278403341095132</v>
      </c>
      <c r="T92" s="262">
        <v>9.070351011113452</v>
      </c>
      <c r="U92" s="262">
        <v>5.2232941086076918</v>
      </c>
      <c r="V92" s="262">
        <v>6.8394166540715746</v>
      </c>
      <c r="W92" s="262">
        <v>4.6870466845412544</v>
      </c>
      <c r="X92" s="262">
        <v>6.3837966960420056</v>
      </c>
      <c r="Y92" s="262">
        <v>6.2328930375522411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4.4589865321104947</v>
      </c>
      <c r="C93" s="261">
        <f t="shared" si="3"/>
        <v>4.6634113938640374</v>
      </c>
      <c r="D93" s="261">
        <f t="shared" si="3"/>
        <v>4.823384704577494</v>
      </c>
      <c r="E93" s="261">
        <f t="shared" si="3"/>
        <v>6.0997825586341721</v>
      </c>
      <c r="F93" s="261">
        <f t="shared" si="3"/>
        <v>6.5000302762825921</v>
      </c>
      <c r="G93" s="261">
        <f t="shared" si="3"/>
        <v>6.1695687004991733</v>
      </c>
      <c r="H93" s="261">
        <f t="shared" si="3"/>
        <v>5.2539724096737253</v>
      </c>
      <c r="I93" s="261">
        <f t="shared" si="3"/>
        <v>5.1912485728761961</v>
      </c>
      <c r="J93" s="261">
        <f t="shared" si="3"/>
        <v>4.382517866533254</v>
      </c>
      <c r="K93" s="261">
        <f t="shared" si="3"/>
        <v>3.5710375975690836</v>
      </c>
      <c r="L93" s="261">
        <f t="shared" si="3"/>
        <v>4.0658791789065312</v>
      </c>
      <c r="M93" s="261">
        <f t="shared" si="3"/>
        <v>3.7318567833462821</v>
      </c>
      <c r="N93" s="261">
        <f t="shared" si="3"/>
        <v>4.4439674839859125</v>
      </c>
      <c r="O93" s="261">
        <f t="shared" si="3"/>
        <v>3.4153088498405753</v>
      </c>
      <c r="P93" s="261">
        <f t="shared" si="3"/>
        <v>3.2442100052608187</v>
      </c>
      <c r="Q93" s="261">
        <f t="shared" si="3"/>
        <v>2.553569775593211</v>
      </c>
      <c r="R93" s="261">
        <f t="shared" si="3"/>
        <v>3.2163585021300793</v>
      </c>
      <c r="S93" s="261">
        <f t="shared" si="3"/>
        <v>2.9412375568916493</v>
      </c>
      <c r="T93" s="261">
        <f t="shared" si="3"/>
        <v>3.5669127322453491</v>
      </c>
      <c r="U93" s="261">
        <f t="shared" si="3"/>
        <v>2.2117936504673268</v>
      </c>
      <c r="V93" s="261">
        <f t="shared" si="3"/>
        <v>4.7210263771087613</v>
      </c>
      <c r="W93" s="261">
        <f t="shared" si="3"/>
        <v>3.5635670244447906</v>
      </c>
      <c r="X93" s="261">
        <f t="shared" si="3"/>
        <v>4.1336306948404058</v>
      </c>
      <c r="Y93" s="261">
        <f t="shared" si="3"/>
        <v>3.5119454679520605</v>
      </c>
      <c r="DA93" s="70"/>
    </row>
    <row r="94" spans="1:105" ht="12" customHeight="1" x14ac:dyDescent="0.25">
      <c r="A94" s="60" t="s">
        <v>1022</v>
      </c>
      <c r="B94" s="262">
        <v>8.5949176958457232E-2</v>
      </c>
      <c r="C94" s="262">
        <v>7.515857116279305E-2</v>
      </c>
      <c r="D94" s="262">
        <v>0.1085609134585625</v>
      </c>
      <c r="E94" s="262">
        <v>0.1184889115466753</v>
      </c>
      <c r="F94" s="262">
        <v>0.26630706858342418</v>
      </c>
      <c r="G94" s="262">
        <v>0.23090057101735301</v>
      </c>
      <c r="H94" s="262">
        <v>0.2290802912129794</v>
      </c>
      <c r="I94" s="262">
        <v>0.24734007304651631</v>
      </c>
      <c r="J94" s="262">
        <v>6.8131870402565048E-2</v>
      </c>
      <c r="K94" s="262">
        <v>0.15518935068036319</v>
      </c>
      <c r="L94" s="262">
        <v>0.1161868155504447</v>
      </c>
      <c r="M94" s="262">
        <v>0.1059907895495657</v>
      </c>
      <c r="N94" s="262">
        <v>0.12724872546906491</v>
      </c>
      <c r="O94" s="262">
        <v>8.9015088457423966E-2</v>
      </c>
      <c r="P94" s="262">
        <v>0.21750937143931751</v>
      </c>
      <c r="Q94" s="262">
        <v>0.22951168427988181</v>
      </c>
      <c r="R94" s="262">
        <v>0.1251754819683501</v>
      </c>
      <c r="S94" s="262">
        <v>3.9799990488592979E-2</v>
      </c>
      <c r="T94" s="262">
        <v>7.5659877363769487E-2</v>
      </c>
      <c r="U94" s="262">
        <v>5.814165347143932E-2</v>
      </c>
      <c r="V94" s="262">
        <v>0.37989818665065173</v>
      </c>
      <c r="W94" s="262">
        <v>0.35349358567327849</v>
      </c>
      <c r="X94" s="262">
        <v>0.23045500691232451</v>
      </c>
      <c r="Y94" s="262">
        <v>0.14925443770640859</v>
      </c>
      <c r="DA94" s="72" t="s">
        <v>1074</v>
      </c>
    </row>
    <row r="95" spans="1:105" ht="12" customHeight="1" x14ac:dyDescent="0.25">
      <c r="A95" s="60" t="s">
        <v>1024</v>
      </c>
      <c r="B95" s="262">
        <v>0.41215468858116461</v>
      </c>
      <c r="C95" s="262">
        <v>0.41792354876620552</v>
      </c>
      <c r="D95" s="262">
        <v>0.46908588118004252</v>
      </c>
      <c r="E95" s="262">
        <v>0.59997887063631627</v>
      </c>
      <c r="F95" s="262">
        <v>0.75269737753116517</v>
      </c>
      <c r="G95" s="262">
        <v>0.64832829531786618</v>
      </c>
      <c r="H95" s="262">
        <v>0.55448384136548112</v>
      </c>
      <c r="I95" s="262">
        <v>0.55233427852333872</v>
      </c>
      <c r="J95" s="262">
        <v>0.35401846288861211</v>
      </c>
      <c r="K95" s="262">
        <v>0.38821438693721222</v>
      </c>
      <c r="L95" s="262">
        <v>0.38775777498616493</v>
      </c>
      <c r="M95" s="262">
        <v>0.35615983247296551</v>
      </c>
      <c r="N95" s="262">
        <v>0.4145409711862813</v>
      </c>
      <c r="O95" s="262">
        <v>0.30621536697561169</v>
      </c>
      <c r="P95" s="262">
        <v>0.36928129508110918</v>
      </c>
      <c r="Q95" s="262">
        <v>0.32383747690672038</v>
      </c>
      <c r="R95" s="262">
        <v>0.32291484564419132</v>
      </c>
      <c r="S95" s="262">
        <v>0.23477902131467729</v>
      </c>
      <c r="T95" s="262">
        <v>0.31840281402619969</v>
      </c>
      <c r="U95" s="262">
        <v>0.20599310585884861</v>
      </c>
      <c r="V95" s="262">
        <v>0.81236719657737599</v>
      </c>
      <c r="W95" s="262">
        <v>0.66582886084090998</v>
      </c>
      <c r="X95" s="262">
        <v>0.73007554383045403</v>
      </c>
      <c r="Y95" s="262">
        <v>0.60077747819784499</v>
      </c>
      <c r="DA95" s="72" t="s">
        <v>1075</v>
      </c>
    </row>
    <row r="96" spans="1:105" ht="12" customHeight="1" x14ac:dyDescent="0.25">
      <c r="A96" s="64" t="s">
        <v>28</v>
      </c>
      <c r="B96" s="229">
        <v>6.7100699236816858E-3</v>
      </c>
      <c r="C96" s="229">
        <v>2.3109147529858019E-2</v>
      </c>
      <c r="D96" s="229">
        <v>1.8303157578833839E-2</v>
      </c>
      <c r="E96" s="229">
        <v>2.6547808873162441E-2</v>
      </c>
      <c r="F96" s="229">
        <v>2.165842234322414E-2</v>
      </c>
      <c r="G96" s="229">
        <v>1.5456949389287119E-2</v>
      </c>
      <c r="H96" s="229">
        <v>1.742468881893652E-2</v>
      </c>
      <c r="I96" s="229">
        <v>1.303416802451432E-2</v>
      </c>
      <c r="J96" s="229">
        <v>1.5236955541313E-2</v>
      </c>
      <c r="K96" s="229">
        <v>1.6693889183793581E-2</v>
      </c>
      <c r="L96" s="229">
        <v>1.539286375204129E-2</v>
      </c>
      <c r="M96" s="229">
        <v>1.5981699312843722E-2</v>
      </c>
      <c r="N96" s="229">
        <v>1.360859328175258E-2</v>
      </c>
      <c r="O96" s="229">
        <v>1.3025168127189291E-2</v>
      </c>
      <c r="P96" s="229">
        <v>7.7578912517248296E-3</v>
      </c>
      <c r="Q96" s="229">
        <v>3.73990720201723E-3</v>
      </c>
      <c r="R96" s="229">
        <v>4.6162134186682061E-3</v>
      </c>
      <c r="S96" s="229">
        <v>5.2056633304677366E-3</v>
      </c>
      <c r="T96" s="229">
        <v>6.3290076911710694E-3</v>
      </c>
      <c r="U96" s="229">
        <v>4.0362769343930162E-3</v>
      </c>
      <c r="V96" s="229">
        <v>5.7254709620422929E-3</v>
      </c>
      <c r="W96" s="229">
        <v>1.4904534584450849E-3</v>
      </c>
      <c r="X96" s="229">
        <v>2.000581090742113E-3</v>
      </c>
      <c r="Y96" s="229">
        <v>1.8355432252117061E-3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9.8538500384223918E-2</v>
      </c>
      <c r="H98" s="229">
        <v>5.0830220690192177E-2</v>
      </c>
      <c r="I98" s="229">
        <v>5.0819186669801619E-2</v>
      </c>
      <c r="J98" s="229">
        <v>6.3019235481241692E-2</v>
      </c>
      <c r="K98" s="229">
        <v>6.2390628509564547E-2</v>
      </c>
      <c r="L98" s="229">
        <v>3.495184883652741E-2</v>
      </c>
      <c r="M98" s="229">
        <v>4.1931676231702332E-2</v>
      </c>
      <c r="N98" s="229">
        <v>4.7799587034029582E-2</v>
      </c>
      <c r="O98" s="229">
        <v>3.0958370621145561E-2</v>
      </c>
      <c r="P98" s="229">
        <v>2.9173226806642399E-2</v>
      </c>
      <c r="Q98" s="229">
        <v>3.8448988635351927E-2</v>
      </c>
      <c r="R98" s="229">
        <v>3.042033351642142E-2</v>
      </c>
      <c r="S98" s="229">
        <v>3.8720938506796143E-2</v>
      </c>
      <c r="T98" s="229">
        <v>5.4278413827175249E-2</v>
      </c>
      <c r="U98" s="229">
        <v>3.9266920156242467E-2</v>
      </c>
      <c r="V98" s="229">
        <v>3.8130075115121113E-2</v>
      </c>
      <c r="W98" s="229">
        <v>2.9013788044366391E-2</v>
      </c>
      <c r="X98" s="229">
        <v>5.9900198670345843E-2</v>
      </c>
      <c r="Y98" s="229">
        <v>4.9067619126810992E-2</v>
      </c>
      <c r="DA98" s="73" t="s">
        <v>1078</v>
      </c>
    </row>
    <row r="99" spans="1:105" ht="12" customHeight="1" x14ac:dyDescent="0.25">
      <c r="A99" s="64" t="s">
        <v>159</v>
      </c>
      <c r="B99" s="229">
        <v>5.3031356807661217E-2</v>
      </c>
      <c r="C99" s="229">
        <v>3.8756421805209523E-2</v>
      </c>
      <c r="D99" s="229">
        <v>6.1151852259715027E-2</v>
      </c>
      <c r="E99" s="229">
        <v>0.1047358614237523</v>
      </c>
      <c r="F99" s="229">
        <v>9.5151464240916986E-2</v>
      </c>
      <c r="G99" s="229">
        <v>4.9416203803618983E-2</v>
      </c>
      <c r="H99" s="229">
        <v>4.7598427064706621E-2</v>
      </c>
      <c r="I99" s="229">
        <v>3.9438521182903932E-2</v>
      </c>
      <c r="J99" s="229">
        <v>3.7124697046905963E-2</v>
      </c>
      <c r="K99" s="229">
        <v>3.5948883676354348E-2</v>
      </c>
      <c r="L99" s="229">
        <v>5.6472138284745517E-2</v>
      </c>
      <c r="M99" s="229">
        <v>4.898787546574794E-2</v>
      </c>
      <c r="N99" s="229">
        <v>5.4475289613032017E-2</v>
      </c>
      <c r="O99" s="229">
        <v>3.8297412954597779E-2</v>
      </c>
      <c r="P99" s="229">
        <v>2.957289853474783E-2</v>
      </c>
      <c r="Q99" s="229">
        <v>1.9592081314784428E-2</v>
      </c>
      <c r="R99" s="229">
        <v>1.841352025316929E-2</v>
      </c>
      <c r="S99" s="229">
        <v>1.6857624250452181E-2</v>
      </c>
      <c r="T99" s="229">
        <v>1.8438022800309348E-2</v>
      </c>
      <c r="U99" s="229">
        <v>1.1716936522221111E-2</v>
      </c>
      <c r="V99" s="229">
        <v>1.7148239896318099E-2</v>
      </c>
      <c r="W99" s="229">
        <v>1.105604642506946E-2</v>
      </c>
      <c r="X99" s="229">
        <v>1.518223334005174E-2</v>
      </c>
      <c r="Y99" s="229">
        <v>1.2846010146595329E-2</v>
      </c>
      <c r="DA99" s="73" t="s">
        <v>1079</v>
      </c>
    </row>
    <row r="100" spans="1:105" ht="12" customHeight="1" x14ac:dyDescent="0.25">
      <c r="A100" s="64" t="s">
        <v>32</v>
      </c>
      <c r="B100" s="229">
        <v>0.13554341245837001</v>
      </c>
      <c r="C100" s="229">
        <v>0.13621698682761441</v>
      </c>
      <c r="D100" s="229">
        <v>0.12640137158356021</v>
      </c>
      <c r="E100" s="229">
        <v>0.2291733928367013</v>
      </c>
      <c r="F100" s="229">
        <v>0.29547948590438827</v>
      </c>
      <c r="G100" s="229">
        <v>7.6192231842500041E-2</v>
      </c>
      <c r="H100" s="229">
        <v>6.2313290905650881E-2</v>
      </c>
      <c r="I100" s="229">
        <v>5.5776101458679977E-2</v>
      </c>
      <c r="J100" s="229">
        <v>4.0326939173267851E-2</v>
      </c>
      <c r="K100" s="229">
        <v>4.7072546055056001E-2</v>
      </c>
      <c r="L100" s="229">
        <v>4.3689436913554189E-2</v>
      </c>
      <c r="M100" s="229">
        <v>3.5748192852698327E-2</v>
      </c>
      <c r="N100" s="229">
        <v>3.9607691372915622E-2</v>
      </c>
      <c r="O100" s="229">
        <v>2.4408409988142459E-2</v>
      </c>
      <c r="P100" s="229">
        <v>1.540620228951904E-2</v>
      </c>
      <c r="Q100" s="229">
        <v>1.5296719110544071E-2</v>
      </c>
      <c r="R100" s="229">
        <v>1.6255055214069621E-2</v>
      </c>
      <c r="S100" s="229">
        <v>9.5152584796509634E-3</v>
      </c>
      <c r="T100" s="229">
        <v>1.2174268227813629E-2</v>
      </c>
      <c r="U100" s="229">
        <v>9.1626177262011076E-3</v>
      </c>
      <c r="V100" s="229">
        <v>3.1831883557754521E-2</v>
      </c>
      <c r="W100" s="229">
        <v>1.357865202870908E-2</v>
      </c>
      <c r="X100" s="229">
        <v>1.412770354660265E-2</v>
      </c>
      <c r="Y100" s="229">
        <v>7.578590868254095E-3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6.9487956095431519E-3</v>
      </c>
      <c r="H101" s="229">
        <v>0</v>
      </c>
      <c r="I101" s="229">
        <v>5.5347338397859847E-5</v>
      </c>
      <c r="J101" s="229">
        <v>5.016682655117186E-5</v>
      </c>
      <c r="K101" s="229">
        <v>1.132964786851317E-4</v>
      </c>
      <c r="L101" s="229">
        <v>2.4205432841993489E-5</v>
      </c>
      <c r="M101" s="229">
        <v>0</v>
      </c>
      <c r="N101" s="229">
        <v>3.7608720732662691E-6</v>
      </c>
      <c r="O101" s="229">
        <v>2.712878926181806E-5</v>
      </c>
      <c r="P101" s="229">
        <v>1.101156272598703E-5</v>
      </c>
      <c r="Q101" s="229">
        <v>0</v>
      </c>
      <c r="R101" s="229">
        <v>1.8634494362036218E-2</v>
      </c>
      <c r="S101" s="229">
        <v>1.9180479954379631E-2</v>
      </c>
      <c r="T101" s="229">
        <v>2.455698083196586E-2</v>
      </c>
      <c r="U101" s="229">
        <v>2.8294278255706071E-5</v>
      </c>
      <c r="V101" s="229">
        <v>5.5080967686599913E-5</v>
      </c>
      <c r="W101" s="229">
        <v>3.2746462840193568E-5</v>
      </c>
      <c r="X101" s="229">
        <v>3.5589614329945178E-5</v>
      </c>
      <c r="Y101" s="229">
        <v>3.2638363138819567E-5</v>
      </c>
      <c r="DA101" s="73" t="s">
        <v>1081</v>
      </c>
    </row>
    <row r="102" spans="1:105" ht="12" customHeight="1" x14ac:dyDescent="0.25">
      <c r="A102" s="64" t="s">
        <v>35</v>
      </c>
      <c r="B102" s="229">
        <v>0.16880309776102859</v>
      </c>
      <c r="C102" s="229">
        <v>0.1594665480606168</v>
      </c>
      <c r="D102" s="229">
        <v>0.19377992289693069</v>
      </c>
      <c r="E102" s="229">
        <v>0.18243575788663019</v>
      </c>
      <c r="F102" s="229">
        <v>0.27587834484222667</v>
      </c>
      <c r="G102" s="229">
        <v>0.32972893133686132</v>
      </c>
      <c r="H102" s="229">
        <v>0.33183550501118042</v>
      </c>
      <c r="I102" s="229">
        <v>0.35987921334049439</v>
      </c>
      <c r="J102" s="229">
        <v>0.17715245823049949</v>
      </c>
      <c r="K102" s="229">
        <v>0.20460050938247279</v>
      </c>
      <c r="L102" s="229">
        <v>0.21103587759733189</v>
      </c>
      <c r="M102" s="229">
        <v>0.18833487329566881</v>
      </c>
      <c r="N102" s="229">
        <v>0.23353824758155589</v>
      </c>
      <c r="O102" s="229">
        <v>0.182458575189757</v>
      </c>
      <c r="P102" s="229">
        <v>0.26644798339025022</v>
      </c>
      <c r="Q102" s="229">
        <v>0.22180137612666159</v>
      </c>
      <c r="R102" s="229">
        <v>0.20769210030163149</v>
      </c>
      <c r="S102" s="229">
        <v>0.1095350713404741</v>
      </c>
      <c r="T102" s="229">
        <v>0.16083608347872519</v>
      </c>
      <c r="U102" s="229">
        <v>0.11505970598217261</v>
      </c>
      <c r="V102" s="229">
        <v>0.17230039179952961</v>
      </c>
      <c r="W102" s="229">
        <v>0.1314406450527934</v>
      </c>
      <c r="X102" s="229">
        <v>9.1321504181085089E-2</v>
      </c>
      <c r="Y102" s="229">
        <v>6.6303115962202189E-2</v>
      </c>
      <c r="DA102" s="73" t="s">
        <v>1082</v>
      </c>
    </row>
    <row r="103" spans="1:105" ht="12" customHeight="1" x14ac:dyDescent="0.25">
      <c r="A103" s="64" t="s">
        <v>36</v>
      </c>
      <c r="B103" s="229">
        <v>4.3889094976585119E-4</v>
      </c>
      <c r="C103" s="229">
        <v>4.5444889458123942E-4</v>
      </c>
      <c r="D103" s="229">
        <v>3.9041005876144422E-4</v>
      </c>
      <c r="E103" s="229">
        <v>3.8085600535910731E-4</v>
      </c>
      <c r="F103" s="229">
        <v>1.797116472041243E-3</v>
      </c>
      <c r="G103" s="229">
        <v>7.8196949710216419E-3</v>
      </c>
      <c r="H103" s="229">
        <v>6.4735259003201309E-3</v>
      </c>
      <c r="I103" s="229">
        <v>6.3213965175220644E-4</v>
      </c>
      <c r="J103" s="229">
        <v>3.8198091282618158E-4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4.7627860680657157E-2</v>
      </c>
      <c r="C104" s="229">
        <v>5.9919995648325577E-2</v>
      </c>
      <c r="D104" s="229">
        <v>6.9059166802241306E-2</v>
      </c>
      <c r="E104" s="229">
        <v>5.6705193610711038E-2</v>
      </c>
      <c r="F104" s="229">
        <v>6.2732543728367673E-2</v>
      </c>
      <c r="G104" s="229">
        <v>6.422698798081003E-2</v>
      </c>
      <c r="H104" s="229">
        <v>3.800818297449432E-2</v>
      </c>
      <c r="I104" s="229">
        <v>3.2699600856794457E-2</v>
      </c>
      <c r="J104" s="229">
        <v>2.072602967600673E-2</v>
      </c>
      <c r="K104" s="229">
        <v>2.139463365128581E-2</v>
      </c>
      <c r="L104" s="229">
        <v>2.6191404169122631E-2</v>
      </c>
      <c r="M104" s="229">
        <v>2.51755153143043E-2</v>
      </c>
      <c r="N104" s="229">
        <v>2.5507801430922371E-2</v>
      </c>
      <c r="O104" s="229">
        <v>1.704030130551782E-2</v>
      </c>
      <c r="P104" s="229">
        <v>2.091208124549896E-2</v>
      </c>
      <c r="Q104" s="229">
        <v>2.4958404517361161E-2</v>
      </c>
      <c r="R104" s="229">
        <v>2.6883128578194939E-2</v>
      </c>
      <c r="S104" s="229">
        <v>3.5763985452456577E-2</v>
      </c>
      <c r="T104" s="229">
        <v>4.1790037169039423E-2</v>
      </c>
      <c r="U104" s="229">
        <v>2.67223542593625E-2</v>
      </c>
      <c r="V104" s="229">
        <v>0.13913693416868769</v>
      </c>
      <c r="W104" s="229">
        <v>0.118029167563671</v>
      </c>
      <c r="X104" s="229">
        <v>0.15504138061184969</v>
      </c>
      <c r="Y104" s="229">
        <v>0.1185242255945293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0.40803912011023602</v>
      </c>
      <c r="W105" s="229">
        <v>0.36118736180501532</v>
      </c>
      <c r="X105" s="229">
        <v>0.39246635277544711</v>
      </c>
      <c r="Y105" s="229">
        <v>0.34458973491110262</v>
      </c>
      <c r="DA105" s="73" t="s">
        <v>1085</v>
      </c>
    </row>
    <row r="106" spans="1:105" ht="12" customHeight="1" x14ac:dyDescent="0.25">
      <c r="A106" s="60" t="s">
        <v>1036</v>
      </c>
      <c r="B106" s="262">
        <v>3.960882666570873</v>
      </c>
      <c r="C106" s="262">
        <v>4.1703292739350388</v>
      </c>
      <c r="D106" s="262">
        <v>4.2457379099388888</v>
      </c>
      <c r="E106" s="262">
        <v>5.3813147764511804</v>
      </c>
      <c r="F106" s="262">
        <v>5.4810258301680026</v>
      </c>
      <c r="G106" s="262">
        <v>5.2903398341639543</v>
      </c>
      <c r="H106" s="262">
        <v>4.4704082770952649</v>
      </c>
      <c r="I106" s="262">
        <v>4.3915742213063416</v>
      </c>
      <c r="J106" s="262">
        <v>3.9603675332420769</v>
      </c>
      <c r="K106" s="262">
        <v>3.027633859951508</v>
      </c>
      <c r="L106" s="262">
        <v>3.5619345883699212</v>
      </c>
      <c r="M106" s="262">
        <v>3.269706161323751</v>
      </c>
      <c r="N106" s="262">
        <v>3.9021777873305661</v>
      </c>
      <c r="O106" s="262">
        <v>3.0200783944075398</v>
      </c>
      <c r="P106" s="262">
        <v>2.6574193387403922</v>
      </c>
      <c r="Q106" s="262">
        <v>2.0002206144066088</v>
      </c>
      <c r="R106" s="262">
        <v>2.7682681745175381</v>
      </c>
      <c r="S106" s="262">
        <v>2.6666585450883789</v>
      </c>
      <c r="T106" s="262">
        <v>3.1728500408553799</v>
      </c>
      <c r="U106" s="262">
        <v>1.9476588911370389</v>
      </c>
      <c r="V106" s="262">
        <v>3.5287609938807338</v>
      </c>
      <c r="W106" s="262">
        <v>2.544244577930602</v>
      </c>
      <c r="X106" s="262">
        <v>3.173100144097627</v>
      </c>
      <c r="Y106" s="262">
        <v>2.7619135520478069</v>
      </c>
      <c r="DA106" s="72" t="s">
        <v>1086</v>
      </c>
    </row>
    <row r="107" spans="1:105" ht="12" customHeight="1" x14ac:dyDescent="0.25">
      <c r="A107" s="132" t="s">
        <v>1038</v>
      </c>
      <c r="B107" s="316">
        <v>3.863132716825596</v>
      </c>
      <c r="C107" s="316">
        <v>4.0310319545703717</v>
      </c>
      <c r="D107" s="316">
        <v>4.166609135830539</v>
      </c>
      <c r="E107" s="316">
        <v>5.2069246896268639</v>
      </c>
      <c r="F107" s="316">
        <v>5.5445963470722939</v>
      </c>
      <c r="G107" s="316">
        <v>5.4058712994593829</v>
      </c>
      <c r="H107" s="316">
        <v>4.6584321615419819</v>
      </c>
      <c r="I107" s="316">
        <v>4.6289774781138284</v>
      </c>
      <c r="J107" s="316">
        <v>3.867814933789262</v>
      </c>
      <c r="K107" s="316">
        <v>3.1268915754567321</v>
      </c>
      <c r="L107" s="316">
        <v>3.5876821516763648</v>
      </c>
      <c r="M107" s="316">
        <v>3.2908536902391279</v>
      </c>
      <c r="N107" s="316">
        <v>3.9496336446744151</v>
      </c>
      <c r="O107" s="316">
        <v>3.0476068276868791</v>
      </c>
      <c r="P107" s="316">
        <v>2.9284966966743649</v>
      </c>
      <c r="Q107" s="316">
        <v>2.2697974277806572</v>
      </c>
      <c r="R107" s="316">
        <v>2.8785976729743692</v>
      </c>
      <c r="S107" s="316">
        <v>2.5873121960056991</v>
      </c>
      <c r="T107" s="316">
        <v>3.1445469147513241</v>
      </c>
      <c r="U107" s="316">
        <v>1.955347160893216</v>
      </c>
      <c r="V107" s="316">
        <v>3.7571304252836821</v>
      </c>
      <c r="W107" s="316">
        <v>2.7882786931937988</v>
      </c>
      <c r="X107" s="316">
        <v>3.218796403709475</v>
      </c>
      <c r="Y107" s="316">
        <v>2.7374550066520169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53.164991633697731</v>
      </c>
      <c r="C110" s="223">
        <v>59.473359800959592</v>
      </c>
      <c r="D110" s="223">
        <v>71.083042837386998</v>
      </c>
      <c r="E110" s="223">
        <v>63.157172048155452</v>
      </c>
      <c r="F110" s="223">
        <v>58.800985899069389</v>
      </c>
      <c r="G110" s="223">
        <v>67.017934885862104</v>
      </c>
      <c r="H110" s="223">
        <v>72.619893883125641</v>
      </c>
      <c r="I110" s="223">
        <v>68.087103771997036</v>
      </c>
      <c r="J110" s="223">
        <v>52.159166905512564</v>
      </c>
      <c r="K110" s="223">
        <v>56.016528136046638</v>
      </c>
      <c r="L110" s="223">
        <v>58.440813986815733</v>
      </c>
      <c r="M110" s="223">
        <v>52.271424476927493</v>
      </c>
      <c r="N110" s="223">
        <v>47.332091334670878</v>
      </c>
      <c r="O110" s="223">
        <v>48.26884494124392</v>
      </c>
      <c r="P110" s="223">
        <v>36.305531670965877</v>
      </c>
      <c r="Q110" s="223">
        <v>57.351676698194296</v>
      </c>
      <c r="R110" s="223">
        <v>43.080156682908168</v>
      </c>
      <c r="S110" s="223">
        <v>40.470048724562922</v>
      </c>
      <c r="T110" s="223">
        <v>34.706219547148187</v>
      </c>
      <c r="U110" s="223">
        <v>57.036400114646028</v>
      </c>
      <c r="V110" s="223">
        <v>55.354925002388448</v>
      </c>
      <c r="W110" s="223">
        <v>64.311646125919566</v>
      </c>
      <c r="X110" s="223">
        <v>76.402025413203432</v>
      </c>
      <c r="Y110" s="223">
        <v>106.1551906294726</v>
      </c>
      <c r="DA110" s="89" t="s">
        <v>1088</v>
      </c>
    </row>
    <row r="111" spans="1:105" ht="12" customHeight="1" x14ac:dyDescent="0.25">
      <c r="A111" s="55" t="s">
        <v>91</v>
      </c>
      <c r="B111" s="259">
        <v>0.50977532763764988</v>
      </c>
      <c r="C111" s="259">
        <v>0.57147533560857888</v>
      </c>
      <c r="D111" s="259">
        <v>0.67480241521168061</v>
      </c>
      <c r="E111" s="259">
        <v>0.59787542817441897</v>
      </c>
      <c r="F111" s="259">
        <v>0.53963662297181392</v>
      </c>
      <c r="G111" s="259">
        <v>0.63320986573519888</v>
      </c>
      <c r="H111" s="259">
        <v>0.68945319752277956</v>
      </c>
      <c r="I111" s="259">
        <v>0.64692810009150103</v>
      </c>
      <c r="J111" s="259">
        <v>0.51393900709814322</v>
      </c>
      <c r="K111" s="259">
        <v>0.55281900095527958</v>
      </c>
      <c r="L111" s="259">
        <v>0.55483963194251895</v>
      </c>
      <c r="M111" s="259">
        <v>0.54241919877952727</v>
      </c>
      <c r="N111" s="259">
        <v>0.47204953857733278</v>
      </c>
      <c r="O111" s="259">
        <v>0.51737471216145003</v>
      </c>
      <c r="P111" s="259">
        <v>0.39824172206201303</v>
      </c>
      <c r="Q111" s="259">
        <v>0.64809185596448859</v>
      </c>
      <c r="R111" s="259">
        <v>0.55979096718484755</v>
      </c>
      <c r="S111" s="259">
        <v>0.54235791910006048</v>
      </c>
      <c r="T111" s="259">
        <v>0.4365959764291536</v>
      </c>
      <c r="U111" s="259">
        <v>0.74212576123808616</v>
      </c>
      <c r="V111" s="259">
        <v>0.66485890266688008</v>
      </c>
      <c r="W111" s="259">
        <v>0.61812754053990238</v>
      </c>
      <c r="X111" s="259">
        <v>0.69682960338570166</v>
      </c>
      <c r="Y111" s="259">
        <v>0.97613993708894664</v>
      </c>
      <c r="DA111" s="67" t="s">
        <v>1089</v>
      </c>
    </row>
    <row r="112" spans="1:105" ht="12" customHeight="1" x14ac:dyDescent="0.25">
      <c r="A112" s="173" t="s">
        <v>92</v>
      </c>
      <c r="B112" s="224">
        <v>4.0680703391481066</v>
      </c>
      <c r="C112" s="224">
        <v>4.5604440550650676</v>
      </c>
      <c r="D112" s="224">
        <v>5.3850069653810309</v>
      </c>
      <c r="E112" s="224">
        <v>4.7711200679971748</v>
      </c>
      <c r="F112" s="224">
        <v>4.3063671794451723</v>
      </c>
      <c r="G112" s="224">
        <v>5.0530932620660396</v>
      </c>
      <c r="H112" s="224">
        <v>5.5019220252786782</v>
      </c>
      <c r="I112" s="224">
        <v>5.1625664736256676</v>
      </c>
      <c r="J112" s="224">
        <v>4.1012970176408556</v>
      </c>
      <c r="K112" s="224">
        <v>4.4115641906902781</v>
      </c>
      <c r="L112" s="224">
        <v>4.427689076576077</v>
      </c>
      <c r="M112" s="224">
        <v>4.3285724794981304</v>
      </c>
      <c r="N112" s="224">
        <v>3.7670138635269019</v>
      </c>
      <c r="O112" s="224">
        <v>4.1287143701574402</v>
      </c>
      <c r="P112" s="224">
        <v>3.178018333761524</v>
      </c>
      <c r="Q112" s="224">
        <v>5.1718533898262784</v>
      </c>
      <c r="R112" s="224">
        <v>4.4672013458964397</v>
      </c>
      <c r="S112" s="224">
        <v>4.3280834600558071</v>
      </c>
      <c r="T112" s="224">
        <v>3.4840900404762318</v>
      </c>
      <c r="U112" s="224">
        <v>5.9222556164120519</v>
      </c>
      <c r="V112" s="224">
        <v>5.305656502034946</v>
      </c>
      <c r="W112" s="224">
        <v>4.9327344364306329</v>
      </c>
      <c r="X112" s="224">
        <v>5.560786658919401</v>
      </c>
      <c r="Y112" s="224">
        <v>7.7897177631790893</v>
      </c>
      <c r="DA112" s="177" t="s">
        <v>1090</v>
      </c>
    </row>
    <row r="113" spans="1:105" ht="12" customHeight="1" x14ac:dyDescent="0.25">
      <c r="A113" s="173" t="s">
        <v>93</v>
      </c>
      <c r="B113" s="224">
        <v>4.98782653793248</v>
      </c>
      <c r="C113" s="224">
        <v>5.5915217747619739</v>
      </c>
      <c r="D113" s="224">
        <v>6.6025113652541707</v>
      </c>
      <c r="E113" s="224">
        <v>5.849829847288718</v>
      </c>
      <c r="F113" s="224">
        <v>5.2800002726147737</v>
      </c>
      <c r="G113" s="224">
        <v>6.1955547888728848</v>
      </c>
      <c r="H113" s="224">
        <v>6.7458599285348031</v>
      </c>
      <c r="I113" s="224">
        <v>6.3297789650271632</v>
      </c>
      <c r="J113" s="224">
        <v>5.0285654866076381</v>
      </c>
      <c r="K113" s="224">
        <v>5.4089814358336472</v>
      </c>
      <c r="L113" s="224">
        <v>5.428752021648827</v>
      </c>
      <c r="M113" s="224">
        <v>5.3072260026669467</v>
      </c>
      <c r="N113" s="224">
        <v>4.6187037466991523</v>
      </c>
      <c r="O113" s="224">
        <v>5.0621816699774422</v>
      </c>
      <c r="P113" s="224">
        <v>3.8965413234450419</v>
      </c>
      <c r="Q113" s="224">
        <v>6.3411655742101942</v>
      </c>
      <c r="R113" s="224">
        <v>5.4771976799240738</v>
      </c>
      <c r="S113" s="224">
        <v>5.306626420076519</v>
      </c>
      <c r="T113" s="224">
        <v>4.2718132469835162</v>
      </c>
      <c r="U113" s="224">
        <v>7.2612273794030573</v>
      </c>
      <c r="V113" s="224">
        <v>6.5052204351868879</v>
      </c>
      <c r="W113" s="224">
        <v>6.0479838536308019</v>
      </c>
      <c r="X113" s="224">
        <v>6.8180333565587574</v>
      </c>
      <c r="Y113" s="224">
        <v>9.5509068779585178</v>
      </c>
      <c r="DA113" s="177" t="s">
        <v>1091</v>
      </c>
    </row>
    <row r="114" spans="1:105" ht="12" customHeight="1" x14ac:dyDescent="0.25">
      <c r="A114" s="173" t="s">
        <v>94</v>
      </c>
      <c r="B114" s="224">
        <v>9.2361063998957604</v>
      </c>
      <c r="C114" s="224">
        <v>10.353986782876911</v>
      </c>
      <c r="D114" s="224">
        <v>12.226066205840061</v>
      </c>
      <c r="E114" s="224">
        <v>10.83230350533413</v>
      </c>
      <c r="F114" s="224">
        <v>9.7771331738338851</v>
      </c>
      <c r="G114" s="224">
        <v>11.472492638072641</v>
      </c>
      <c r="H114" s="224">
        <v>12.491508993928869</v>
      </c>
      <c r="I114" s="224">
        <v>11.72103952777926</v>
      </c>
      <c r="J114" s="224">
        <v>9.3115439199703101</v>
      </c>
      <c r="K114" s="224">
        <v>10.015971420916481</v>
      </c>
      <c r="L114" s="224">
        <v>10.052581201306509</v>
      </c>
      <c r="M114" s="224">
        <v>9.8275478660178184</v>
      </c>
      <c r="N114" s="224">
        <v>8.5525907746970713</v>
      </c>
      <c r="O114" s="224">
        <v>9.3737920041810803</v>
      </c>
      <c r="P114" s="224">
        <v>7.2153411874357039</v>
      </c>
      <c r="Q114" s="224">
        <v>11.742124449868809</v>
      </c>
      <c r="R114" s="224">
        <v>10.142289464222291</v>
      </c>
      <c r="S114" s="224">
        <v>9.8264376011442103</v>
      </c>
      <c r="T114" s="224">
        <v>7.9102433433818904</v>
      </c>
      <c r="U114" s="224">
        <v>13.44583019476905</v>
      </c>
      <c r="V114" s="224">
        <v>12.04590970380206</v>
      </c>
      <c r="W114" s="224">
        <v>11.1992311585359</v>
      </c>
      <c r="X114" s="224">
        <v>12.6251546721426</v>
      </c>
      <c r="Y114" s="224">
        <v>17.685697661989401</v>
      </c>
      <c r="DA114" s="177" t="s">
        <v>1092</v>
      </c>
    </row>
    <row r="115" spans="1:105" ht="12" customHeight="1" x14ac:dyDescent="0.25">
      <c r="A115" s="56" t="s">
        <v>95</v>
      </c>
      <c r="B115" s="260">
        <v>3.202792025415512</v>
      </c>
      <c r="C115" s="260">
        <v>3.6261732796513</v>
      </c>
      <c r="D115" s="260">
        <v>4.2269830939293733</v>
      </c>
      <c r="E115" s="260">
        <v>3.7556494842973671</v>
      </c>
      <c r="F115" s="260">
        <v>3.3427070043775111</v>
      </c>
      <c r="G115" s="260">
        <v>3.8990944069637679</v>
      </c>
      <c r="H115" s="260">
        <v>4.1898483795500896</v>
      </c>
      <c r="I115" s="260">
        <v>3.913686735070188</v>
      </c>
      <c r="J115" s="260">
        <v>3.223349395095489</v>
      </c>
      <c r="K115" s="260">
        <v>3.056485005752497</v>
      </c>
      <c r="L115" s="260">
        <v>3.5110586368437882</v>
      </c>
      <c r="M115" s="260">
        <v>2.8389825472679622</v>
      </c>
      <c r="N115" s="260">
        <v>2.7278224586209521</v>
      </c>
      <c r="O115" s="260">
        <v>2.5815105027149818</v>
      </c>
      <c r="P115" s="260">
        <v>1.6892897297291189</v>
      </c>
      <c r="Q115" s="260">
        <v>2.4058387985629519</v>
      </c>
      <c r="R115" s="260">
        <v>1.5641095494766311</v>
      </c>
      <c r="S115" s="260">
        <v>1.4758438444359681</v>
      </c>
      <c r="T115" s="260">
        <v>1.4170764182528519</v>
      </c>
      <c r="U115" s="260">
        <v>2.1318383345375129</v>
      </c>
      <c r="V115" s="260">
        <v>1.7404552115210921</v>
      </c>
      <c r="W115" s="260">
        <v>2.6079260254251881</v>
      </c>
      <c r="X115" s="260">
        <v>3.410274770200751</v>
      </c>
      <c r="Y115" s="260">
        <v>4.8030686799615863</v>
      </c>
      <c r="DA115" s="68" t="s">
        <v>1093</v>
      </c>
    </row>
    <row r="116" spans="1:105" ht="12" customHeight="1" x14ac:dyDescent="0.25">
      <c r="A116" s="37" t="s">
        <v>159</v>
      </c>
      <c r="B116" s="226">
        <v>2.1228508789150259E-2</v>
      </c>
      <c r="C116" s="226">
        <v>1.553491874175239E-2</v>
      </c>
      <c r="D116" s="226">
        <v>3.299765024360797E-2</v>
      </c>
      <c r="E116" s="226">
        <v>4.5884120125771907E-2</v>
      </c>
      <c r="F116" s="226">
        <v>5.2580749073649832E-2</v>
      </c>
      <c r="G116" s="226">
        <v>2.428571749814893E-2</v>
      </c>
      <c r="H116" s="226">
        <v>2.909237167816936E-2</v>
      </c>
      <c r="I116" s="226">
        <v>2.2735149914115411E-2</v>
      </c>
      <c r="J116" s="226">
        <v>1.1383966402272841E-2</v>
      </c>
      <c r="K116" s="226">
        <v>2.596244675606783E-2</v>
      </c>
      <c r="L116" s="226">
        <v>2.943006116060972E-2</v>
      </c>
      <c r="M116" s="226">
        <v>2.299814362944894E-2</v>
      </c>
      <c r="N116" s="226">
        <v>1.9947129068074668E-2</v>
      </c>
      <c r="O116" s="226">
        <v>1.5420797713587359E-2</v>
      </c>
      <c r="P116" s="226">
        <v>1.4067109805785599E-2</v>
      </c>
      <c r="Q116" s="226">
        <v>2.1677245383916612E-2</v>
      </c>
      <c r="R116" s="226">
        <v>5.9762080597514514E-3</v>
      </c>
      <c r="S116" s="226">
        <v>3.3326014870007888E-3</v>
      </c>
      <c r="T116" s="226">
        <v>3.7735276952176192E-3</v>
      </c>
      <c r="U116" s="226">
        <v>6.2742908301188184E-3</v>
      </c>
      <c r="V116" s="226">
        <v>1.6674572228802031E-2</v>
      </c>
      <c r="W116" s="226">
        <v>2.6488308160955539E-2</v>
      </c>
      <c r="X116" s="226">
        <v>3.7961543940160138E-2</v>
      </c>
      <c r="Y116" s="226">
        <v>4.7241143819836462E-2</v>
      </c>
      <c r="DA116" s="69" t="s">
        <v>1094</v>
      </c>
    </row>
    <row r="117" spans="1:105" ht="12" customHeight="1" x14ac:dyDescent="0.25">
      <c r="A117" s="37" t="s">
        <v>35</v>
      </c>
      <c r="B117" s="226">
        <v>6.7572060384057553E-2</v>
      </c>
      <c r="C117" s="226">
        <v>6.3919726093404322E-2</v>
      </c>
      <c r="D117" s="226">
        <v>0.10456399738849111</v>
      </c>
      <c r="E117" s="226">
        <v>7.992395456832517E-2</v>
      </c>
      <c r="F117" s="226">
        <v>0.15245051813679969</v>
      </c>
      <c r="G117" s="226">
        <v>0.16204611162031671</v>
      </c>
      <c r="H117" s="226">
        <v>0.20281934599802079</v>
      </c>
      <c r="I117" s="226">
        <v>0.20745980378738979</v>
      </c>
      <c r="J117" s="226">
        <v>5.4322265041732522E-2</v>
      </c>
      <c r="K117" s="226">
        <v>0.14776341537973159</v>
      </c>
      <c r="L117" s="226">
        <v>0.1099798763322216</v>
      </c>
      <c r="M117" s="226">
        <v>8.8416826108662694E-2</v>
      </c>
      <c r="N117" s="226">
        <v>8.5514324016128823E-2</v>
      </c>
      <c r="O117" s="226">
        <v>7.3468586049043244E-2</v>
      </c>
      <c r="P117" s="226">
        <v>0.12674283636677511</v>
      </c>
      <c r="Q117" s="226">
        <v>0.24540745720363141</v>
      </c>
      <c r="R117" s="226">
        <v>6.7407599780149749E-2</v>
      </c>
      <c r="S117" s="226">
        <v>2.1654103579762139E-2</v>
      </c>
      <c r="T117" s="226">
        <v>3.2916729845193567E-2</v>
      </c>
      <c r="U117" s="226">
        <v>6.1613208946809557E-2</v>
      </c>
      <c r="V117" s="226">
        <v>0.16754112057465531</v>
      </c>
      <c r="W117" s="226">
        <v>0.31490825718120963</v>
      </c>
      <c r="X117" s="226">
        <v>0.22833961354726259</v>
      </c>
      <c r="Y117" s="226">
        <v>0.24382940703996309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3.1139914562423048</v>
      </c>
      <c r="C120" s="226">
        <v>3.546718634816143</v>
      </c>
      <c r="D120" s="226">
        <v>4.0894214462972744</v>
      </c>
      <c r="E120" s="226">
        <v>3.6298414096032698</v>
      </c>
      <c r="F120" s="226">
        <v>3.1376757371670609</v>
      </c>
      <c r="G120" s="226">
        <v>3.7127625778453028</v>
      </c>
      <c r="H120" s="226">
        <v>3.9579366618739011</v>
      </c>
      <c r="I120" s="226">
        <v>3.6834917813686832</v>
      </c>
      <c r="J120" s="226">
        <v>3.1576431636514841</v>
      </c>
      <c r="K120" s="226">
        <v>2.8827591436166982</v>
      </c>
      <c r="L120" s="226">
        <v>3.3716486993509571</v>
      </c>
      <c r="M120" s="226">
        <v>2.7275675775298498</v>
      </c>
      <c r="N120" s="226">
        <v>2.6223610055367481</v>
      </c>
      <c r="O120" s="226">
        <v>2.4926211189523522</v>
      </c>
      <c r="P120" s="226">
        <v>1.548479783556558</v>
      </c>
      <c r="Q120" s="226">
        <v>2.1387540959754041</v>
      </c>
      <c r="R120" s="226">
        <v>1.4907257416367301</v>
      </c>
      <c r="S120" s="226">
        <v>1.4508571393692049</v>
      </c>
      <c r="T120" s="226">
        <v>1.380386160712441</v>
      </c>
      <c r="U120" s="226">
        <v>2.0639508347605839</v>
      </c>
      <c r="V120" s="226">
        <v>1.556239518717635</v>
      </c>
      <c r="W120" s="226">
        <v>2.266529460083023</v>
      </c>
      <c r="X120" s="226">
        <v>3.143973612713328</v>
      </c>
      <c r="Y120" s="226">
        <v>4.5119981291017863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7.8046324481401479</v>
      </c>
      <c r="C121" s="261">
        <f t="shared" si="4"/>
        <v>8.5033147879820152</v>
      </c>
      <c r="D121" s="261">
        <f t="shared" si="4"/>
        <v>10.899242476835685</v>
      </c>
      <c r="E121" s="261">
        <f t="shared" si="4"/>
        <v>9.8826329268218291</v>
      </c>
      <c r="F121" s="261">
        <f t="shared" si="4"/>
        <v>10.502282851504571</v>
      </c>
      <c r="G121" s="261">
        <f t="shared" si="4"/>
        <v>10.89212996981971</v>
      </c>
      <c r="H121" s="261">
        <f t="shared" si="4"/>
        <v>11.770720457212573</v>
      </c>
      <c r="I121" s="261">
        <f t="shared" si="4"/>
        <v>11.071787733379317</v>
      </c>
      <c r="J121" s="261">
        <f t="shared" si="4"/>
        <v>6.7553896610446023</v>
      </c>
      <c r="K121" s="261">
        <f t="shared" si="4"/>
        <v>8.8862488663530979</v>
      </c>
      <c r="L121" s="261">
        <f t="shared" si="4"/>
        <v>8.8751633983080112</v>
      </c>
      <c r="M121" s="261">
        <f t="shared" si="4"/>
        <v>7.1777482268257637</v>
      </c>
      <c r="N121" s="261">
        <f t="shared" si="4"/>
        <v>6.7208927789210584</v>
      </c>
      <c r="O121" s="261">
        <f t="shared" si="4"/>
        <v>6.0810018190118615</v>
      </c>
      <c r="P121" s="261">
        <f t="shared" si="4"/>
        <v>5.1621585975539288</v>
      </c>
      <c r="Q121" s="261">
        <f t="shared" si="4"/>
        <v>8.2882308129086706</v>
      </c>
      <c r="R121" s="261">
        <f t="shared" si="4"/>
        <v>4.1410639020832978</v>
      </c>
      <c r="S121" s="261">
        <f t="shared" si="4"/>
        <v>3.0424493250586808</v>
      </c>
      <c r="T121" s="261">
        <f t="shared" si="4"/>
        <v>3.2959664140211333</v>
      </c>
      <c r="U121" s="261">
        <f t="shared" si="4"/>
        <v>5.1931068520518497</v>
      </c>
      <c r="V121" s="261">
        <f t="shared" si="4"/>
        <v>8.543719099946097</v>
      </c>
      <c r="W121" s="261">
        <f t="shared" si="4"/>
        <v>14.137800337992275</v>
      </c>
      <c r="X121" s="261">
        <f t="shared" si="4"/>
        <v>17.300283095907417</v>
      </c>
      <c r="Y121" s="261">
        <f t="shared" si="4"/>
        <v>23.451040267670241</v>
      </c>
      <c r="DA121" s="70"/>
    </row>
    <row r="122" spans="1:105" ht="12" customHeight="1" x14ac:dyDescent="0.25">
      <c r="A122" s="60" t="s">
        <v>1052</v>
      </c>
      <c r="B122" s="262">
        <v>7.7692946194521486</v>
      </c>
      <c r="C122" s="262">
        <v>8.4636998901745102</v>
      </c>
      <c r="D122" s="262">
        <v>10.852464904728571</v>
      </c>
      <c r="E122" s="262">
        <v>9.8411879640859912</v>
      </c>
      <c r="F122" s="262">
        <v>10.4648750259342</v>
      </c>
      <c r="G122" s="262">
        <v>10.848235609803121</v>
      </c>
      <c r="H122" s="262">
        <v>11.722927287042181</v>
      </c>
      <c r="I122" s="262">
        <v>11.02694241989499</v>
      </c>
      <c r="J122" s="262">
        <v>6.7197632044385589</v>
      </c>
      <c r="K122" s="262">
        <v>8.8516513929105152</v>
      </c>
      <c r="L122" s="262">
        <v>8.8354933129943145</v>
      </c>
      <c r="M122" s="262">
        <v>7.145708572450058</v>
      </c>
      <c r="N122" s="262">
        <v>6.6899619267091781</v>
      </c>
      <c r="O122" s="262">
        <v>6.0517741918944541</v>
      </c>
      <c r="P122" s="262">
        <v>5.1423693363808081</v>
      </c>
      <c r="Q122" s="262">
        <v>8.2601360043547505</v>
      </c>
      <c r="R122" s="262">
        <v>4.1232274227693502</v>
      </c>
      <c r="S122" s="262">
        <v>3.026265711798179</v>
      </c>
      <c r="T122" s="262">
        <v>3.2802459098419998</v>
      </c>
      <c r="U122" s="262">
        <v>5.1692956430486463</v>
      </c>
      <c r="V122" s="262">
        <v>8.5245872863081935</v>
      </c>
      <c r="W122" s="262">
        <v>14.109128690711691</v>
      </c>
      <c r="X122" s="262">
        <v>17.2633488157472</v>
      </c>
      <c r="Y122" s="262">
        <v>23.399301613432751</v>
      </c>
      <c r="DA122" s="72" t="s">
        <v>1099</v>
      </c>
    </row>
    <row r="123" spans="1:105" ht="12" customHeight="1" x14ac:dyDescent="0.25">
      <c r="A123" s="64" t="s">
        <v>28</v>
      </c>
      <c r="B123" s="229">
        <v>0.12648772802675881</v>
      </c>
      <c r="C123" s="229">
        <v>0.46800159978518469</v>
      </c>
      <c r="D123" s="229">
        <v>0.42344991234935941</v>
      </c>
      <c r="E123" s="229">
        <v>0.43545196329720121</v>
      </c>
      <c r="F123" s="229">
        <v>0.30112059620050569</v>
      </c>
      <c r="G123" s="229">
        <v>0.2586353703744762</v>
      </c>
      <c r="H123" s="229">
        <v>0.36839371102446378</v>
      </c>
      <c r="I123" s="229">
        <v>0.26021745505603761</v>
      </c>
      <c r="J123" s="229">
        <v>0.28921862537547022</v>
      </c>
      <c r="K123" s="229">
        <v>0.38063629896003698</v>
      </c>
      <c r="L123" s="229">
        <v>0.35074356601578383</v>
      </c>
      <c r="M123" s="229">
        <v>0.32064414728961632</v>
      </c>
      <c r="N123" s="229">
        <v>0.2196187524491619</v>
      </c>
      <c r="O123" s="229">
        <v>0.25741809464280863</v>
      </c>
      <c r="P123" s="229">
        <v>0.1080313100588654</v>
      </c>
      <c r="Q123" s="229">
        <v>9.5393968688887942E-2</v>
      </c>
      <c r="R123" s="229">
        <v>5.894339642154816E-2</v>
      </c>
      <c r="S123" s="229">
        <v>6.710020493289609E-2</v>
      </c>
      <c r="T123" s="229">
        <v>6.5202632256303378E-2</v>
      </c>
      <c r="U123" s="229">
        <v>0.1012883838228672</v>
      </c>
      <c r="V123" s="229">
        <v>6.0080314883201577E-2</v>
      </c>
      <c r="W123" s="229">
        <v>3.1583190350384323E-2</v>
      </c>
      <c r="X123" s="229">
        <v>4.7305692534866731E-2</v>
      </c>
      <c r="Y123" s="229">
        <v>7.1491410896527677E-2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1.648807982814688</v>
      </c>
      <c r="H125" s="229">
        <v>1.07465526798402</v>
      </c>
      <c r="I125" s="229">
        <v>1.014567205084518</v>
      </c>
      <c r="J125" s="229">
        <v>1.1961928095595911</v>
      </c>
      <c r="K125" s="229">
        <v>1.4225647279799789</v>
      </c>
      <c r="L125" s="229">
        <v>0.79641685246142269</v>
      </c>
      <c r="M125" s="229">
        <v>0.84128391521752932</v>
      </c>
      <c r="N125" s="229">
        <v>0.77140123557625828</v>
      </c>
      <c r="O125" s="229">
        <v>0.61183431190464654</v>
      </c>
      <c r="P125" s="229">
        <v>0.40624724017177749</v>
      </c>
      <c r="Q125" s="229">
        <v>0.98071995369880649</v>
      </c>
      <c r="R125" s="229">
        <v>0.38843043315173348</v>
      </c>
      <c r="S125" s="229">
        <v>0.49910698100536538</v>
      </c>
      <c r="T125" s="229">
        <v>0.55918646791435855</v>
      </c>
      <c r="U125" s="229">
        <v>0.98538404202076368</v>
      </c>
      <c r="V125" s="229">
        <v>0.40011851158169992</v>
      </c>
      <c r="W125" s="229">
        <v>0.61481154302322738</v>
      </c>
      <c r="X125" s="229">
        <v>1.4163986624634579</v>
      </c>
      <c r="Y125" s="229">
        <v>1.911103629991918</v>
      </c>
      <c r="DA125" s="73" t="s">
        <v>1102</v>
      </c>
    </row>
    <row r="126" spans="1:105" ht="12" customHeight="1" x14ac:dyDescent="0.25">
      <c r="A126" s="64" t="s">
        <v>159</v>
      </c>
      <c r="B126" s="229">
        <v>0.99966407400669954</v>
      </c>
      <c r="C126" s="229">
        <v>0.78488691040430247</v>
      </c>
      <c r="D126" s="229">
        <v>1.4147693570273649</v>
      </c>
      <c r="E126" s="229">
        <v>1.717935996243432</v>
      </c>
      <c r="F126" s="229">
        <v>1.322906405070629</v>
      </c>
      <c r="G126" s="229">
        <v>0.82686291139101986</v>
      </c>
      <c r="H126" s="229">
        <v>1.006328512807539</v>
      </c>
      <c r="I126" s="229">
        <v>0.78736069644700613</v>
      </c>
      <c r="J126" s="229">
        <v>0.70467842596734886</v>
      </c>
      <c r="K126" s="229">
        <v>0.81966819616823017</v>
      </c>
      <c r="L126" s="229">
        <v>1.2867806459926221</v>
      </c>
      <c r="M126" s="229">
        <v>0.98285390362845593</v>
      </c>
      <c r="N126" s="229">
        <v>0.8791353298920932</v>
      </c>
      <c r="O126" s="229">
        <v>0.75687676168589579</v>
      </c>
      <c r="P126" s="229">
        <v>0.41181280676451909</v>
      </c>
      <c r="Q126" s="229">
        <v>0.49973603368677427</v>
      </c>
      <c r="R126" s="229">
        <v>0.2351181207111287</v>
      </c>
      <c r="S126" s="229">
        <v>0.21729220083571271</v>
      </c>
      <c r="T126" s="229">
        <v>0.18995199229398649</v>
      </c>
      <c r="U126" s="229">
        <v>0.29403075729970302</v>
      </c>
      <c r="V126" s="229">
        <v>0.17994531096110389</v>
      </c>
      <c r="W126" s="229">
        <v>0.2342811959589414</v>
      </c>
      <c r="X126" s="229">
        <v>0.35899872577055741</v>
      </c>
      <c r="Y126" s="229">
        <v>0.50033111569207944</v>
      </c>
      <c r="DA126" s="73" t="s">
        <v>1103</v>
      </c>
    </row>
    <row r="127" spans="1:105" ht="12" customHeight="1" x14ac:dyDescent="0.25">
      <c r="A127" s="64" t="s">
        <v>32</v>
      </c>
      <c r="B127" s="229">
        <v>2.5550521061405278</v>
      </c>
      <c r="C127" s="229">
        <v>2.7586377935782149</v>
      </c>
      <c r="D127" s="229">
        <v>2.9243396658396459</v>
      </c>
      <c r="E127" s="229">
        <v>3.7590297686339591</v>
      </c>
      <c r="F127" s="229">
        <v>4.1080997290822641</v>
      </c>
      <c r="G127" s="229">
        <v>1.2748962040272169</v>
      </c>
      <c r="H127" s="229">
        <v>1.3174309579596131</v>
      </c>
      <c r="I127" s="229">
        <v>1.113528316285908</v>
      </c>
      <c r="J127" s="229">
        <v>0.76546143891207263</v>
      </c>
      <c r="K127" s="229">
        <v>1.073298110210096</v>
      </c>
      <c r="L127" s="229">
        <v>0.99551254055954908</v>
      </c>
      <c r="M127" s="229">
        <v>0.71722340597325562</v>
      </c>
      <c r="N127" s="229">
        <v>0.639198452523001</v>
      </c>
      <c r="O127" s="229">
        <v>0.48238658657252809</v>
      </c>
      <c r="P127" s="229">
        <v>0.21453667786314931</v>
      </c>
      <c r="Q127" s="229">
        <v>0.39017405113337678</v>
      </c>
      <c r="R127" s="229">
        <v>0.20755716351032191</v>
      </c>
      <c r="S127" s="229">
        <v>0.122650227923343</v>
      </c>
      <c r="T127" s="229">
        <v>0.12542160998714991</v>
      </c>
      <c r="U127" s="229">
        <v>0.22993138383683009</v>
      </c>
      <c r="V127" s="229">
        <v>0.33402834459457548</v>
      </c>
      <c r="W127" s="229">
        <v>0.28773602375464719</v>
      </c>
      <c r="X127" s="229">
        <v>0.33406333954272183</v>
      </c>
      <c r="Y127" s="229">
        <v>0.29517373730958357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0.1162716057915239</v>
      </c>
      <c r="H128" s="229">
        <v>0</v>
      </c>
      <c r="I128" s="229">
        <v>1.1049683811754499E-3</v>
      </c>
      <c r="J128" s="229">
        <v>9.5223619805412103E-4</v>
      </c>
      <c r="K128" s="229">
        <v>2.583265760130884E-3</v>
      </c>
      <c r="L128" s="229">
        <v>5.5154778010885045E-4</v>
      </c>
      <c r="M128" s="229">
        <v>0</v>
      </c>
      <c r="N128" s="229">
        <v>6.0693858340166368E-5</v>
      </c>
      <c r="O128" s="229">
        <v>5.3614979657467599E-4</v>
      </c>
      <c r="P128" s="229">
        <v>1.5333980697644669E-4</v>
      </c>
      <c r="Q128" s="229">
        <v>0</v>
      </c>
      <c r="R128" s="229">
        <v>0.23793968967177681</v>
      </c>
      <c r="S128" s="229">
        <v>0.24723345593971369</v>
      </c>
      <c r="T128" s="229">
        <v>0.25299065329710341</v>
      </c>
      <c r="U128" s="229">
        <v>7.1003099205975049E-4</v>
      </c>
      <c r="V128" s="229">
        <v>5.7799295544797306E-4</v>
      </c>
      <c r="W128" s="229">
        <v>6.9390812797508487E-4</v>
      </c>
      <c r="X128" s="229">
        <v>8.4155116766716407E-4</v>
      </c>
      <c r="Y128" s="229">
        <v>1.2712109407711221E-3</v>
      </c>
      <c r="DA128" s="73" t="s">
        <v>1105</v>
      </c>
    </row>
    <row r="129" spans="1:105" ht="12" customHeight="1" x14ac:dyDescent="0.25">
      <c r="A129" s="64" t="s">
        <v>35</v>
      </c>
      <c r="B129" s="229">
        <v>3.1820115978696379</v>
      </c>
      <c r="C129" s="229">
        <v>3.229483022173957</v>
      </c>
      <c r="D129" s="229">
        <v>4.4831658697328987</v>
      </c>
      <c r="E129" s="229">
        <v>2.9924130208597011</v>
      </c>
      <c r="F129" s="229">
        <v>3.835581851772754</v>
      </c>
      <c r="G129" s="229">
        <v>5.5172312551268874</v>
      </c>
      <c r="H129" s="229">
        <v>7.0156841485681598</v>
      </c>
      <c r="I129" s="229">
        <v>7.1847204092277872</v>
      </c>
      <c r="J129" s="229">
        <v>3.3626002459868949</v>
      </c>
      <c r="K129" s="229">
        <v>4.6650831210912234</v>
      </c>
      <c r="L129" s="229">
        <v>4.8086878087219302</v>
      </c>
      <c r="M129" s="229">
        <v>3.7786016161783458</v>
      </c>
      <c r="N129" s="229">
        <v>3.768896426039674</v>
      </c>
      <c r="O129" s="229">
        <v>3.605952592546239</v>
      </c>
      <c r="P129" s="229">
        <v>3.7103800213481679</v>
      </c>
      <c r="Q129" s="229">
        <v>5.6574969341395782</v>
      </c>
      <c r="R129" s="229">
        <v>2.6519739646775018</v>
      </c>
      <c r="S129" s="229">
        <v>1.411890333219995</v>
      </c>
      <c r="T129" s="229">
        <v>1.6569637005239619</v>
      </c>
      <c r="U129" s="229">
        <v>2.8873667123192912</v>
      </c>
      <c r="V129" s="229">
        <v>1.8080367296321429</v>
      </c>
      <c r="W129" s="229">
        <v>2.7852697371781949</v>
      </c>
      <c r="X129" s="229">
        <v>2.1593860996703969</v>
      </c>
      <c r="Y129" s="229">
        <v>2.5823980835031599</v>
      </c>
      <c r="DA129" s="73" t="s">
        <v>1106</v>
      </c>
    </row>
    <row r="130" spans="1:105" ht="12" customHeight="1" x14ac:dyDescent="0.25">
      <c r="A130" s="64" t="s">
        <v>36</v>
      </c>
      <c r="B130" s="229">
        <v>8.273284737535077E-3</v>
      </c>
      <c r="C130" s="229">
        <v>9.2034035184479831E-3</v>
      </c>
      <c r="D130" s="229">
        <v>9.0322724071403016E-3</v>
      </c>
      <c r="E130" s="229">
        <v>6.247012552316784E-3</v>
      </c>
      <c r="F130" s="229">
        <v>2.4985604903586509E-2</v>
      </c>
      <c r="G130" s="229">
        <v>0.13084404005665751</v>
      </c>
      <c r="H130" s="229">
        <v>0.13686363381366071</v>
      </c>
      <c r="I130" s="229">
        <v>1.262019724692773E-2</v>
      </c>
      <c r="J130" s="229">
        <v>7.2505294268080294E-3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0.8978058286709899</v>
      </c>
      <c r="C131" s="229">
        <v>1.2134871607144031</v>
      </c>
      <c r="D131" s="229">
        <v>1.5977078273721581</v>
      </c>
      <c r="E131" s="229">
        <v>0.93011020249938303</v>
      </c>
      <c r="F131" s="229">
        <v>0.87218083890446185</v>
      </c>
      <c r="G131" s="229">
        <v>1.074686240220649</v>
      </c>
      <c r="H131" s="229">
        <v>0.80357105488472003</v>
      </c>
      <c r="I131" s="229">
        <v>0.65282317216563157</v>
      </c>
      <c r="J131" s="229">
        <v>0.39340889301231913</v>
      </c>
      <c r="K131" s="229">
        <v>0.48781767274081789</v>
      </c>
      <c r="L131" s="229">
        <v>0.59680035146289745</v>
      </c>
      <c r="M131" s="229">
        <v>0.50510158416285522</v>
      </c>
      <c r="N131" s="229">
        <v>0.41165103637065009</v>
      </c>
      <c r="O131" s="229">
        <v>0.33676969474576179</v>
      </c>
      <c r="P131" s="229">
        <v>0.29120794036735159</v>
      </c>
      <c r="Q131" s="229">
        <v>0.63661506300732573</v>
      </c>
      <c r="R131" s="229">
        <v>0.34326465462533851</v>
      </c>
      <c r="S131" s="229">
        <v>0.46099230794115298</v>
      </c>
      <c r="T131" s="229">
        <v>0.43052885356913628</v>
      </c>
      <c r="U131" s="229">
        <v>0.67058433275713114</v>
      </c>
      <c r="V131" s="229">
        <v>1.460035492653381</v>
      </c>
      <c r="W131" s="229">
        <v>2.5010761959315322</v>
      </c>
      <c r="X131" s="229">
        <v>3.6661047709317018</v>
      </c>
      <c r="Y131" s="229">
        <v>4.6163250185480846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4.2817645890466407</v>
      </c>
      <c r="W132" s="229">
        <v>7.6536768963867834</v>
      </c>
      <c r="X132" s="229">
        <v>9.2802499736658266</v>
      </c>
      <c r="Y132" s="229">
        <v>13.42120740655063</v>
      </c>
      <c r="DA132" s="73" t="s">
        <v>1109</v>
      </c>
    </row>
    <row r="133" spans="1:105" ht="12" customHeight="1" x14ac:dyDescent="0.25">
      <c r="A133" s="60" t="s">
        <v>1064</v>
      </c>
      <c r="B133" s="262">
        <v>3.5337828687998937E-2</v>
      </c>
      <c r="C133" s="262">
        <v>3.9614897807504552E-2</v>
      </c>
      <c r="D133" s="262">
        <v>4.677757210711489E-2</v>
      </c>
      <c r="E133" s="262">
        <v>4.144496273583724E-2</v>
      </c>
      <c r="F133" s="262">
        <v>3.7407825570371582E-2</v>
      </c>
      <c r="G133" s="262">
        <v>4.3894360016588307E-2</v>
      </c>
      <c r="H133" s="262">
        <v>4.7793170170391093E-2</v>
      </c>
      <c r="I133" s="262">
        <v>4.4845313484327333E-2</v>
      </c>
      <c r="J133" s="262">
        <v>3.5626456606043723E-2</v>
      </c>
      <c r="K133" s="262">
        <v>3.4597473442583057E-2</v>
      </c>
      <c r="L133" s="262">
        <v>3.9670085313697367E-2</v>
      </c>
      <c r="M133" s="262">
        <v>3.2039654375706182E-2</v>
      </c>
      <c r="N133" s="262">
        <v>3.0930852211879949E-2</v>
      </c>
      <c r="O133" s="262">
        <v>2.922762711740727E-2</v>
      </c>
      <c r="P133" s="262">
        <v>1.9789261173120722E-2</v>
      </c>
      <c r="Q133" s="262">
        <v>2.8094808553919409E-2</v>
      </c>
      <c r="R133" s="262">
        <v>1.783647931394762E-2</v>
      </c>
      <c r="S133" s="262">
        <v>1.6183613260501849E-2</v>
      </c>
      <c r="T133" s="262">
        <v>1.5720504179133558E-2</v>
      </c>
      <c r="U133" s="262">
        <v>2.3811209003203639E-2</v>
      </c>
      <c r="V133" s="262">
        <v>1.913181363790413E-2</v>
      </c>
      <c r="W133" s="262">
        <v>2.867164728058437E-2</v>
      </c>
      <c r="X133" s="262">
        <v>3.6934280160217187E-2</v>
      </c>
      <c r="Y133" s="262">
        <v>5.1738654237489773E-2</v>
      </c>
      <c r="DA133" s="72" t="s">
        <v>1110</v>
      </c>
    </row>
    <row r="134" spans="1:105" ht="12" customHeight="1" x14ac:dyDescent="0.25">
      <c r="A134" s="57" t="s">
        <v>1010</v>
      </c>
      <c r="B134" s="261">
        <v>7.0863992647053928</v>
      </c>
      <c r="C134" s="261">
        <v>8.0146811824264041</v>
      </c>
      <c r="D134" s="261">
        <v>9.4897590032343473</v>
      </c>
      <c r="E134" s="261">
        <v>8.2388165960748978</v>
      </c>
      <c r="F134" s="261">
        <v>7.6535672660517147</v>
      </c>
      <c r="G134" s="261">
        <v>8.7390722563639791</v>
      </c>
      <c r="H134" s="261">
        <v>9.4283913656819855</v>
      </c>
      <c r="I134" s="261">
        <v>8.8354503911363107</v>
      </c>
      <c r="J134" s="261">
        <v>6.9870872597976277</v>
      </c>
      <c r="K134" s="261">
        <v>6.893657470224543</v>
      </c>
      <c r="L134" s="261">
        <v>7.7711240141517646</v>
      </c>
      <c r="M134" s="261">
        <v>6.2555565078480244</v>
      </c>
      <c r="N134" s="261">
        <v>5.9618482819567031</v>
      </c>
      <c r="O134" s="261">
        <v>5.634963118596934</v>
      </c>
      <c r="P134" s="261">
        <v>3.8945330351398222</v>
      </c>
      <c r="Q134" s="261">
        <v>5.8084825912519538</v>
      </c>
      <c r="R134" s="261">
        <v>3.509921943842969</v>
      </c>
      <c r="S134" s="261">
        <v>3.330870466103288</v>
      </c>
      <c r="T134" s="261">
        <v>3.1612427169358521</v>
      </c>
      <c r="U134" s="261">
        <v>4.7291586141003421</v>
      </c>
      <c r="V134" s="261">
        <v>4.6955127015931524</v>
      </c>
      <c r="W134" s="261">
        <v>7.2699201445127359</v>
      </c>
      <c r="X134" s="261">
        <v>9.1140105789389398</v>
      </c>
      <c r="Y134" s="261">
        <v>12.68485199615127</v>
      </c>
      <c r="DA134" s="70" t="s">
        <v>1111</v>
      </c>
    </row>
    <row r="135" spans="1:105" ht="12" customHeight="1" x14ac:dyDescent="0.25">
      <c r="A135" s="60" t="s">
        <v>1012</v>
      </c>
      <c r="B135" s="262">
        <v>2.2592572994103199</v>
      </c>
      <c r="C135" s="262">
        <v>2.3065702048193311</v>
      </c>
      <c r="D135" s="262">
        <v>3.2764296024883639</v>
      </c>
      <c r="E135" s="262">
        <v>3.2613699280812449</v>
      </c>
      <c r="F135" s="262">
        <v>4.1935236756755012</v>
      </c>
      <c r="G135" s="262">
        <v>3.7556163390798272</v>
      </c>
      <c r="H135" s="262">
        <v>4.1539761234276984</v>
      </c>
      <c r="I135" s="262">
        <v>3.959799828987117</v>
      </c>
      <c r="J135" s="262">
        <v>1.7068134658004199</v>
      </c>
      <c r="K135" s="262">
        <v>3.3007650902440262</v>
      </c>
      <c r="L135" s="262">
        <v>2.7858700587435319</v>
      </c>
      <c r="M135" s="262">
        <v>2.2703303204456642</v>
      </c>
      <c r="N135" s="262">
        <v>2.0985804502595919</v>
      </c>
      <c r="O135" s="262">
        <v>1.7940532972226459</v>
      </c>
      <c r="P135" s="262">
        <v>2.0132229417792269</v>
      </c>
      <c r="Q135" s="262">
        <v>3.5272228774291219</v>
      </c>
      <c r="R135" s="262">
        <v>1.3216084014772971</v>
      </c>
      <c r="S135" s="262">
        <v>0.65555666839281246</v>
      </c>
      <c r="T135" s="262">
        <v>0.8599902868741327</v>
      </c>
      <c r="U135" s="262">
        <v>1.501156380371794</v>
      </c>
      <c r="V135" s="262">
        <v>2.9280481752177301</v>
      </c>
      <c r="W135" s="262">
        <v>4.8239704611665744</v>
      </c>
      <c r="X135" s="262">
        <v>5.3965450201878786</v>
      </c>
      <c r="Y135" s="262">
        <v>6.7063884328320551</v>
      </c>
      <c r="DA135" s="72" t="s">
        <v>1112</v>
      </c>
    </row>
    <row r="136" spans="1:105" ht="12" customHeight="1" x14ac:dyDescent="0.25">
      <c r="A136" s="59" t="s">
        <v>28</v>
      </c>
      <c r="B136" s="230">
        <v>4.1637672979762869E-2</v>
      </c>
      <c r="C136" s="230">
        <v>0.14907846368943969</v>
      </c>
      <c r="D136" s="230">
        <v>0.15005895776282049</v>
      </c>
      <c r="E136" s="230">
        <v>0.15948309162141511</v>
      </c>
      <c r="F136" s="230">
        <v>0.13198106302687271</v>
      </c>
      <c r="G136" s="230">
        <v>0.10196210365924741</v>
      </c>
      <c r="H136" s="230">
        <v>0.14192438952859579</v>
      </c>
      <c r="I136" s="230">
        <v>9.9456548261084729E-2</v>
      </c>
      <c r="J136" s="230">
        <v>7.8130801512537526E-2</v>
      </c>
      <c r="K136" s="230">
        <v>0.15026352990351841</v>
      </c>
      <c r="L136" s="230">
        <v>0.1186100055565039</v>
      </c>
      <c r="M136" s="230">
        <v>0.10962373333477821</v>
      </c>
      <c r="N136" s="230">
        <v>7.3410202839415684E-2</v>
      </c>
      <c r="O136" s="230">
        <v>8.0816228805028534E-2</v>
      </c>
      <c r="P136" s="230">
        <v>4.483420957479347E-2</v>
      </c>
      <c r="Q136" s="230">
        <v>4.4136533672160708E-2</v>
      </c>
      <c r="R136" s="230">
        <v>2.1993105690300919E-2</v>
      </c>
      <c r="S136" s="230">
        <v>1.8976371323456351E-2</v>
      </c>
      <c r="T136" s="230">
        <v>2.1593969374204561E-2</v>
      </c>
      <c r="U136" s="230">
        <v>3.3803837347268467E-2</v>
      </c>
      <c r="V136" s="230">
        <v>6.322962903848775E-2</v>
      </c>
      <c r="W136" s="230">
        <v>3.853531701724526E-2</v>
      </c>
      <c r="X136" s="230">
        <v>5.9146959773478662E-2</v>
      </c>
      <c r="Y136" s="230">
        <v>8.9441162575807115E-2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0.65001136625099665</v>
      </c>
      <c r="H137" s="295">
        <v>0.41401302003278001</v>
      </c>
      <c r="I137" s="295">
        <v>0.38777318829312352</v>
      </c>
      <c r="J137" s="295">
        <v>0.32314482807977463</v>
      </c>
      <c r="K137" s="295">
        <v>0.56158489909274956</v>
      </c>
      <c r="L137" s="295">
        <v>0.26932213858911319</v>
      </c>
      <c r="M137" s="295">
        <v>0.28762316218840639</v>
      </c>
      <c r="N137" s="295">
        <v>0.25785011772770922</v>
      </c>
      <c r="O137" s="295">
        <v>0.192084949623546</v>
      </c>
      <c r="P137" s="295">
        <v>0.16859717701394519</v>
      </c>
      <c r="Q137" s="295">
        <v>0.45375593294117161</v>
      </c>
      <c r="R137" s="295">
        <v>0.14493212282067311</v>
      </c>
      <c r="S137" s="295">
        <v>0.14115067772384371</v>
      </c>
      <c r="T137" s="295">
        <v>0.18519276054909489</v>
      </c>
      <c r="U137" s="295">
        <v>0.3288606316329013</v>
      </c>
      <c r="V137" s="295">
        <v>0.42109208495204481</v>
      </c>
      <c r="W137" s="295">
        <v>0.75014453743978704</v>
      </c>
      <c r="X137" s="295">
        <v>1.7709427813616321</v>
      </c>
      <c r="Y137" s="295">
        <v>2.3909351952323048</v>
      </c>
      <c r="DA137" s="122" t="s">
        <v>1114</v>
      </c>
    </row>
    <row r="138" spans="1:105" ht="12" customHeight="1" x14ac:dyDescent="0.25">
      <c r="A138" s="59" t="s">
        <v>159</v>
      </c>
      <c r="B138" s="295">
        <v>0.32907291839650121</v>
      </c>
      <c r="C138" s="295">
        <v>0.25001994614277467</v>
      </c>
      <c r="D138" s="295">
        <v>0.50135519927832461</v>
      </c>
      <c r="E138" s="295">
        <v>0.62918936411275828</v>
      </c>
      <c r="F138" s="295">
        <v>0.57982946310992689</v>
      </c>
      <c r="G138" s="295">
        <v>0.32597506582788088</v>
      </c>
      <c r="H138" s="295">
        <v>0.38769000547879973</v>
      </c>
      <c r="I138" s="295">
        <v>0.30093360604191349</v>
      </c>
      <c r="J138" s="295">
        <v>0.1903649537022242</v>
      </c>
      <c r="K138" s="295">
        <v>0.32357984995755512</v>
      </c>
      <c r="L138" s="295">
        <v>0.43514713984608988</v>
      </c>
      <c r="M138" s="295">
        <v>0.33602395412224267</v>
      </c>
      <c r="N138" s="295">
        <v>0.29386153127162729</v>
      </c>
      <c r="O138" s="295">
        <v>0.2376209241797573</v>
      </c>
      <c r="P138" s="295">
        <v>0.1709069497907956</v>
      </c>
      <c r="Q138" s="295">
        <v>0.23121604626747899</v>
      </c>
      <c r="R138" s="295">
        <v>8.7727854050405688E-2</v>
      </c>
      <c r="S138" s="295">
        <v>6.1451637783717337E-2</v>
      </c>
      <c r="T138" s="295">
        <v>6.290877165881513E-2</v>
      </c>
      <c r="U138" s="295">
        <v>9.8129395688998922E-2</v>
      </c>
      <c r="V138" s="295">
        <v>0.18937775678115101</v>
      </c>
      <c r="W138" s="295">
        <v>0.28585143100805549</v>
      </c>
      <c r="X138" s="295">
        <v>0.44886105781520769</v>
      </c>
      <c r="Y138" s="295">
        <v>0.62595207031399835</v>
      </c>
      <c r="DA138" s="122" t="s">
        <v>1115</v>
      </c>
    </row>
    <row r="139" spans="1:105" ht="12" customHeight="1" x14ac:dyDescent="0.25">
      <c r="A139" s="59" t="s">
        <v>32</v>
      </c>
      <c r="B139" s="295">
        <v>0.84108099419120985</v>
      </c>
      <c r="C139" s="295">
        <v>0.87874375713893638</v>
      </c>
      <c r="D139" s="295">
        <v>1.0363052384772471</v>
      </c>
      <c r="E139" s="295">
        <v>1.3767343806634971</v>
      </c>
      <c r="F139" s="295">
        <v>1.8005788249159109</v>
      </c>
      <c r="G139" s="295">
        <v>0.5026037185926695</v>
      </c>
      <c r="H139" s="295">
        <v>0.50754282404694695</v>
      </c>
      <c r="I139" s="295">
        <v>0.42559667146435082</v>
      </c>
      <c r="J139" s="295">
        <v>0.20678514625916239</v>
      </c>
      <c r="K139" s="295">
        <v>0.42370515665369352</v>
      </c>
      <c r="L139" s="295">
        <v>0.33664979035431197</v>
      </c>
      <c r="M139" s="295">
        <v>0.2452086154151977</v>
      </c>
      <c r="N139" s="295">
        <v>0.2136597514149717</v>
      </c>
      <c r="O139" s="295">
        <v>0.15144492778185209</v>
      </c>
      <c r="P139" s="295">
        <v>8.9035135939342966E-2</v>
      </c>
      <c r="Q139" s="295">
        <v>0.18052430759029359</v>
      </c>
      <c r="R139" s="295">
        <v>7.7444241611309611E-2</v>
      </c>
      <c r="S139" s="295">
        <v>3.4686276596435091E-2</v>
      </c>
      <c r="T139" s="295">
        <v>4.1537439689240722E-2</v>
      </c>
      <c r="U139" s="295">
        <v>7.6736964367455932E-2</v>
      </c>
      <c r="V139" s="295">
        <v>0.35153757696034349</v>
      </c>
      <c r="W139" s="295">
        <v>0.35107279440919498</v>
      </c>
      <c r="X139" s="295">
        <v>0.41768400052835147</v>
      </c>
      <c r="Y139" s="295">
        <v>0.36928467204299248</v>
      </c>
      <c r="DA139" s="122" t="s">
        <v>1116</v>
      </c>
    </row>
    <row r="140" spans="1:105" ht="12" customHeight="1" x14ac:dyDescent="0.25">
      <c r="A140" s="59" t="s">
        <v>35</v>
      </c>
      <c r="B140" s="295">
        <v>1.047465713842846</v>
      </c>
      <c r="C140" s="295">
        <v>1.02872803784818</v>
      </c>
      <c r="D140" s="295">
        <v>1.5887102069699719</v>
      </c>
      <c r="E140" s="295">
        <v>1.095963091683575</v>
      </c>
      <c r="F140" s="295">
        <v>1.6811343246227901</v>
      </c>
      <c r="G140" s="295">
        <v>2.175064084749033</v>
      </c>
      <c r="H140" s="295">
        <v>2.702805884340576</v>
      </c>
      <c r="I140" s="295">
        <v>2.746039814926645</v>
      </c>
      <c r="J140" s="295">
        <v>0.90838773624672153</v>
      </c>
      <c r="K140" s="295">
        <v>1.841631654636509</v>
      </c>
      <c r="L140" s="295">
        <v>1.626140984397513</v>
      </c>
      <c r="M140" s="295">
        <v>1.291850855385039</v>
      </c>
      <c r="N140" s="295">
        <v>1.2597988470058681</v>
      </c>
      <c r="O140" s="295">
        <v>1.1320862668324621</v>
      </c>
      <c r="P140" s="295">
        <v>1.53984946946035</v>
      </c>
      <c r="Q140" s="295">
        <v>2.6175900569580182</v>
      </c>
      <c r="R140" s="295">
        <v>0.98951107730460752</v>
      </c>
      <c r="S140" s="295">
        <v>0.39929170496535998</v>
      </c>
      <c r="T140" s="295">
        <v>0.54875734560277745</v>
      </c>
      <c r="U140" s="295">
        <v>0.96362555133516947</v>
      </c>
      <c r="V140" s="295">
        <v>1.9028111274857029</v>
      </c>
      <c r="W140" s="295">
        <v>3.3983663812922922</v>
      </c>
      <c r="X140" s="295">
        <v>2.6999102207092092</v>
      </c>
      <c r="Y140" s="295">
        <v>3.230775332666953</v>
      </c>
      <c r="DA140" s="122" t="s">
        <v>1117</v>
      </c>
    </row>
    <row r="141" spans="1:105" ht="12" customHeight="1" x14ac:dyDescent="0.25">
      <c r="A141" s="60" t="s">
        <v>1019</v>
      </c>
      <c r="B141" s="262">
        <v>4.8271419652950716</v>
      </c>
      <c r="C141" s="262">
        <v>5.7081109776070722</v>
      </c>
      <c r="D141" s="262">
        <v>6.2133294007459829</v>
      </c>
      <c r="E141" s="262">
        <v>4.977446667993652</v>
      </c>
      <c r="F141" s="262">
        <v>3.460043590376213</v>
      </c>
      <c r="G141" s="262">
        <v>4.983455917284151</v>
      </c>
      <c r="H141" s="262">
        <v>5.274415242254288</v>
      </c>
      <c r="I141" s="262">
        <v>4.8756505621491932</v>
      </c>
      <c r="J141" s="262">
        <v>5.2802737939972078</v>
      </c>
      <c r="K141" s="262">
        <v>3.5928923799805181</v>
      </c>
      <c r="L141" s="262">
        <v>4.9852539554082318</v>
      </c>
      <c r="M141" s="262">
        <v>3.9852261874023589</v>
      </c>
      <c r="N141" s="262">
        <v>3.8632678316971121</v>
      </c>
      <c r="O141" s="262">
        <v>3.840909821374288</v>
      </c>
      <c r="P141" s="262">
        <v>1.8813100933605951</v>
      </c>
      <c r="Q141" s="262">
        <v>2.2812597138228319</v>
      </c>
      <c r="R141" s="262">
        <v>2.1883135423656732</v>
      </c>
      <c r="S141" s="262">
        <v>2.6753137977104751</v>
      </c>
      <c r="T141" s="262">
        <v>2.301252430061719</v>
      </c>
      <c r="U141" s="262">
        <v>3.2280022337285481</v>
      </c>
      <c r="V141" s="262">
        <v>1.767464526375423</v>
      </c>
      <c r="W141" s="262">
        <v>2.445949683346162</v>
      </c>
      <c r="X141" s="262">
        <v>3.7174655587510612</v>
      </c>
      <c r="Y141" s="262">
        <v>5.9784635633192096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7.637012692540746</v>
      </c>
      <c r="C142" s="261">
        <f t="shared" si="5"/>
        <v>8.5745772894736056</v>
      </c>
      <c r="D142" s="261">
        <f t="shared" si="5"/>
        <v>10.151777419970397</v>
      </c>
      <c r="E142" s="261">
        <f t="shared" si="5"/>
        <v>9.1047079354268377</v>
      </c>
      <c r="F142" s="261">
        <f t="shared" si="5"/>
        <v>8.2612530568809373</v>
      </c>
      <c r="G142" s="261">
        <f t="shared" si="5"/>
        <v>9.4107090825918416</v>
      </c>
      <c r="H142" s="261">
        <f t="shared" si="5"/>
        <v>10.127203859889553</v>
      </c>
      <c r="I142" s="261">
        <f t="shared" si="5"/>
        <v>9.4509869232843702</v>
      </c>
      <c r="J142" s="261">
        <f t="shared" si="5"/>
        <v>7.5351121090182964</v>
      </c>
      <c r="K142" s="261">
        <f t="shared" si="5"/>
        <v>7.4295359915977528</v>
      </c>
      <c r="L142" s="261">
        <f t="shared" si="5"/>
        <v>8.4241245166233121</v>
      </c>
      <c r="M142" s="261">
        <f t="shared" si="5"/>
        <v>6.8082139047057044</v>
      </c>
      <c r="N142" s="261">
        <f t="shared" si="5"/>
        <v>6.5176300533898193</v>
      </c>
      <c r="O142" s="261">
        <f t="shared" si="5"/>
        <v>6.1282445359163642</v>
      </c>
      <c r="P142" s="261">
        <f t="shared" si="5"/>
        <v>4.1277064765801663</v>
      </c>
      <c r="Q142" s="261">
        <f t="shared" si="5"/>
        <v>5.9713036235657011</v>
      </c>
      <c r="R142" s="261">
        <f t="shared" si="5"/>
        <v>3.7392559722578254</v>
      </c>
      <c r="S142" s="261">
        <f t="shared" si="5"/>
        <v>3.4332596362736671</v>
      </c>
      <c r="T142" s="261">
        <f t="shared" si="5"/>
        <v>3.3360111296761992</v>
      </c>
      <c r="U142" s="261">
        <f t="shared" si="5"/>
        <v>5.0439309006646651</v>
      </c>
      <c r="V142" s="261">
        <f t="shared" si="5"/>
        <v>4.5950788978406329</v>
      </c>
      <c r="W142" s="261">
        <f t="shared" si="5"/>
        <v>7.0307434100433905</v>
      </c>
      <c r="X142" s="261">
        <f t="shared" si="5"/>
        <v>9.0767572425624152</v>
      </c>
      <c r="Y142" s="261">
        <f t="shared" si="5"/>
        <v>12.684117827819774</v>
      </c>
      <c r="DA142" s="70"/>
    </row>
    <row r="143" spans="1:105" ht="12" customHeight="1" x14ac:dyDescent="0.25">
      <c r="A143" s="60" t="s">
        <v>1022</v>
      </c>
      <c r="B143" s="262">
        <v>0.1436419520161144</v>
      </c>
      <c r="C143" s="262">
        <v>0.13494604404157731</v>
      </c>
      <c r="D143" s="262">
        <v>0.2226730960226774</v>
      </c>
      <c r="E143" s="262">
        <v>0.17230882093765351</v>
      </c>
      <c r="F143" s="262">
        <v>0.32825743186128731</v>
      </c>
      <c r="G143" s="262">
        <v>0.34253690534793207</v>
      </c>
      <c r="H143" s="262">
        <v>0.42939119360652461</v>
      </c>
      <c r="I143" s="262">
        <v>0.43778998736969471</v>
      </c>
      <c r="J143" s="262">
        <v>0.11465595049496009</v>
      </c>
      <c r="K143" s="262">
        <v>0.31371322094693688</v>
      </c>
      <c r="L143" s="262">
        <v>0.23471744369048039</v>
      </c>
      <c r="M143" s="262">
        <v>0.18853271388457901</v>
      </c>
      <c r="N143" s="262">
        <v>0.18206558326797731</v>
      </c>
      <c r="O143" s="262">
        <v>0.15596874994548651</v>
      </c>
      <c r="P143" s="262">
        <v>0.26853577928625222</v>
      </c>
      <c r="Q143" s="262">
        <v>0.51901883804258753</v>
      </c>
      <c r="R143" s="262">
        <v>0.14170552396689859</v>
      </c>
      <c r="S143" s="262">
        <v>4.5482985880753633E-2</v>
      </c>
      <c r="T143" s="262">
        <v>6.9105620100044229E-2</v>
      </c>
      <c r="U143" s="262">
        <v>0.12935531974310319</v>
      </c>
      <c r="V143" s="262">
        <v>0.35343246067273182</v>
      </c>
      <c r="W143" s="262">
        <v>0.66410591200248659</v>
      </c>
      <c r="X143" s="262">
        <v>0.48312734955697212</v>
      </c>
      <c r="Y143" s="262">
        <v>0.5153885127844916</v>
      </c>
      <c r="DA143" s="72" t="s">
        <v>1119</v>
      </c>
    </row>
    <row r="144" spans="1:105" ht="12" customHeight="1" x14ac:dyDescent="0.25">
      <c r="A144" s="60" t="s">
        <v>1024</v>
      </c>
      <c r="B144" s="262">
        <v>0.87377369414420003</v>
      </c>
      <c r="C144" s="262">
        <v>0.95186998066075779</v>
      </c>
      <c r="D144" s="262">
        <v>1.2205224302645421</v>
      </c>
      <c r="E144" s="262">
        <v>1.106789172419518</v>
      </c>
      <c r="F144" s="262">
        <v>1.1769321358047169</v>
      </c>
      <c r="G144" s="262">
        <v>1.220046782624487</v>
      </c>
      <c r="H144" s="262">
        <v>1.318418979264425</v>
      </c>
      <c r="I144" s="262">
        <v>1.2401450434410799</v>
      </c>
      <c r="J144" s="262">
        <v>0.75573814696327968</v>
      </c>
      <c r="K144" s="262">
        <v>0.99550094515600462</v>
      </c>
      <c r="L144" s="262">
        <v>0.99368372675070593</v>
      </c>
      <c r="M144" s="262">
        <v>0.80364209139334253</v>
      </c>
      <c r="N144" s="262">
        <v>0.75238654636023139</v>
      </c>
      <c r="O144" s="262">
        <v>0.68061276483694788</v>
      </c>
      <c r="P144" s="262">
        <v>0.57833655071509704</v>
      </c>
      <c r="Q144" s="262">
        <v>0.92897616890315615</v>
      </c>
      <c r="R144" s="262">
        <v>0.46371875871067109</v>
      </c>
      <c r="S144" s="262">
        <v>0.34034896344892168</v>
      </c>
      <c r="T144" s="262">
        <v>0.36891284559706361</v>
      </c>
      <c r="U144" s="262">
        <v>0.58136481770704629</v>
      </c>
      <c r="V144" s="262">
        <v>0.9587176814691869</v>
      </c>
      <c r="W144" s="262">
        <v>1.586783112378404</v>
      </c>
      <c r="X144" s="262">
        <v>1.941522468496502</v>
      </c>
      <c r="Y144" s="262">
        <v>2.6316023799603578</v>
      </c>
      <c r="DA144" s="72" t="s">
        <v>1120</v>
      </c>
    </row>
    <row r="145" spans="1:105" ht="12" customHeight="1" x14ac:dyDescent="0.25">
      <c r="A145" s="64" t="s">
        <v>28</v>
      </c>
      <c r="B145" s="229">
        <v>1.4225441921732831E-2</v>
      </c>
      <c r="C145" s="229">
        <v>5.2633798399903127E-2</v>
      </c>
      <c r="D145" s="229">
        <v>4.7623293017124389E-2</v>
      </c>
      <c r="E145" s="229">
        <v>4.8973103637994127E-2</v>
      </c>
      <c r="F145" s="229">
        <v>3.38655268737348E-2</v>
      </c>
      <c r="G145" s="229">
        <v>2.908742608919046E-2</v>
      </c>
      <c r="H145" s="229">
        <v>4.1431397513927083E-2</v>
      </c>
      <c r="I145" s="229">
        <v>2.92653552377641E-2</v>
      </c>
      <c r="J145" s="229">
        <v>3.2526971763551432E-2</v>
      </c>
      <c r="K145" s="229">
        <v>4.2808260126340827E-2</v>
      </c>
      <c r="L145" s="229">
        <v>3.9446374012848583E-2</v>
      </c>
      <c r="M145" s="229">
        <v>3.6061242983564619E-2</v>
      </c>
      <c r="N145" s="229">
        <v>2.4699422280935E-2</v>
      </c>
      <c r="O145" s="229">
        <v>2.8950525177981828E-2</v>
      </c>
      <c r="P145" s="229">
        <v>1.2149740934914961E-2</v>
      </c>
      <c r="Q145" s="229">
        <v>1.072848237878298E-2</v>
      </c>
      <c r="R145" s="229">
        <v>6.629068887117829E-3</v>
      </c>
      <c r="S145" s="229">
        <v>7.5464243298555521E-3</v>
      </c>
      <c r="T145" s="229">
        <v>7.3330138249453319E-3</v>
      </c>
      <c r="U145" s="229">
        <v>1.139139775768255E-2</v>
      </c>
      <c r="V145" s="229">
        <v>6.7569324182152864E-3</v>
      </c>
      <c r="W145" s="229">
        <v>3.552003400182645E-3</v>
      </c>
      <c r="X145" s="229">
        <v>5.3202345572981886E-3</v>
      </c>
      <c r="Y145" s="229">
        <v>8.0402812942939744E-3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0.1854331844323889</v>
      </c>
      <c r="H147" s="229">
        <v>0.1208611012236445</v>
      </c>
      <c r="I147" s="229">
        <v>0.1141032974248012</v>
      </c>
      <c r="J147" s="229">
        <v>0.13452982044222131</v>
      </c>
      <c r="K147" s="229">
        <v>0.1599887375121779</v>
      </c>
      <c r="L147" s="229">
        <v>8.9569018725535729E-2</v>
      </c>
      <c r="M147" s="229">
        <v>9.461499279268569E-2</v>
      </c>
      <c r="N147" s="229">
        <v>8.6755637453789461E-2</v>
      </c>
      <c r="O147" s="229">
        <v>6.8809943901290166E-2</v>
      </c>
      <c r="P147" s="229">
        <v>4.5688594546542102E-2</v>
      </c>
      <c r="Q147" s="229">
        <v>0.1102966664076334</v>
      </c>
      <c r="R147" s="229">
        <v>4.3684827402896829E-2</v>
      </c>
      <c r="S147" s="229">
        <v>5.613206499780922E-2</v>
      </c>
      <c r="T147" s="229">
        <v>6.2888904297907847E-2</v>
      </c>
      <c r="U147" s="229">
        <v>0.1108212130856147</v>
      </c>
      <c r="V147" s="229">
        <v>4.499932710556339E-2</v>
      </c>
      <c r="W147" s="229">
        <v>6.9144778189372133E-2</v>
      </c>
      <c r="X147" s="229">
        <v>0.1592952709738879</v>
      </c>
      <c r="Y147" s="229">
        <v>0.21493226354031361</v>
      </c>
      <c r="DA147" s="73" t="s">
        <v>1123</v>
      </c>
    </row>
    <row r="148" spans="1:105" ht="12" customHeight="1" x14ac:dyDescent="0.25">
      <c r="A148" s="64" t="s">
        <v>159</v>
      </c>
      <c r="B148" s="229">
        <v>0.11242721683653541</v>
      </c>
      <c r="C148" s="229">
        <v>8.8272303829527748E-2</v>
      </c>
      <c r="D148" s="229">
        <v>0.15911203114330941</v>
      </c>
      <c r="E148" s="229">
        <v>0.19320766623814431</v>
      </c>
      <c r="F148" s="229">
        <v>0.14878066454984001</v>
      </c>
      <c r="G148" s="229">
        <v>9.2993134644172665E-2</v>
      </c>
      <c r="H148" s="229">
        <v>0.1131767329246277</v>
      </c>
      <c r="I148" s="229">
        <v>8.8550518168786257E-2</v>
      </c>
      <c r="J148" s="229">
        <v>7.9251656887820363E-2</v>
      </c>
      <c r="K148" s="229">
        <v>9.2183981020008049E-2</v>
      </c>
      <c r="L148" s="229">
        <v>0.14471778117245829</v>
      </c>
      <c r="M148" s="229">
        <v>0.11053666107954099</v>
      </c>
      <c r="N148" s="229">
        <v>9.8871952021129778E-2</v>
      </c>
      <c r="O148" s="229">
        <v>8.5122142544881263E-2</v>
      </c>
      <c r="P148" s="229">
        <v>4.6314525975319362E-2</v>
      </c>
      <c r="Q148" s="229">
        <v>5.6202811405580852E-2</v>
      </c>
      <c r="R148" s="229">
        <v>2.6442558682179509E-2</v>
      </c>
      <c r="S148" s="229">
        <v>2.443776666128443E-2</v>
      </c>
      <c r="T148" s="229">
        <v>2.136295019643249E-2</v>
      </c>
      <c r="U148" s="229">
        <v>3.3068168164781808E-2</v>
      </c>
      <c r="V148" s="229">
        <v>2.023754881282875E-2</v>
      </c>
      <c r="W148" s="229">
        <v>2.634843394264285E-2</v>
      </c>
      <c r="X148" s="229">
        <v>4.037479052785875E-2</v>
      </c>
      <c r="Y148" s="229">
        <v>5.6269737301374849E-2</v>
      </c>
      <c r="DA148" s="73" t="s">
        <v>1124</v>
      </c>
    </row>
    <row r="149" spans="1:105" ht="12" customHeight="1" x14ac:dyDescent="0.25">
      <c r="A149" s="64" t="s">
        <v>32</v>
      </c>
      <c r="B149" s="229">
        <v>0.28735392681900318</v>
      </c>
      <c r="C149" s="229">
        <v>0.31025019049549368</v>
      </c>
      <c r="D149" s="229">
        <v>0.32888585102122248</v>
      </c>
      <c r="E149" s="229">
        <v>0.42275927072114577</v>
      </c>
      <c r="F149" s="229">
        <v>0.46201742268928347</v>
      </c>
      <c r="G149" s="229">
        <v>0.14338119744541639</v>
      </c>
      <c r="H149" s="229">
        <v>0.14816486840828241</v>
      </c>
      <c r="I149" s="229">
        <v>0.12523295847466759</v>
      </c>
      <c r="J149" s="229">
        <v>8.6087618241242586E-2</v>
      </c>
      <c r="K149" s="229">
        <v>0.1207084684790078</v>
      </c>
      <c r="L149" s="229">
        <v>0.1119603146408847</v>
      </c>
      <c r="M149" s="229">
        <v>8.0662528023442134E-2</v>
      </c>
      <c r="N149" s="229">
        <v>7.1887451887062345E-2</v>
      </c>
      <c r="O149" s="229">
        <v>5.425160589222329E-2</v>
      </c>
      <c r="P149" s="229">
        <v>2.4127866779124249E-2</v>
      </c>
      <c r="Q149" s="229">
        <v>4.388092339353955E-2</v>
      </c>
      <c r="R149" s="229">
        <v>2.334291572010103E-2</v>
      </c>
      <c r="S149" s="229">
        <v>1.379385748506531E-2</v>
      </c>
      <c r="T149" s="229">
        <v>1.4105540959870671E-2</v>
      </c>
      <c r="U149" s="229">
        <v>2.585923233645656E-2</v>
      </c>
      <c r="V149" s="229">
        <v>3.7566496689998737E-2</v>
      </c>
      <c r="W149" s="229">
        <v>3.2360230977080642E-2</v>
      </c>
      <c r="X149" s="229">
        <v>3.7570432396728352E-2</v>
      </c>
      <c r="Y149" s="229">
        <v>3.3196713407880968E-2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1.307648576772623E-2</v>
      </c>
      <c r="H150" s="229">
        <v>0</v>
      </c>
      <c r="I150" s="229">
        <v>1.242702654002702E-4</v>
      </c>
      <c r="J150" s="229">
        <v>1.070932409215611E-4</v>
      </c>
      <c r="K150" s="229">
        <v>2.9052697532339859E-4</v>
      </c>
      <c r="L150" s="229">
        <v>6.2029819298669664E-5</v>
      </c>
      <c r="M150" s="229">
        <v>0</v>
      </c>
      <c r="N150" s="229">
        <v>6.8259345811102144E-6</v>
      </c>
      <c r="O150" s="229">
        <v>6.0298085130507052E-5</v>
      </c>
      <c r="P150" s="229">
        <v>1.724536089360147E-5</v>
      </c>
      <c r="Q150" s="229">
        <v>0</v>
      </c>
      <c r="R150" s="229">
        <v>2.675988642617514E-2</v>
      </c>
      <c r="S150" s="229">
        <v>2.7805109819315121E-2</v>
      </c>
      <c r="T150" s="229">
        <v>2.8452593001416199E-2</v>
      </c>
      <c r="U150" s="229">
        <v>7.9853633216018705E-5</v>
      </c>
      <c r="V150" s="229">
        <v>6.5003975857297585E-5</v>
      </c>
      <c r="W150" s="229">
        <v>7.8040375359099304E-5</v>
      </c>
      <c r="X150" s="229">
        <v>9.4645049338565893E-5</v>
      </c>
      <c r="Y150" s="229">
        <v>1.4296673432528839E-4</v>
      </c>
      <c r="DA150" s="73" t="s">
        <v>1126</v>
      </c>
    </row>
    <row r="151" spans="1:105" ht="12" customHeight="1" x14ac:dyDescent="0.25">
      <c r="A151" s="64" t="s">
        <v>35</v>
      </c>
      <c r="B151" s="229">
        <v>0.3578649240201292</v>
      </c>
      <c r="C151" s="229">
        <v>0.36320379760034083</v>
      </c>
      <c r="D151" s="229">
        <v>0.50419923497944752</v>
      </c>
      <c r="E151" s="229">
        <v>0.33654172067246968</v>
      </c>
      <c r="F151" s="229">
        <v>0.43136870050273091</v>
      </c>
      <c r="G151" s="229">
        <v>0.62049539518942864</v>
      </c>
      <c r="H151" s="229">
        <v>0.78901889498374767</v>
      </c>
      <c r="I151" s="229">
        <v>0.80802955748985017</v>
      </c>
      <c r="J151" s="229">
        <v>0.3781748257441353</v>
      </c>
      <c r="K151" s="229">
        <v>0.52465855806264539</v>
      </c>
      <c r="L151" s="229">
        <v>0.54080905879064511</v>
      </c>
      <c r="M151" s="229">
        <v>0.4249604184916615</v>
      </c>
      <c r="N151" s="229">
        <v>0.4238689243142354</v>
      </c>
      <c r="O151" s="229">
        <v>0.40554344660959202</v>
      </c>
      <c r="P151" s="229">
        <v>0.41728787705065012</v>
      </c>
      <c r="Q151" s="229">
        <v>0.63627037432404732</v>
      </c>
      <c r="R151" s="229">
        <v>0.29825424332458922</v>
      </c>
      <c r="S151" s="229">
        <v>0.15878824174016379</v>
      </c>
      <c r="T151" s="229">
        <v>0.18635041719807491</v>
      </c>
      <c r="U151" s="229">
        <v>0.32472768792363332</v>
      </c>
      <c r="V151" s="229">
        <v>0.20334084492608359</v>
      </c>
      <c r="W151" s="229">
        <v>0.31324535194597231</v>
      </c>
      <c r="X151" s="229">
        <v>0.24285535068635181</v>
      </c>
      <c r="Y151" s="229">
        <v>0.29042939207427959</v>
      </c>
      <c r="DA151" s="73" t="s">
        <v>1127</v>
      </c>
    </row>
    <row r="152" spans="1:105" ht="12" customHeight="1" x14ac:dyDescent="0.25">
      <c r="A152" s="64" t="s">
        <v>36</v>
      </c>
      <c r="B152" s="229">
        <v>9.3045494113757818E-4</v>
      </c>
      <c r="C152" s="229">
        <v>1.0350607468121839E-3</v>
      </c>
      <c r="D152" s="229">
        <v>1.0158144869347519E-3</v>
      </c>
      <c r="E152" s="229">
        <v>7.0257024640776585E-4</v>
      </c>
      <c r="F152" s="229">
        <v>2.8100059743356338E-3</v>
      </c>
      <c r="G152" s="229">
        <v>1.4715374540027309E-2</v>
      </c>
      <c r="H152" s="229">
        <v>1.539236813235873E-2</v>
      </c>
      <c r="I152" s="229">
        <v>1.419330442388873E-3</v>
      </c>
      <c r="J152" s="229">
        <v>8.1543076843828264E-4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0.10097172960566179</v>
      </c>
      <c r="C153" s="229">
        <v>0.1364748295886801</v>
      </c>
      <c r="D153" s="229">
        <v>0.17968620561650381</v>
      </c>
      <c r="E153" s="229">
        <v>0.10460484090335651</v>
      </c>
      <c r="F153" s="229">
        <v>9.8089815214792042E-2</v>
      </c>
      <c r="G153" s="229">
        <v>0.12086458451613639</v>
      </c>
      <c r="H153" s="229">
        <v>9.0373616077837102E-2</v>
      </c>
      <c r="I153" s="229">
        <v>7.3419755937421546E-2</v>
      </c>
      <c r="J153" s="229">
        <v>4.4244729874948922E-2</v>
      </c>
      <c r="K153" s="229">
        <v>5.4862412980501367E-2</v>
      </c>
      <c r="L153" s="229">
        <v>6.7119149589034921E-2</v>
      </c>
      <c r="M153" s="229">
        <v>5.6806248022447513E-2</v>
      </c>
      <c r="N153" s="229">
        <v>4.6296332468498277E-2</v>
      </c>
      <c r="O153" s="229">
        <v>3.7874802625848761E-2</v>
      </c>
      <c r="P153" s="229">
        <v>3.2750700067652627E-2</v>
      </c>
      <c r="Q153" s="229">
        <v>7.1596910993572044E-2</v>
      </c>
      <c r="R153" s="229">
        <v>3.8605258267611582E-2</v>
      </c>
      <c r="S153" s="229">
        <v>5.184549841542832E-2</v>
      </c>
      <c r="T153" s="229">
        <v>4.8419426118416202E-2</v>
      </c>
      <c r="U153" s="229">
        <v>7.5417264805661285E-2</v>
      </c>
      <c r="V153" s="229">
        <v>0.16420288693947749</v>
      </c>
      <c r="W153" s="229">
        <v>0.28128352625264702</v>
      </c>
      <c r="X153" s="229">
        <v>0.41230846115635572</v>
      </c>
      <c r="Y153" s="229">
        <v>0.51917497821848391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0.48154864060116231</v>
      </c>
      <c r="W154" s="229">
        <v>0.8607707472951478</v>
      </c>
      <c r="X154" s="229">
        <v>1.043703283148683</v>
      </c>
      <c r="Y154" s="229">
        <v>1.509416047389406</v>
      </c>
      <c r="DA154" s="73" t="s">
        <v>1130</v>
      </c>
    </row>
    <row r="155" spans="1:105" ht="12" customHeight="1" x14ac:dyDescent="0.25">
      <c r="A155" s="60" t="s">
        <v>1036</v>
      </c>
      <c r="B155" s="262">
        <v>6.6195970463804317</v>
      </c>
      <c r="C155" s="262">
        <v>7.4877612647712706</v>
      </c>
      <c r="D155" s="262">
        <v>8.7085818936831778</v>
      </c>
      <c r="E155" s="262">
        <v>7.8256099420696659</v>
      </c>
      <c r="F155" s="262">
        <v>6.7560634892149336</v>
      </c>
      <c r="G155" s="262">
        <v>7.848125394619422</v>
      </c>
      <c r="H155" s="262">
        <v>8.3793936870186041</v>
      </c>
      <c r="I155" s="262">
        <v>7.7730518924735952</v>
      </c>
      <c r="J155" s="262">
        <v>6.6647180115600566</v>
      </c>
      <c r="K155" s="262">
        <v>6.1203218254948109</v>
      </c>
      <c r="L155" s="262">
        <v>7.1957233461821257</v>
      </c>
      <c r="M155" s="262">
        <v>5.8160390994277824</v>
      </c>
      <c r="N155" s="262">
        <v>5.5831779237616104</v>
      </c>
      <c r="O155" s="262">
        <v>5.2916630211339299</v>
      </c>
      <c r="P155" s="262">
        <v>3.2808341465788171</v>
      </c>
      <c r="Q155" s="262">
        <v>4.5233086166199579</v>
      </c>
      <c r="R155" s="262">
        <v>3.1338316895802558</v>
      </c>
      <c r="S155" s="262">
        <v>3.0474276869439918</v>
      </c>
      <c r="T155" s="262">
        <v>2.8979926639790912</v>
      </c>
      <c r="U155" s="262">
        <v>4.3332107632145158</v>
      </c>
      <c r="V155" s="262">
        <v>3.2829287556987148</v>
      </c>
      <c r="W155" s="262">
        <v>4.7798543856625004</v>
      </c>
      <c r="X155" s="262">
        <v>6.6521074245089418</v>
      </c>
      <c r="Y155" s="262">
        <v>9.5371269350749248</v>
      </c>
      <c r="DA155" s="72" t="s">
        <v>1131</v>
      </c>
    </row>
    <row r="156" spans="1:105" ht="12" customHeight="1" x14ac:dyDescent="0.25">
      <c r="A156" s="132" t="s">
        <v>1038</v>
      </c>
      <c r="B156" s="316">
        <v>8.6323765982819403</v>
      </c>
      <c r="C156" s="316">
        <v>9.6771853131137426</v>
      </c>
      <c r="D156" s="316">
        <v>11.42689389173024</v>
      </c>
      <c r="E156" s="316">
        <v>10.12423625674008</v>
      </c>
      <c r="F156" s="316">
        <v>9.1380384713890077</v>
      </c>
      <c r="G156" s="316">
        <v>10.72257861537604</v>
      </c>
      <c r="H156" s="316">
        <v>11.674985675526321</v>
      </c>
      <c r="I156" s="316">
        <v>10.954878922603269</v>
      </c>
      <c r="J156" s="316">
        <v>8.702883049239599</v>
      </c>
      <c r="K156" s="316">
        <v>9.3612647537230576</v>
      </c>
      <c r="L156" s="316">
        <v>9.3954814894149195</v>
      </c>
      <c r="M156" s="316">
        <v>9.1851577433176068</v>
      </c>
      <c r="N156" s="316">
        <v>7.9935398382818841</v>
      </c>
      <c r="O156" s="316">
        <v>8.7610622085263543</v>
      </c>
      <c r="P156" s="316">
        <v>6.7437012652585686</v>
      </c>
      <c r="Q156" s="316">
        <v>10.97458560203526</v>
      </c>
      <c r="R156" s="316">
        <v>9.4793258580198003</v>
      </c>
      <c r="S156" s="316">
        <v>9.1841200523147268</v>
      </c>
      <c r="T156" s="316">
        <v>7.3931802609913637</v>
      </c>
      <c r="U156" s="316">
        <v>12.56692646146942</v>
      </c>
      <c r="V156" s="316">
        <v>11.25851354779671</v>
      </c>
      <c r="W156" s="316">
        <v>10.467179218808729</v>
      </c>
      <c r="X156" s="316">
        <v>11.79989543458743</v>
      </c>
      <c r="Y156" s="316">
        <v>16.529649617653821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0.99999999999999989</v>
      </c>
      <c r="D160" s="232">
        <f t="shared" si="6"/>
        <v>1.0000000000000002</v>
      </c>
      <c r="E160" s="232">
        <f t="shared" si="6"/>
        <v>0.99999999999999967</v>
      </c>
      <c r="F160" s="232">
        <f t="shared" si="6"/>
        <v>1.0000000000000002</v>
      </c>
      <c r="G160" s="232">
        <f t="shared" si="6"/>
        <v>1.0000000000000002</v>
      </c>
      <c r="H160" s="232">
        <f t="shared" si="6"/>
        <v>1.0000000000000002</v>
      </c>
      <c r="I160" s="232">
        <f t="shared" si="6"/>
        <v>0.99999999999999978</v>
      </c>
      <c r="J160" s="232">
        <f t="shared" si="6"/>
        <v>1</v>
      </c>
      <c r="K160" s="232">
        <f t="shared" si="6"/>
        <v>1.0000000000000002</v>
      </c>
      <c r="L160" s="232">
        <f t="shared" si="6"/>
        <v>0.99999999999999989</v>
      </c>
      <c r="M160" s="232">
        <f t="shared" si="6"/>
        <v>1.0000000000000002</v>
      </c>
      <c r="N160" s="232">
        <f t="shared" si="6"/>
        <v>1</v>
      </c>
      <c r="O160" s="232">
        <f t="shared" si="6"/>
        <v>1</v>
      </c>
      <c r="P160" s="232">
        <f t="shared" si="6"/>
        <v>1.0000000000000002</v>
      </c>
      <c r="Q160" s="232">
        <f t="shared" si="6"/>
        <v>0.99999999999999989</v>
      </c>
      <c r="R160" s="232">
        <f t="shared" si="6"/>
        <v>1</v>
      </c>
      <c r="S160" s="232">
        <f t="shared" si="6"/>
        <v>1</v>
      </c>
      <c r="T160" s="232">
        <f t="shared" si="6"/>
        <v>0.99999999999999989</v>
      </c>
      <c r="U160" s="232">
        <f t="shared" si="6"/>
        <v>1.0000000000000002</v>
      </c>
      <c r="V160" s="232">
        <f t="shared" si="6"/>
        <v>0.99999999999999989</v>
      </c>
      <c r="W160" s="232">
        <f t="shared" si="6"/>
        <v>1</v>
      </c>
      <c r="X160" s="232">
        <f t="shared" si="6"/>
        <v>0.99999999999999978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2.2209116944340536E-3</v>
      </c>
      <c r="C161" s="266">
        <f t="shared" si="7"/>
        <v>2.0810362810021995E-3</v>
      </c>
      <c r="D161" s="266">
        <f t="shared" si="7"/>
        <v>1.9561140588077266E-3</v>
      </c>
      <c r="E161" s="266">
        <f t="shared" si="7"/>
        <v>3.4485524664470235E-3</v>
      </c>
      <c r="F161" s="266">
        <f t="shared" si="7"/>
        <v>3.8872373321160768E-3</v>
      </c>
      <c r="G161" s="266">
        <f t="shared" si="7"/>
        <v>3.5867010029540809E-3</v>
      </c>
      <c r="H161" s="266">
        <f t="shared" si="7"/>
        <v>3.8118795890243118E-3</v>
      </c>
      <c r="I161" s="266">
        <f t="shared" si="7"/>
        <v>3.6948909926284692E-3</v>
      </c>
      <c r="J161" s="266">
        <f t="shared" si="7"/>
        <v>3.9118495049174137E-3</v>
      </c>
      <c r="K161" s="266">
        <f t="shared" si="7"/>
        <v>3.5721626831648843E-3</v>
      </c>
      <c r="L161" s="266">
        <f t="shared" si="7"/>
        <v>2.9982034532636892E-3</v>
      </c>
      <c r="M161" s="266">
        <f t="shared" si="7"/>
        <v>3.1267544189185086E-3</v>
      </c>
      <c r="N161" s="266">
        <f t="shared" si="7"/>
        <v>3.2931912770500361E-3</v>
      </c>
      <c r="O161" s="266">
        <f t="shared" si="7"/>
        <v>3.0435928115204844E-3</v>
      </c>
      <c r="P161" s="266">
        <f t="shared" si="7"/>
        <v>3.378724647361918E-3</v>
      </c>
      <c r="Q161" s="266">
        <f t="shared" si="7"/>
        <v>3.7083888169407394E-3</v>
      </c>
      <c r="R161" s="266">
        <f t="shared" si="7"/>
        <v>3.0676939556530105E-3</v>
      </c>
      <c r="S161" s="266">
        <f t="shared" si="7"/>
        <v>2.8081757119382497E-3</v>
      </c>
      <c r="T161" s="266">
        <f t="shared" si="7"/>
        <v>2.7202525213778635E-3</v>
      </c>
      <c r="U161" s="266">
        <f t="shared" si="7"/>
        <v>2.6126996805090545E-3</v>
      </c>
      <c r="V161" s="266">
        <f t="shared" si="7"/>
        <v>2.9579146800550438E-3</v>
      </c>
      <c r="W161" s="266">
        <f t="shared" si="7"/>
        <v>2.2540059186745855E-3</v>
      </c>
      <c r="X161" s="266">
        <f t="shared" si="7"/>
        <v>3.0929037372510056E-3</v>
      </c>
      <c r="Y161" s="266">
        <f t="shared" si="7"/>
        <v>2.3688758702991872E-3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1.7572518272644277E-2</v>
      </c>
      <c r="C162" s="267">
        <f t="shared" si="8"/>
        <v>1.6465782122537572E-2</v>
      </c>
      <c r="D162" s="267">
        <f t="shared" si="8"/>
        <v>1.5477360098522287E-2</v>
      </c>
      <c r="E162" s="267">
        <f t="shared" si="8"/>
        <v>2.7285979619399145E-2</v>
      </c>
      <c r="F162" s="267">
        <f t="shared" si="8"/>
        <v>3.0756985619872453E-2</v>
      </c>
      <c r="G162" s="267">
        <f t="shared" si="8"/>
        <v>2.8379052202245788E-2</v>
      </c>
      <c r="H162" s="267">
        <f t="shared" si="8"/>
        <v>3.0160732594241606E-2</v>
      </c>
      <c r="I162" s="267">
        <f t="shared" si="8"/>
        <v>2.9235083792891643E-2</v>
      </c>
      <c r="J162" s="267">
        <f t="shared" si="8"/>
        <v>3.0951724500020136E-2</v>
      </c>
      <c r="K162" s="267">
        <f t="shared" si="8"/>
        <v>2.8264020663265891E-2</v>
      </c>
      <c r="L162" s="267">
        <f t="shared" si="8"/>
        <v>2.3722683391519145E-2</v>
      </c>
      <c r="M162" s="267">
        <f t="shared" si="8"/>
        <v>2.4739817120247178E-2</v>
      </c>
      <c r="N162" s="267">
        <f t="shared" si="8"/>
        <v>2.6056715373377882E-2</v>
      </c>
      <c r="O162" s="267">
        <f t="shared" si="8"/>
        <v>2.4081817583729518E-2</v>
      </c>
      <c r="P162" s="267">
        <f t="shared" si="8"/>
        <v>2.6733481008181476E-2</v>
      </c>
      <c r="Q162" s="267">
        <f t="shared" si="8"/>
        <v>2.9341882620131283E-2</v>
      </c>
      <c r="R162" s="267">
        <f t="shared" si="8"/>
        <v>2.4272513052046366E-2</v>
      </c>
      <c r="S162" s="267">
        <f t="shared" si="8"/>
        <v>2.221912700739127E-2</v>
      </c>
      <c r="T162" s="267">
        <f t="shared" si="8"/>
        <v>2.1523452399263607E-2</v>
      </c>
      <c r="U162" s="267">
        <f t="shared" si="8"/>
        <v>2.0672462120731351E-2</v>
      </c>
      <c r="V162" s="267">
        <f t="shared" si="8"/>
        <v>2.3403906555337126E-2</v>
      </c>
      <c r="W162" s="267">
        <f t="shared" si="8"/>
        <v>1.7834369683325385E-2</v>
      </c>
      <c r="X162" s="267">
        <f t="shared" si="8"/>
        <v>2.4471980391918703E-2</v>
      </c>
      <c r="Y162" s="267">
        <f t="shared" si="8"/>
        <v>1.8743255132917951E-2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1.9393586080377053E-2</v>
      </c>
      <c r="C163" s="267">
        <f t="shared" si="9"/>
        <v>1.817215711599391E-2</v>
      </c>
      <c r="D163" s="267">
        <f t="shared" si="9"/>
        <v>1.70813033573541E-2</v>
      </c>
      <c r="E163" s="267">
        <f t="shared" si="9"/>
        <v>3.0113668759702606E-2</v>
      </c>
      <c r="F163" s="267">
        <f t="shared" si="9"/>
        <v>3.3944380591169367E-2</v>
      </c>
      <c r="G163" s="267">
        <f t="shared" si="9"/>
        <v>3.132001817978184E-2</v>
      </c>
      <c r="H163" s="267">
        <f t="shared" si="9"/>
        <v>3.3286336923275817E-2</v>
      </c>
      <c r="I163" s="267">
        <f t="shared" si="9"/>
        <v>3.2264761675456964E-2</v>
      </c>
      <c r="J163" s="267">
        <f t="shared" si="9"/>
        <v>3.4159300568872265E-2</v>
      </c>
      <c r="K163" s="267">
        <f t="shared" si="9"/>
        <v>3.1193065740834167E-2</v>
      </c>
      <c r="L163" s="267">
        <f t="shared" si="9"/>
        <v>2.6181102518878036E-2</v>
      </c>
      <c r="M163" s="267">
        <f t="shared" si="9"/>
        <v>2.7303643421512914E-2</v>
      </c>
      <c r="N163" s="267">
        <f t="shared" si="9"/>
        <v>2.875701391940828E-2</v>
      </c>
      <c r="O163" s="267">
        <f t="shared" si="9"/>
        <v>2.6577454354339267E-2</v>
      </c>
      <c r="P163" s="267">
        <f t="shared" si="9"/>
        <v>2.95039138452565E-2</v>
      </c>
      <c r="Q163" s="267">
        <f t="shared" si="9"/>
        <v>3.2382628233750953E-2</v>
      </c>
      <c r="R163" s="267">
        <f t="shared" si="9"/>
        <v>2.6787911895060534E-2</v>
      </c>
      <c r="S163" s="267">
        <f t="shared" si="9"/>
        <v>2.4521730213220634E-2</v>
      </c>
      <c r="T163" s="267">
        <f t="shared" si="9"/>
        <v>2.3753961747293963E-2</v>
      </c>
      <c r="U163" s="267">
        <f t="shared" si="9"/>
        <v>2.2814782002864787E-2</v>
      </c>
      <c r="V163" s="267">
        <f t="shared" si="9"/>
        <v>2.5829290335956583E-2</v>
      </c>
      <c r="W163" s="267">
        <f t="shared" si="9"/>
        <v>1.9682573566093181E-2</v>
      </c>
      <c r="X163" s="267">
        <f t="shared" si="9"/>
        <v>2.7008050350233483E-2</v>
      </c>
      <c r="Y163" s="267">
        <f t="shared" si="9"/>
        <v>2.0685648249550215E-2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3.1553968626533486E-2</v>
      </c>
      <c r="C164" s="267">
        <f t="shared" si="10"/>
        <v>2.9566665656265312E-2</v>
      </c>
      <c r="D164" s="267">
        <f t="shared" si="10"/>
        <v>2.7791812612913792E-2</v>
      </c>
      <c r="E164" s="267">
        <f t="shared" si="10"/>
        <v>4.8995877056225358E-2</v>
      </c>
      <c r="F164" s="267">
        <f t="shared" si="10"/>
        <v>5.5228564525496272E-2</v>
      </c>
      <c r="G164" s="267">
        <f t="shared" si="10"/>
        <v>5.0958645138211633E-2</v>
      </c>
      <c r="H164" s="267">
        <f t="shared" si="10"/>
        <v>5.415790698100989E-2</v>
      </c>
      <c r="I164" s="267">
        <f t="shared" si="10"/>
        <v>5.2495772232659471E-2</v>
      </c>
      <c r="J164" s="267">
        <f t="shared" si="10"/>
        <v>5.5578246023572295E-2</v>
      </c>
      <c r="K164" s="267">
        <f t="shared" si="10"/>
        <v>5.0752089565713858E-2</v>
      </c>
      <c r="L164" s="267">
        <f t="shared" si="10"/>
        <v>4.2597469290355877E-2</v>
      </c>
      <c r="M164" s="267">
        <f t="shared" si="10"/>
        <v>4.4423878303982312E-2</v>
      </c>
      <c r="N164" s="267">
        <f t="shared" si="10"/>
        <v>4.6788557373817791E-2</v>
      </c>
      <c r="O164" s="267">
        <f t="shared" si="10"/>
        <v>4.324234607226609E-2</v>
      </c>
      <c r="P164" s="267">
        <f t="shared" si="10"/>
        <v>4.8003786817701892E-2</v>
      </c>
      <c r="Q164" s="267">
        <f t="shared" si="10"/>
        <v>5.2687544794325594E-2</v>
      </c>
      <c r="R164" s="267">
        <f t="shared" si="10"/>
        <v>4.3584767046376482E-2</v>
      </c>
      <c r="S164" s="267">
        <f t="shared" si="10"/>
        <v>3.989761886272241E-2</v>
      </c>
      <c r="T164" s="267">
        <f t="shared" si="10"/>
        <v>3.8648435654114889E-2</v>
      </c>
      <c r="U164" s="267">
        <f t="shared" si="10"/>
        <v>3.7120360956244561E-2</v>
      </c>
      <c r="V164" s="267">
        <f t="shared" si="10"/>
        <v>4.202505991045432E-2</v>
      </c>
      <c r="W164" s="267">
        <f t="shared" si="10"/>
        <v>3.2024160267210722E-2</v>
      </c>
      <c r="X164" s="267">
        <f t="shared" si="10"/>
        <v>4.3942939169842037E-2</v>
      </c>
      <c r="Y164" s="267">
        <f t="shared" si="10"/>
        <v>3.3656194021086619E-2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5.7922436445761302E-3</v>
      </c>
      <c r="C165" s="268">
        <f t="shared" si="11"/>
        <v>5.4814608745382756E-3</v>
      </c>
      <c r="D165" s="268">
        <f t="shared" si="11"/>
        <v>5.0864369053273371E-3</v>
      </c>
      <c r="E165" s="268">
        <f t="shared" si="11"/>
        <v>8.9924242941756289E-3</v>
      </c>
      <c r="F165" s="268">
        <f t="shared" si="11"/>
        <v>9.9954777610042917E-3</v>
      </c>
      <c r="G165" s="268">
        <f t="shared" si="11"/>
        <v>9.1680475452065174E-3</v>
      </c>
      <c r="H165" s="268">
        <f t="shared" si="11"/>
        <v>9.6160850397946432E-3</v>
      </c>
      <c r="I165" s="268">
        <f t="shared" si="11"/>
        <v>9.2789167795090596E-3</v>
      </c>
      <c r="J165" s="268">
        <f t="shared" si="11"/>
        <v>1.0184589885236158E-2</v>
      </c>
      <c r="K165" s="268">
        <f t="shared" si="11"/>
        <v>9.0810437408911822E-3</v>
      </c>
      <c r="L165" s="268">
        <f t="shared" si="11"/>
        <v>7.6359434139117418E-3</v>
      </c>
      <c r="M165" s="268">
        <f t="shared" si="11"/>
        <v>7.9725146463792834E-3</v>
      </c>
      <c r="N165" s="268">
        <f t="shared" si="11"/>
        <v>8.3573352587147185E-3</v>
      </c>
      <c r="O165" s="268">
        <f t="shared" si="11"/>
        <v>7.7355917447548116E-3</v>
      </c>
      <c r="P165" s="268">
        <f t="shared" si="11"/>
        <v>8.2995398538467068E-3</v>
      </c>
      <c r="Q165" s="268">
        <f t="shared" si="11"/>
        <v>9.1380254533523549E-3</v>
      </c>
      <c r="R165" s="268">
        <f t="shared" si="11"/>
        <v>7.7409937537094835E-3</v>
      </c>
      <c r="S165" s="268">
        <f t="shared" si="11"/>
        <v>7.3691237342760011E-3</v>
      </c>
      <c r="T165" s="268">
        <f t="shared" si="11"/>
        <v>7.0560666663820083E-3</v>
      </c>
      <c r="U165" s="268">
        <f t="shared" si="11"/>
        <v>6.7311453055920855E-3</v>
      </c>
      <c r="V165" s="268">
        <f t="shared" si="11"/>
        <v>7.7431737764003692E-3</v>
      </c>
      <c r="W165" s="268">
        <f t="shared" si="11"/>
        <v>5.8996239287967918E-3</v>
      </c>
      <c r="X165" s="268">
        <f t="shared" si="11"/>
        <v>8.2177474365531054E-3</v>
      </c>
      <c r="Y165" s="268">
        <f t="shared" si="11"/>
        <v>6.3280896916112538E-3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0.83090831845516833</v>
      </c>
      <c r="C166" s="317">
        <f t="shared" si="12"/>
        <v>0.84164188545191809</v>
      </c>
      <c r="D166" s="317">
        <f t="shared" si="12"/>
        <v>0.84698584386759956</v>
      </c>
      <c r="E166" s="317">
        <f t="shared" si="12"/>
        <v>0.74143867151149601</v>
      </c>
      <c r="F166" s="317">
        <f t="shared" si="12"/>
        <v>0.70118858853959831</v>
      </c>
      <c r="G166" s="317">
        <f t="shared" si="12"/>
        <v>0.73491392783429854</v>
      </c>
      <c r="H166" s="317">
        <f t="shared" si="12"/>
        <v>0.72188141394387362</v>
      </c>
      <c r="I166" s="317">
        <f t="shared" si="12"/>
        <v>0.7289813434429564</v>
      </c>
      <c r="J166" s="317">
        <f t="shared" si="12"/>
        <v>0.73014591650076588</v>
      </c>
      <c r="K166" s="317">
        <f t="shared" si="12"/>
        <v>0.73377307892668109</v>
      </c>
      <c r="L166" s="317">
        <f t="shared" si="12"/>
        <v>0.78302947158137037</v>
      </c>
      <c r="M166" s="317">
        <f t="shared" si="12"/>
        <v>0.77892113576161459</v>
      </c>
      <c r="N166" s="317">
        <f t="shared" si="12"/>
        <v>0.77569202140876659</v>
      </c>
      <c r="O166" s="317">
        <f t="shared" si="12"/>
        <v>0.79478184418758735</v>
      </c>
      <c r="P166" s="317">
        <f t="shared" si="12"/>
        <v>0.76159221257627752</v>
      </c>
      <c r="Q166" s="317">
        <f t="shared" si="12"/>
        <v>0.72645769443498531</v>
      </c>
      <c r="R166" s="317">
        <f t="shared" si="12"/>
        <v>0.78846534471348106</v>
      </c>
      <c r="S166" s="317">
        <f t="shared" si="12"/>
        <v>0.81135680484914707</v>
      </c>
      <c r="T166" s="317">
        <f t="shared" si="12"/>
        <v>0.81218530648985432</v>
      </c>
      <c r="U166" s="317">
        <f t="shared" si="12"/>
        <v>0.81905495039382881</v>
      </c>
      <c r="V166" s="317">
        <f t="shared" si="12"/>
        <v>0.73868255252397774</v>
      </c>
      <c r="W166" s="317">
        <f t="shared" si="12"/>
        <v>0.79212312645716632</v>
      </c>
      <c r="X166" s="317">
        <f t="shared" si="12"/>
        <v>0.72426659837098861</v>
      </c>
      <c r="Y166" s="317">
        <f t="shared" si="12"/>
        <v>0.79155795186838096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3.2290549745411491E-2</v>
      </c>
      <c r="C167" s="269">
        <f t="shared" si="13"/>
        <v>2.9402467987641383E-2</v>
      </c>
      <c r="D167" s="269">
        <f t="shared" si="13"/>
        <v>3.0011472606100587E-2</v>
      </c>
      <c r="E167" s="269">
        <f t="shared" si="13"/>
        <v>5.4152065879738198E-2</v>
      </c>
      <c r="F167" s="269">
        <f t="shared" si="13"/>
        <v>7.1914266831607343E-2</v>
      </c>
      <c r="G167" s="269">
        <f t="shared" si="13"/>
        <v>5.8620292374549805E-2</v>
      </c>
      <c r="H167" s="269">
        <f t="shared" si="13"/>
        <v>6.183179073634127E-2</v>
      </c>
      <c r="I167" s="269">
        <f t="shared" si="13"/>
        <v>6.008168322972364E-2</v>
      </c>
      <c r="J167" s="269">
        <f t="shared" si="13"/>
        <v>4.8793940968358006E-2</v>
      </c>
      <c r="K167" s="269">
        <f t="shared" si="13"/>
        <v>6.0438484338159182E-2</v>
      </c>
      <c r="L167" s="269">
        <f t="shared" si="13"/>
        <v>4.4160215745796302E-2</v>
      </c>
      <c r="M167" s="269">
        <f t="shared" si="13"/>
        <v>4.6116216382994575E-2</v>
      </c>
      <c r="N167" s="269">
        <f t="shared" si="13"/>
        <v>4.7103278380390905E-2</v>
      </c>
      <c r="O167" s="269">
        <f t="shared" si="13"/>
        <v>4.1675241483766542E-2</v>
      </c>
      <c r="P167" s="269">
        <f t="shared" si="13"/>
        <v>5.8061587167566438E-2</v>
      </c>
      <c r="Q167" s="269">
        <f t="shared" si="13"/>
        <v>7.2102247476764511E-2</v>
      </c>
      <c r="R167" s="269">
        <f t="shared" si="13"/>
        <v>4.6896734613133956E-2</v>
      </c>
      <c r="S167" s="269">
        <f t="shared" si="13"/>
        <v>3.4726280013948611E-2</v>
      </c>
      <c r="T167" s="269">
        <f t="shared" si="13"/>
        <v>3.7536309569099841E-2</v>
      </c>
      <c r="U167" s="269">
        <f t="shared" si="13"/>
        <v>3.7509548324893185E-2</v>
      </c>
      <c r="V167" s="269">
        <f t="shared" si="13"/>
        <v>8.7157603719578175E-2</v>
      </c>
      <c r="W167" s="269">
        <f t="shared" si="13"/>
        <v>7.3350827877855379E-2</v>
      </c>
      <c r="X167" s="269">
        <f t="shared" si="13"/>
        <v>9.5601394754284988E-2</v>
      </c>
      <c r="Y167" s="269">
        <f t="shared" si="13"/>
        <v>7.0848798534630872E-2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2.8765114364745249E-2</v>
      </c>
      <c r="C168" s="269">
        <f t="shared" si="14"/>
        <v>2.7192956019271127E-2</v>
      </c>
      <c r="D168" s="269">
        <f t="shared" si="14"/>
        <v>2.5630715985427533E-2</v>
      </c>
      <c r="E168" s="269">
        <f t="shared" si="14"/>
        <v>4.4277080461354375E-2</v>
      </c>
      <c r="F168" s="269">
        <f t="shared" si="14"/>
        <v>5.1367869464694765E-2</v>
      </c>
      <c r="G168" s="269">
        <f t="shared" si="14"/>
        <v>4.6121225689408824E-2</v>
      </c>
      <c r="H168" s="269">
        <f t="shared" si="14"/>
        <v>4.8569093027054894E-2</v>
      </c>
      <c r="I168" s="269">
        <f t="shared" si="14"/>
        <v>4.7017801276529332E-2</v>
      </c>
      <c r="J168" s="269">
        <f t="shared" si="14"/>
        <v>4.9551263506770825E-2</v>
      </c>
      <c r="K168" s="269">
        <f t="shared" si="14"/>
        <v>4.5971174807923815E-2</v>
      </c>
      <c r="L168" s="269">
        <f t="shared" si="14"/>
        <v>3.7934194136053645E-2</v>
      </c>
      <c r="M168" s="269">
        <f t="shared" si="14"/>
        <v>3.9429471733221706E-2</v>
      </c>
      <c r="N168" s="269">
        <f t="shared" si="14"/>
        <v>4.0997280333678277E-2</v>
      </c>
      <c r="O168" s="269">
        <f t="shared" si="14"/>
        <v>3.7899469138789374E-2</v>
      </c>
      <c r="P168" s="269">
        <f t="shared" si="14"/>
        <v>4.2946489419351329E-2</v>
      </c>
      <c r="Q168" s="269">
        <f t="shared" si="14"/>
        <v>4.9518893866793173E-2</v>
      </c>
      <c r="R168" s="269">
        <f t="shared" si="14"/>
        <v>3.8989656748150567E-2</v>
      </c>
      <c r="S168" s="269">
        <f t="shared" si="14"/>
        <v>3.7329793565054011E-2</v>
      </c>
      <c r="T168" s="269">
        <f t="shared" si="14"/>
        <v>3.5330489143515637E-2</v>
      </c>
      <c r="U168" s="269">
        <f t="shared" si="14"/>
        <v>3.3515135740092607E-2</v>
      </c>
      <c r="V168" s="269">
        <f t="shared" si="14"/>
        <v>4.6887985916673043E-2</v>
      </c>
      <c r="W168" s="269">
        <f t="shared" si="14"/>
        <v>3.6913149744227984E-2</v>
      </c>
      <c r="X168" s="269">
        <f t="shared" si="14"/>
        <v>4.929414631163534E-2</v>
      </c>
      <c r="Y168" s="269">
        <f t="shared" si="14"/>
        <v>3.7511258727980681E-2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9.1707780170674786E-3</v>
      </c>
      <c r="C169" s="318">
        <f t="shared" si="15"/>
        <v>7.8259459992673537E-3</v>
      </c>
      <c r="D169" s="318">
        <f t="shared" si="15"/>
        <v>8.8492486014665837E-3</v>
      </c>
      <c r="E169" s="318">
        <f t="shared" si="15"/>
        <v>1.7527267057830996E-2</v>
      </c>
      <c r="F169" s="318">
        <f t="shared" si="15"/>
        <v>2.8145356182429179E-2</v>
      </c>
      <c r="G169" s="318">
        <f t="shared" si="15"/>
        <v>1.9820596934805545E-2</v>
      </c>
      <c r="H169" s="318">
        <f t="shared" si="15"/>
        <v>2.139865062297731E-2</v>
      </c>
      <c r="I169" s="318">
        <f t="shared" si="15"/>
        <v>2.1072053286714985E-2</v>
      </c>
      <c r="J169" s="318">
        <f t="shared" si="15"/>
        <v>1.2104437894658695E-2</v>
      </c>
      <c r="K169" s="318">
        <f t="shared" si="15"/>
        <v>2.2011544614582941E-2</v>
      </c>
      <c r="L169" s="318">
        <f t="shared" si="15"/>
        <v>1.3599028332805668E-2</v>
      </c>
      <c r="M169" s="318">
        <f t="shared" si="15"/>
        <v>1.4310145721293079E-2</v>
      </c>
      <c r="N169" s="318">
        <f t="shared" si="15"/>
        <v>1.4431110446479161E-2</v>
      </c>
      <c r="O169" s="318">
        <f t="shared" si="15"/>
        <v>1.2066390877880835E-2</v>
      </c>
      <c r="P169" s="318">
        <f t="shared" si="15"/>
        <v>2.2200571156488547E-2</v>
      </c>
      <c r="Q169" s="318">
        <f t="shared" si="15"/>
        <v>3.0070534355219718E-2</v>
      </c>
      <c r="R169" s="318">
        <f t="shared" si="15"/>
        <v>1.4680969763291443E-2</v>
      </c>
      <c r="S169" s="318">
        <f t="shared" si="15"/>
        <v>7.3469669116035226E-3</v>
      </c>
      <c r="T169" s="318">
        <f t="shared" si="15"/>
        <v>9.6113712911566947E-3</v>
      </c>
      <c r="U169" s="318">
        <f t="shared" si="15"/>
        <v>1.0638564692091183E-2</v>
      </c>
      <c r="V169" s="318">
        <f t="shared" si="15"/>
        <v>2.9238613614306179E-2</v>
      </c>
      <c r="W169" s="318">
        <f t="shared" si="15"/>
        <v>2.4493796417994797E-2</v>
      </c>
      <c r="X169" s="318">
        <f t="shared" si="15"/>
        <v>2.9187817755796194E-2</v>
      </c>
      <c r="Y169" s="318">
        <f t="shared" si="15"/>
        <v>1.9831928012295923E-2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1.9594336347677769E-2</v>
      </c>
      <c r="C170" s="318">
        <f t="shared" si="16"/>
        <v>1.9367010020003777E-2</v>
      </c>
      <c r="D170" s="318">
        <f t="shared" si="16"/>
        <v>1.6781467383960948E-2</v>
      </c>
      <c r="E170" s="318">
        <f t="shared" si="16"/>
        <v>2.6749813403523393E-2</v>
      </c>
      <c r="F170" s="318">
        <f t="shared" si="16"/>
        <v>2.32225132822656E-2</v>
      </c>
      <c r="G170" s="318">
        <f t="shared" si="16"/>
        <v>2.6300628754603279E-2</v>
      </c>
      <c r="H170" s="318">
        <f t="shared" si="16"/>
        <v>2.7170442404077576E-2</v>
      </c>
      <c r="I170" s="318">
        <f t="shared" si="16"/>
        <v>2.5945747989814343E-2</v>
      </c>
      <c r="J170" s="318">
        <f t="shared" si="16"/>
        <v>3.7446825612112135E-2</v>
      </c>
      <c r="K170" s="318">
        <f t="shared" si="16"/>
        <v>2.395963019334087E-2</v>
      </c>
      <c r="L170" s="318">
        <f t="shared" si="16"/>
        <v>2.4335165803247977E-2</v>
      </c>
      <c r="M170" s="318">
        <f t="shared" si="16"/>
        <v>2.5119326011928626E-2</v>
      </c>
      <c r="N170" s="318">
        <f t="shared" si="16"/>
        <v>2.656616988719911E-2</v>
      </c>
      <c r="O170" s="318">
        <f t="shared" si="16"/>
        <v>2.5833078260908533E-2</v>
      </c>
      <c r="P170" s="318">
        <f t="shared" si="16"/>
        <v>2.0745918262862786E-2</v>
      </c>
      <c r="Q170" s="318">
        <f t="shared" si="16"/>
        <v>1.9448359511573452E-2</v>
      </c>
      <c r="R170" s="318">
        <f t="shared" si="16"/>
        <v>2.4308686984859121E-2</v>
      </c>
      <c r="S170" s="318">
        <f t="shared" si="16"/>
        <v>2.9982826653450485E-2</v>
      </c>
      <c r="T170" s="318">
        <f t="shared" si="16"/>
        <v>2.5719117852358937E-2</v>
      </c>
      <c r="U170" s="318">
        <f t="shared" si="16"/>
        <v>2.2876571048001428E-2</v>
      </c>
      <c r="V170" s="318">
        <f t="shared" si="16"/>
        <v>1.7649372302366868E-2</v>
      </c>
      <c r="W170" s="318">
        <f t="shared" si="16"/>
        <v>1.2419353326233187E-2</v>
      </c>
      <c r="X170" s="318">
        <f t="shared" si="16"/>
        <v>2.0106328555839142E-2</v>
      </c>
      <c r="Y170" s="318">
        <f t="shared" si="16"/>
        <v>1.7679330715684761E-2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6.4476154456662195E-3</v>
      </c>
      <c r="C171" s="269">
        <f t="shared" si="17"/>
        <v>6.0487050321259318E-3</v>
      </c>
      <c r="D171" s="269">
        <f t="shared" si="17"/>
        <v>5.7062208013130113E-3</v>
      </c>
      <c r="E171" s="269">
        <f t="shared" si="17"/>
        <v>1.0184555730389488E-2</v>
      </c>
      <c r="F171" s="269">
        <f t="shared" si="17"/>
        <v>1.1566169209476247E-2</v>
      </c>
      <c r="G171" s="269">
        <f t="shared" si="17"/>
        <v>1.0346392222877164E-2</v>
      </c>
      <c r="H171" s="269">
        <f t="shared" si="17"/>
        <v>1.0868453211256256E-2</v>
      </c>
      <c r="I171" s="269">
        <f t="shared" si="17"/>
        <v>1.0478852410448585E-2</v>
      </c>
      <c r="J171" s="269">
        <f t="shared" si="17"/>
        <v>1.1097811982418748E-2</v>
      </c>
      <c r="K171" s="269">
        <f t="shared" si="17"/>
        <v>1.0325881293964461E-2</v>
      </c>
      <c r="L171" s="269">
        <f t="shared" si="17"/>
        <v>8.5559641028009215E-3</v>
      </c>
      <c r="M171" s="269">
        <f t="shared" si="17"/>
        <v>8.9287189767339251E-3</v>
      </c>
      <c r="N171" s="269">
        <f t="shared" si="17"/>
        <v>9.3227890998560173E-3</v>
      </c>
      <c r="O171" s="269">
        <f t="shared" si="17"/>
        <v>8.5695887734717306E-3</v>
      </c>
      <c r="P171" s="269">
        <f t="shared" si="17"/>
        <v>9.4926997296656771E-3</v>
      </c>
      <c r="Q171" s="269">
        <f t="shared" si="17"/>
        <v>1.0633853035101287E-2</v>
      </c>
      <c r="R171" s="269">
        <f t="shared" si="17"/>
        <v>8.647908290778503E-3</v>
      </c>
      <c r="S171" s="269">
        <f t="shared" si="17"/>
        <v>7.9898812099279907E-3</v>
      </c>
      <c r="T171" s="269">
        <f t="shared" si="17"/>
        <v>7.7513856251798735E-3</v>
      </c>
      <c r="U171" s="269">
        <f t="shared" si="17"/>
        <v>7.435327449598488E-3</v>
      </c>
      <c r="V171" s="269">
        <f t="shared" si="17"/>
        <v>9.6381630428408211E-3</v>
      </c>
      <c r="W171" s="269">
        <f t="shared" si="17"/>
        <v>7.5118492394809586E-3</v>
      </c>
      <c r="X171" s="269">
        <f t="shared" si="17"/>
        <v>1.0317569395839093E-2</v>
      </c>
      <c r="Y171" s="269">
        <f t="shared" si="17"/>
        <v>7.8778254969579953E-3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1.1981004428065239E-4</v>
      </c>
      <c r="C172" s="318">
        <f t="shared" si="18"/>
        <v>9.4080966440040551E-5</v>
      </c>
      <c r="D172" s="318">
        <f t="shared" si="18"/>
        <v>1.2357901961136702E-4</v>
      </c>
      <c r="E172" s="318">
        <f t="shared" si="18"/>
        <v>1.9027997925506529E-4</v>
      </c>
      <c r="F172" s="318">
        <f t="shared" si="18"/>
        <v>4.5270330012093249E-4</v>
      </c>
      <c r="G172" s="318">
        <f t="shared" si="18"/>
        <v>3.7146194046279695E-4</v>
      </c>
      <c r="H172" s="318">
        <f t="shared" si="18"/>
        <v>4.5451368978750693E-4</v>
      </c>
      <c r="I172" s="318">
        <f t="shared" si="18"/>
        <v>4.787082268938261E-4</v>
      </c>
      <c r="J172" s="318">
        <f t="shared" si="18"/>
        <v>1.6708082388327674E-4</v>
      </c>
      <c r="K172" s="318">
        <f t="shared" si="18"/>
        <v>4.2987299858150696E-4</v>
      </c>
      <c r="L172" s="318">
        <f t="shared" si="18"/>
        <v>2.3543110047556681E-4</v>
      </c>
      <c r="M172" s="318">
        <f t="shared" si="18"/>
        <v>2.4418173169314547E-4</v>
      </c>
      <c r="N172" s="318">
        <f t="shared" si="18"/>
        <v>2.5726068856286605E-4</v>
      </c>
      <c r="O172" s="318">
        <f t="shared" si="18"/>
        <v>2.155515169248364E-4</v>
      </c>
      <c r="P172" s="318">
        <f t="shared" si="18"/>
        <v>6.0847939850902514E-4</v>
      </c>
      <c r="Q172" s="318">
        <f t="shared" si="18"/>
        <v>9.0920707645334928E-4</v>
      </c>
      <c r="R172" s="318">
        <f t="shared" si="18"/>
        <v>3.2345225023816651E-4</v>
      </c>
      <c r="S172" s="318">
        <f t="shared" si="18"/>
        <v>1.047413712603745E-4</v>
      </c>
      <c r="T172" s="318">
        <f t="shared" si="18"/>
        <v>1.5869988788343289E-4</v>
      </c>
      <c r="U172" s="318">
        <f t="shared" si="18"/>
        <v>1.8837047779257893E-4</v>
      </c>
      <c r="V172" s="318">
        <f t="shared" si="18"/>
        <v>7.2519772969653032E-4</v>
      </c>
      <c r="W172" s="318">
        <f t="shared" si="18"/>
        <v>6.9288355472302884E-4</v>
      </c>
      <c r="X172" s="318">
        <f t="shared" si="18"/>
        <v>5.3693150574604242E-4</v>
      </c>
      <c r="Y172" s="318">
        <f t="shared" si="18"/>
        <v>3.1317162875404758E-4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8.0647821169419929E-4</v>
      </c>
      <c r="C173" s="318">
        <f t="shared" si="19"/>
        <v>7.3434642609138394E-4</v>
      </c>
      <c r="D173" s="318">
        <f t="shared" si="19"/>
        <v>7.4955672630246323E-4</v>
      </c>
      <c r="E173" s="318">
        <f t="shared" si="19"/>
        <v>1.3524842901271336E-3</v>
      </c>
      <c r="F173" s="318">
        <f t="shared" si="19"/>
        <v>1.7961072130057384E-3</v>
      </c>
      <c r="G173" s="318">
        <f t="shared" si="19"/>
        <v>1.4640812539878172E-3</v>
      </c>
      <c r="H173" s="318">
        <f t="shared" si="19"/>
        <v>1.5442905869380707E-3</v>
      </c>
      <c r="I173" s="318">
        <f t="shared" si="19"/>
        <v>1.5005804741237119E-3</v>
      </c>
      <c r="J173" s="318">
        <f t="shared" si="19"/>
        <v>1.2186615144037783E-3</v>
      </c>
      <c r="K173" s="318">
        <f t="shared" si="19"/>
        <v>1.5094918219369375E-3</v>
      </c>
      <c r="L173" s="318">
        <f t="shared" si="19"/>
        <v>1.1029311084355465E-3</v>
      </c>
      <c r="M173" s="318">
        <f t="shared" si="19"/>
        <v>1.1517835407539076E-3</v>
      </c>
      <c r="N173" s="318">
        <f t="shared" si="19"/>
        <v>1.1764360784396305E-3</v>
      </c>
      <c r="O173" s="318">
        <f t="shared" si="19"/>
        <v>1.0408672038334681E-3</v>
      </c>
      <c r="P173" s="318">
        <f t="shared" si="19"/>
        <v>1.4501272154302614E-3</v>
      </c>
      <c r="Q173" s="318">
        <f t="shared" si="19"/>
        <v>1.8008021561310413E-3</v>
      </c>
      <c r="R173" s="318">
        <f t="shared" si="19"/>
        <v>1.1712775088467543E-3</v>
      </c>
      <c r="S173" s="318">
        <f t="shared" si="19"/>
        <v>8.6731221441719132E-4</v>
      </c>
      <c r="T173" s="318">
        <f t="shared" si="19"/>
        <v>9.374945937298334E-4</v>
      </c>
      <c r="U173" s="318">
        <f t="shared" si="19"/>
        <v>9.3682621364523679E-4</v>
      </c>
      <c r="V173" s="318">
        <f t="shared" si="19"/>
        <v>2.1768198106724866E-3</v>
      </c>
      <c r="W173" s="318">
        <f t="shared" si="19"/>
        <v>1.8319862919530486E-3</v>
      </c>
      <c r="X173" s="318">
        <f t="shared" si="19"/>
        <v>2.3877091745043147E-3</v>
      </c>
      <c r="Y173" s="318">
        <f t="shared" si="19"/>
        <v>1.7694964252199239E-3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5.521327189691368E-3</v>
      </c>
      <c r="C174" s="318">
        <f t="shared" si="20"/>
        <v>5.2202776395945073E-3</v>
      </c>
      <c r="D174" s="318">
        <f t="shared" si="20"/>
        <v>4.8330850553991809E-3</v>
      </c>
      <c r="E174" s="318">
        <f t="shared" si="20"/>
        <v>8.641791461007289E-3</v>
      </c>
      <c r="F174" s="318">
        <f t="shared" si="20"/>
        <v>9.3173586963495748E-3</v>
      </c>
      <c r="G174" s="318">
        <f t="shared" si="20"/>
        <v>8.5108490284265502E-3</v>
      </c>
      <c r="H174" s="318">
        <f t="shared" si="20"/>
        <v>8.8696489345306793E-3</v>
      </c>
      <c r="I174" s="318">
        <f t="shared" si="20"/>
        <v>8.4995637094310468E-3</v>
      </c>
      <c r="J174" s="318">
        <f t="shared" si="20"/>
        <v>9.7120696441316927E-3</v>
      </c>
      <c r="K174" s="318">
        <f t="shared" si="20"/>
        <v>8.3865164734460169E-3</v>
      </c>
      <c r="L174" s="318">
        <f t="shared" si="20"/>
        <v>7.2176018938898082E-3</v>
      </c>
      <c r="M174" s="318">
        <f t="shared" si="20"/>
        <v>7.5327537042868707E-3</v>
      </c>
      <c r="N174" s="318">
        <f t="shared" si="20"/>
        <v>7.8890923328535211E-3</v>
      </c>
      <c r="O174" s="318">
        <f t="shared" si="20"/>
        <v>7.3131700527134264E-3</v>
      </c>
      <c r="P174" s="318">
        <f t="shared" si="20"/>
        <v>7.4340931157263904E-3</v>
      </c>
      <c r="Q174" s="318">
        <f t="shared" si="20"/>
        <v>7.9238438025168965E-3</v>
      </c>
      <c r="R174" s="318">
        <f t="shared" si="20"/>
        <v>7.1531785316935811E-3</v>
      </c>
      <c r="S174" s="318">
        <f t="shared" si="20"/>
        <v>7.0178276242504256E-3</v>
      </c>
      <c r="T174" s="318">
        <f t="shared" si="20"/>
        <v>6.6551911435666069E-3</v>
      </c>
      <c r="U174" s="318">
        <f t="shared" si="20"/>
        <v>6.310130758160672E-3</v>
      </c>
      <c r="V174" s="318">
        <f t="shared" si="20"/>
        <v>6.7361455024718044E-3</v>
      </c>
      <c r="W174" s="318">
        <f t="shared" si="20"/>
        <v>4.9869793928048814E-3</v>
      </c>
      <c r="X174" s="318">
        <f t="shared" si="20"/>
        <v>7.392928715588735E-3</v>
      </c>
      <c r="Y174" s="318">
        <f t="shared" si="20"/>
        <v>5.7951574429840232E-3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2.5055173670443593E-2</v>
      </c>
      <c r="C175" s="319">
        <f t="shared" si="21"/>
        <v>2.3946883458706252E-2</v>
      </c>
      <c r="D175" s="319">
        <f t="shared" si="21"/>
        <v>2.4272719706634159E-2</v>
      </c>
      <c r="E175" s="319">
        <f t="shared" si="21"/>
        <v>3.1111124221071908E-2</v>
      </c>
      <c r="F175" s="319">
        <f t="shared" si="21"/>
        <v>3.0150460124965032E-2</v>
      </c>
      <c r="G175" s="319">
        <f t="shared" si="21"/>
        <v>2.6585697810465977E-2</v>
      </c>
      <c r="H175" s="319">
        <f t="shared" si="21"/>
        <v>2.5816307954127739E-2</v>
      </c>
      <c r="I175" s="319">
        <f t="shared" si="21"/>
        <v>2.6470894167196241E-2</v>
      </c>
      <c r="J175" s="319">
        <f t="shared" si="21"/>
        <v>2.562535655906837E-2</v>
      </c>
      <c r="K175" s="319">
        <f t="shared" si="21"/>
        <v>2.6628998239401468E-2</v>
      </c>
      <c r="L175" s="319">
        <f t="shared" si="21"/>
        <v>2.3184752366050256E-2</v>
      </c>
      <c r="M175" s="319">
        <f t="shared" si="21"/>
        <v>1.9037849234395054E-2</v>
      </c>
      <c r="N175" s="319">
        <f t="shared" si="21"/>
        <v>1.363181757493955E-2</v>
      </c>
      <c r="O175" s="319">
        <f t="shared" si="21"/>
        <v>1.2393053849774753E-2</v>
      </c>
      <c r="P175" s="319">
        <f t="shared" si="21"/>
        <v>1.1987564934790635E-2</v>
      </c>
      <c r="Q175" s="319">
        <f t="shared" si="21"/>
        <v>1.4028841267854732E-2</v>
      </c>
      <c r="R175" s="319">
        <f t="shared" si="21"/>
        <v>1.1546475931610064E-2</v>
      </c>
      <c r="S175" s="319">
        <f t="shared" si="21"/>
        <v>1.17814648323738E-2</v>
      </c>
      <c r="T175" s="319">
        <f t="shared" si="21"/>
        <v>1.3494340183917909E-2</v>
      </c>
      <c r="U175" s="319">
        <f t="shared" si="21"/>
        <v>1.2533588025645201E-2</v>
      </c>
      <c r="V175" s="319">
        <f t="shared" si="21"/>
        <v>1.5674349538726755E-2</v>
      </c>
      <c r="W175" s="319">
        <f t="shared" si="21"/>
        <v>1.2406313317168599E-2</v>
      </c>
      <c r="X175" s="319">
        <f t="shared" si="21"/>
        <v>1.378667008145351E-2</v>
      </c>
      <c r="Y175" s="319">
        <f t="shared" si="21"/>
        <v>1.0422102406584328E-2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1.0000000000000002</v>
      </c>
      <c r="C178" s="232">
        <f t="shared" si="22"/>
        <v>0.99999999999999989</v>
      </c>
      <c r="D178" s="232">
        <f t="shared" si="22"/>
        <v>0.99999999999999944</v>
      </c>
      <c r="E178" s="232">
        <f t="shared" si="22"/>
        <v>1.0000000000000002</v>
      </c>
      <c r="F178" s="232">
        <f t="shared" si="22"/>
        <v>0.99999999999999978</v>
      </c>
      <c r="G178" s="232">
        <f t="shared" si="22"/>
        <v>1.0000000000000004</v>
      </c>
      <c r="H178" s="232">
        <f t="shared" si="22"/>
        <v>0.99999999999999989</v>
      </c>
      <c r="I178" s="232">
        <f t="shared" si="22"/>
        <v>0.99999999999999967</v>
      </c>
      <c r="J178" s="232">
        <f t="shared" si="22"/>
        <v>0.99999999999999989</v>
      </c>
      <c r="K178" s="232">
        <f t="shared" si="22"/>
        <v>1.0000000000000002</v>
      </c>
      <c r="L178" s="232">
        <f t="shared" si="22"/>
        <v>1</v>
      </c>
      <c r="M178" s="232">
        <f t="shared" si="22"/>
        <v>1.0000000000000002</v>
      </c>
      <c r="N178" s="232">
        <f t="shared" si="22"/>
        <v>0.99999999999999978</v>
      </c>
      <c r="O178" s="232">
        <f t="shared" si="22"/>
        <v>1.0000000000000002</v>
      </c>
      <c r="P178" s="232">
        <f t="shared" si="22"/>
        <v>1</v>
      </c>
      <c r="Q178" s="232">
        <f t="shared" si="22"/>
        <v>1.0000000000000002</v>
      </c>
      <c r="R178" s="232">
        <f t="shared" si="22"/>
        <v>0.99999999999999978</v>
      </c>
      <c r="S178" s="232">
        <f t="shared" si="22"/>
        <v>0.99999999999999989</v>
      </c>
      <c r="T178" s="232">
        <f t="shared" si="22"/>
        <v>1.0000000000000004</v>
      </c>
      <c r="U178" s="232">
        <f t="shared" si="22"/>
        <v>1</v>
      </c>
      <c r="V178" s="232">
        <f t="shared" si="22"/>
        <v>0.99999999999999978</v>
      </c>
      <c r="W178" s="232">
        <f t="shared" si="22"/>
        <v>1.0000000000000002</v>
      </c>
      <c r="X178" s="232">
        <f t="shared" si="22"/>
        <v>1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1.5497149816226184E-2</v>
      </c>
      <c r="C179" s="266">
        <f t="shared" si="23"/>
        <v>1.5556026247852088E-2</v>
      </c>
      <c r="D179" s="266">
        <f t="shared" si="23"/>
        <v>1.5294473038232932E-2</v>
      </c>
      <c r="E179" s="266">
        <f t="shared" si="23"/>
        <v>1.5258563398541604E-2</v>
      </c>
      <c r="F179" s="266">
        <f t="shared" si="23"/>
        <v>1.4630156378468007E-2</v>
      </c>
      <c r="G179" s="266">
        <f t="shared" si="23"/>
        <v>1.5151177513247611E-2</v>
      </c>
      <c r="H179" s="266">
        <f t="shared" si="23"/>
        <v>1.521542346330247E-2</v>
      </c>
      <c r="I179" s="266">
        <f t="shared" si="23"/>
        <v>1.5216817738350779E-2</v>
      </c>
      <c r="J179" s="266">
        <f t="shared" si="23"/>
        <v>1.6037105491578111E-2</v>
      </c>
      <c r="K179" s="266">
        <f t="shared" si="23"/>
        <v>1.5032978734756253E-2</v>
      </c>
      <c r="L179" s="266">
        <f t="shared" si="23"/>
        <v>1.5543875421673911E-2</v>
      </c>
      <c r="M179" s="266">
        <f t="shared" si="23"/>
        <v>1.5546695543734083E-2</v>
      </c>
      <c r="N179" s="266">
        <f t="shared" si="23"/>
        <v>1.5686656777333576E-2</v>
      </c>
      <c r="O179" s="266">
        <f t="shared" si="23"/>
        <v>1.5825625934225152E-2</v>
      </c>
      <c r="P179" s="266">
        <f t="shared" si="23"/>
        <v>1.504860785574875E-2</v>
      </c>
      <c r="Q179" s="266">
        <f t="shared" si="23"/>
        <v>1.4474514771419223E-2</v>
      </c>
      <c r="R179" s="266">
        <f t="shared" si="23"/>
        <v>1.5426960163119749E-2</v>
      </c>
      <c r="S179" s="266">
        <f t="shared" si="23"/>
        <v>1.5921765518797606E-2</v>
      </c>
      <c r="T179" s="266">
        <f t="shared" si="23"/>
        <v>1.5669654893194458E-2</v>
      </c>
      <c r="U179" s="266">
        <f t="shared" si="23"/>
        <v>1.5584799253115388E-2</v>
      </c>
      <c r="V179" s="266">
        <f t="shared" si="23"/>
        <v>1.2382267462403625E-2</v>
      </c>
      <c r="W179" s="266">
        <f t="shared" si="23"/>
        <v>1.1898393259295367E-2</v>
      </c>
      <c r="X179" s="266">
        <f t="shared" si="23"/>
        <v>1.2157082007988707E-2</v>
      </c>
      <c r="Y179" s="266">
        <f t="shared" si="23"/>
        <v>1.2304156163710337E-2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0.12298647735472623</v>
      </c>
      <c r="C180" s="267">
        <f t="shared" si="24"/>
        <v>0.12345372488157833</v>
      </c>
      <c r="D180" s="267">
        <f t="shared" si="24"/>
        <v>0.12137802010532314</v>
      </c>
      <c r="E180" s="267">
        <f t="shared" si="24"/>
        <v>0.12109303866414939</v>
      </c>
      <c r="F180" s="267">
        <f t="shared" si="24"/>
        <v>0.116105956093462</v>
      </c>
      <c r="G180" s="267">
        <f t="shared" si="24"/>
        <v>0.1202408166809755</v>
      </c>
      <c r="H180" s="267">
        <f t="shared" si="24"/>
        <v>0.12075067708596952</v>
      </c>
      <c r="I180" s="267">
        <f t="shared" si="24"/>
        <v>0.12076174215139696</v>
      </c>
      <c r="J180" s="267">
        <f t="shared" si="24"/>
        <v>0.12727160379582797</v>
      </c>
      <c r="K180" s="267">
        <f t="shared" si="24"/>
        <v>0.11930278281238223</v>
      </c>
      <c r="L180" s="267">
        <f t="shared" si="24"/>
        <v>0.12335729506536516</v>
      </c>
      <c r="M180" s="267">
        <f t="shared" si="24"/>
        <v>0.12337967575355666</v>
      </c>
      <c r="N180" s="267">
        <f t="shared" si="24"/>
        <v>0.12449041800556744</v>
      </c>
      <c r="O180" s="267">
        <f t="shared" si="24"/>
        <v>0.12559328706663533</v>
      </c>
      <c r="P180" s="267">
        <f t="shared" si="24"/>
        <v>0.11942681662232879</v>
      </c>
      <c r="Q180" s="267">
        <f t="shared" si="24"/>
        <v>0.11487077328838154</v>
      </c>
      <c r="R180" s="267">
        <f t="shared" si="24"/>
        <v>0.12242944730180183</v>
      </c>
      <c r="S180" s="267">
        <f t="shared" si="24"/>
        <v>0.12635625761161473</v>
      </c>
      <c r="T180" s="267">
        <f t="shared" si="24"/>
        <v>0.12435548985016716</v>
      </c>
      <c r="U180" s="267">
        <f t="shared" si="24"/>
        <v>0.12368206948701904</v>
      </c>
      <c r="V180" s="267">
        <f t="shared" si="24"/>
        <v>9.8266550618912943E-2</v>
      </c>
      <c r="W180" s="267">
        <f t="shared" si="24"/>
        <v>9.4426490709264219E-2</v>
      </c>
      <c r="X180" s="267">
        <f t="shared" si="24"/>
        <v>9.6479462920953357E-2</v>
      </c>
      <c r="Y180" s="267">
        <f t="shared" si="24"/>
        <v>9.7646653826159932E-2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0.13766885560430514</v>
      </c>
      <c r="C181" s="267">
        <f t="shared" si="25"/>
        <v>0.13819188410052058</v>
      </c>
      <c r="D181" s="267">
        <f t="shared" si="25"/>
        <v>0.13586837742510582</v>
      </c>
      <c r="E181" s="267">
        <f t="shared" si="25"/>
        <v>0.13554937431420536</v>
      </c>
      <c r="F181" s="267">
        <f t="shared" si="25"/>
        <v>0.12996692358402892</v>
      </c>
      <c r="G181" s="267">
        <f t="shared" si="25"/>
        <v>0.13459541232043273</v>
      </c>
      <c r="H181" s="267">
        <f t="shared" si="25"/>
        <v>0.13516614090769868</v>
      </c>
      <c r="I181" s="267">
        <f t="shared" si="25"/>
        <v>0.13517852694336169</v>
      </c>
      <c r="J181" s="267">
        <f t="shared" si="25"/>
        <v>0.14246554924050647</v>
      </c>
      <c r="K181" s="267">
        <f t="shared" si="25"/>
        <v>0.13354539404212368</v>
      </c>
      <c r="L181" s="267">
        <f t="shared" si="25"/>
        <v>0.13808394229480572</v>
      </c>
      <c r="M181" s="267">
        <f t="shared" si="25"/>
        <v>0.1381089948355175</v>
      </c>
      <c r="N181" s="267">
        <f t="shared" si="25"/>
        <v>0.13935233977875566</v>
      </c>
      <c r="O181" s="267">
        <f t="shared" si="25"/>
        <v>0.14058687161334668</v>
      </c>
      <c r="P181" s="267">
        <f t="shared" si="25"/>
        <v>0.13368423526303555</v>
      </c>
      <c r="Q181" s="267">
        <f t="shared" si="25"/>
        <v>0.12858428211892642</v>
      </c>
      <c r="R181" s="267">
        <f t="shared" si="25"/>
        <v>0.13704532615966444</v>
      </c>
      <c r="S181" s="267">
        <f t="shared" si="25"/>
        <v>0.14144092714893333</v>
      </c>
      <c r="T181" s="267">
        <f t="shared" si="25"/>
        <v>0.13920130362305569</v>
      </c>
      <c r="U181" s="267">
        <f t="shared" si="25"/>
        <v>0.13844748895392056</v>
      </c>
      <c r="V181" s="267">
        <f t="shared" si="25"/>
        <v>0.10999781324632267</v>
      </c>
      <c r="W181" s="267">
        <f t="shared" si="25"/>
        <v>0.1056993190981529</v>
      </c>
      <c r="X181" s="267">
        <f t="shared" si="25"/>
        <v>0.10799737934875671</v>
      </c>
      <c r="Y181" s="267">
        <f t="shared" si="25"/>
        <v>0.10930391190134037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0.22163516683287227</v>
      </c>
      <c r="C182" s="267">
        <f t="shared" si="26"/>
        <v>0.22247719829676599</v>
      </c>
      <c r="D182" s="267">
        <f t="shared" si="26"/>
        <v>0.21873654985901769</v>
      </c>
      <c r="E182" s="267">
        <f t="shared" si="26"/>
        <v>0.21822298193986644</v>
      </c>
      <c r="F182" s="267">
        <f t="shared" si="26"/>
        <v>0.20923571031995011</v>
      </c>
      <c r="G182" s="267">
        <f t="shared" si="26"/>
        <v>0.21668718413931146</v>
      </c>
      <c r="H182" s="267">
        <f t="shared" si="26"/>
        <v>0.21760600869915636</v>
      </c>
      <c r="I182" s="267">
        <f t="shared" si="26"/>
        <v>0.21762594916476505</v>
      </c>
      <c r="J182" s="267">
        <f t="shared" si="26"/>
        <v>0.22935743625712987</v>
      </c>
      <c r="K182" s="267">
        <f t="shared" si="26"/>
        <v>0.21499674387764833</v>
      </c>
      <c r="L182" s="267">
        <f t="shared" si="26"/>
        <v>0.22230342115586593</v>
      </c>
      <c r="M182" s="267">
        <f t="shared" si="26"/>
        <v>0.22234375361897749</v>
      </c>
      <c r="N182" s="267">
        <f t="shared" si="26"/>
        <v>0.22434543339408555</v>
      </c>
      <c r="O182" s="267">
        <f t="shared" si="26"/>
        <v>0.22633292481267137</v>
      </c>
      <c r="P182" s="267">
        <f t="shared" si="26"/>
        <v>0.21522026645307049</v>
      </c>
      <c r="Q182" s="267">
        <f t="shared" si="26"/>
        <v>0.20700977497355025</v>
      </c>
      <c r="R182" s="267">
        <f t="shared" si="26"/>
        <v>0.22063133737644575</v>
      </c>
      <c r="S182" s="267">
        <f t="shared" si="26"/>
        <v>0.2277078816994951</v>
      </c>
      <c r="T182" s="267">
        <f t="shared" si="26"/>
        <v>0.22410227800923516</v>
      </c>
      <c r="U182" s="267">
        <f t="shared" si="26"/>
        <v>0.22288870040505265</v>
      </c>
      <c r="V182" s="267">
        <f t="shared" si="26"/>
        <v>0.17708713843145713</v>
      </c>
      <c r="W182" s="267">
        <f t="shared" si="26"/>
        <v>0.17016692787636956</v>
      </c>
      <c r="X182" s="267">
        <f t="shared" si="26"/>
        <v>0.173866609731055</v>
      </c>
      <c r="Y182" s="267">
        <f t="shared" si="26"/>
        <v>0.17597001619138589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4.0417305990616957E-2</v>
      </c>
      <c r="C183" s="268">
        <f t="shared" si="27"/>
        <v>4.0974657683443855E-2</v>
      </c>
      <c r="D183" s="268">
        <f t="shared" si="27"/>
        <v>3.9769854809294132E-2</v>
      </c>
      <c r="E183" s="268">
        <f t="shared" si="27"/>
        <v>3.9788136481690731E-2</v>
      </c>
      <c r="F183" s="268">
        <f t="shared" si="27"/>
        <v>3.7619365690076713E-2</v>
      </c>
      <c r="G183" s="268">
        <f t="shared" si="27"/>
        <v>3.8728267478363061E-2</v>
      </c>
      <c r="H183" s="268">
        <f t="shared" si="27"/>
        <v>3.838337558218996E-2</v>
      </c>
      <c r="I183" s="268">
        <f t="shared" si="27"/>
        <v>3.8213735053296193E-2</v>
      </c>
      <c r="J183" s="268">
        <f t="shared" si="27"/>
        <v>4.1752971880098112E-2</v>
      </c>
      <c r="K183" s="268">
        <f t="shared" si="27"/>
        <v>3.8216383058248302E-2</v>
      </c>
      <c r="L183" s="268">
        <f t="shared" si="27"/>
        <v>3.9587758136824892E-2</v>
      </c>
      <c r="M183" s="268">
        <f t="shared" si="27"/>
        <v>3.9640547775444131E-2</v>
      </c>
      <c r="N183" s="268">
        <f t="shared" si="27"/>
        <v>3.9808999462066459E-2</v>
      </c>
      <c r="O183" s="268">
        <f t="shared" si="27"/>
        <v>4.0222391401697657E-2</v>
      </c>
      <c r="P183" s="268">
        <f t="shared" si="27"/>
        <v>3.6965581300392861E-2</v>
      </c>
      <c r="Q183" s="268">
        <f t="shared" si="27"/>
        <v>3.5667372256631392E-2</v>
      </c>
      <c r="R183" s="268">
        <f t="shared" si="27"/>
        <v>3.8928264679523789E-2</v>
      </c>
      <c r="S183" s="268">
        <f t="shared" si="27"/>
        <v>4.1781381299379784E-2</v>
      </c>
      <c r="T183" s="268">
        <f t="shared" si="27"/>
        <v>4.0645538859596604E-2</v>
      </c>
      <c r="U183" s="268">
        <f t="shared" si="27"/>
        <v>4.0151399379650114E-2</v>
      </c>
      <c r="V183" s="268">
        <f t="shared" si="27"/>
        <v>3.2414068381943856E-2</v>
      </c>
      <c r="W183" s="268">
        <f t="shared" si="27"/>
        <v>3.1142795591260437E-2</v>
      </c>
      <c r="X183" s="268">
        <f t="shared" si="27"/>
        <v>3.2300982505168684E-2</v>
      </c>
      <c r="Y183" s="268">
        <f t="shared" si="27"/>
        <v>3.2868671913027225E-2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0.20513025823373404</v>
      </c>
      <c r="C184" s="269">
        <f t="shared" si="28"/>
        <v>0.20011376971737149</v>
      </c>
      <c r="D184" s="269">
        <f t="shared" si="28"/>
        <v>0.21359376432616692</v>
      </c>
      <c r="E184" s="269">
        <f t="shared" si="28"/>
        <v>0.21808333968127383</v>
      </c>
      <c r="F184" s="269">
        <f t="shared" si="28"/>
        <v>0.24624008944175871</v>
      </c>
      <c r="G184" s="269">
        <f t="shared" si="28"/>
        <v>0.2253612858227117</v>
      </c>
      <c r="H184" s="269">
        <f t="shared" si="28"/>
        <v>0.22461885046884766</v>
      </c>
      <c r="I184" s="269">
        <f t="shared" si="28"/>
        <v>0.2251908509734438</v>
      </c>
      <c r="J184" s="269">
        <f t="shared" si="28"/>
        <v>0.18221069172980398</v>
      </c>
      <c r="K184" s="269">
        <f t="shared" si="28"/>
        <v>0.23145436929297994</v>
      </c>
      <c r="L184" s="269">
        <f t="shared" si="28"/>
        <v>0.20842280395977589</v>
      </c>
      <c r="M184" s="269">
        <f t="shared" si="28"/>
        <v>0.20874302209981629</v>
      </c>
      <c r="N184" s="269">
        <f t="shared" si="28"/>
        <v>0.20427785226621817</v>
      </c>
      <c r="O184" s="269">
        <f t="shared" si="28"/>
        <v>0.19732050632619538</v>
      </c>
      <c r="P184" s="269">
        <f t="shared" si="28"/>
        <v>0.23531628167323737</v>
      </c>
      <c r="Q184" s="269">
        <f t="shared" si="28"/>
        <v>0.25600608080879866</v>
      </c>
      <c r="R184" s="269">
        <f t="shared" si="28"/>
        <v>0.21467259409555878</v>
      </c>
      <c r="S184" s="269">
        <f t="shared" si="28"/>
        <v>0.17935082352450724</v>
      </c>
      <c r="T184" s="269">
        <f t="shared" si="28"/>
        <v>0.19688388954435657</v>
      </c>
      <c r="U184" s="269">
        <f t="shared" si="28"/>
        <v>0.2037065558214041</v>
      </c>
      <c r="V184" s="269">
        <f t="shared" si="28"/>
        <v>0.33162574724901883</v>
      </c>
      <c r="W184" s="269">
        <f t="shared" si="28"/>
        <v>0.35188576656296644</v>
      </c>
      <c r="X184" s="269">
        <f t="shared" si="28"/>
        <v>0.34152576315347483</v>
      </c>
      <c r="Y184" s="269">
        <f t="shared" si="28"/>
        <v>0.33447239033370346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0.20447314291938054</v>
      </c>
      <c r="C185" s="318">
        <f t="shared" si="29"/>
        <v>0.1994541579049306</v>
      </c>
      <c r="D185" s="318">
        <f t="shared" si="29"/>
        <v>0.21294524298014067</v>
      </c>
      <c r="E185" s="318">
        <f t="shared" si="29"/>
        <v>0.21743634098776457</v>
      </c>
      <c r="F185" s="318">
        <f t="shared" si="29"/>
        <v>0.24561973667226994</v>
      </c>
      <c r="G185" s="318">
        <f t="shared" si="29"/>
        <v>0.22471884054132071</v>
      </c>
      <c r="H185" s="318">
        <f t="shared" si="29"/>
        <v>0.22397368100925835</v>
      </c>
      <c r="I185" s="318">
        <f t="shared" si="29"/>
        <v>0.22454562239333889</v>
      </c>
      <c r="J185" s="318">
        <f t="shared" si="29"/>
        <v>0.18153068103484479</v>
      </c>
      <c r="K185" s="318">
        <f t="shared" si="29"/>
        <v>0.23081693591561039</v>
      </c>
      <c r="L185" s="318">
        <f t="shared" si="29"/>
        <v>0.20776370737071856</v>
      </c>
      <c r="M185" s="318">
        <f t="shared" si="29"/>
        <v>0.20808380593100295</v>
      </c>
      <c r="N185" s="318">
        <f t="shared" si="29"/>
        <v>0.20361270141450474</v>
      </c>
      <c r="O185" s="318">
        <f t="shared" si="29"/>
        <v>0.19664946285794935</v>
      </c>
      <c r="P185" s="318">
        <f t="shared" si="29"/>
        <v>0.2346781855846676</v>
      </c>
      <c r="Q185" s="318">
        <f t="shared" si="29"/>
        <v>0.25539232760663394</v>
      </c>
      <c r="R185" s="318">
        <f t="shared" si="29"/>
        <v>0.2140184549862825</v>
      </c>
      <c r="S185" s="318">
        <f t="shared" si="29"/>
        <v>0.1786757035135364</v>
      </c>
      <c r="T185" s="318">
        <f t="shared" si="29"/>
        <v>0.19621945961220405</v>
      </c>
      <c r="U185" s="318">
        <f t="shared" si="29"/>
        <v>0.20304572396639908</v>
      </c>
      <c r="V185" s="318">
        <f t="shared" si="29"/>
        <v>0.33110071021495424</v>
      </c>
      <c r="W185" s="318">
        <f t="shared" si="29"/>
        <v>0.3513812469242199</v>
      </c>
      <c r="X185" s="318">
        <f t="shared" si="29"/>
        <v>0.34101027450814109</v>
      </c>
      <c r="Y185" s="318">
        <f t="shared" si="29"/>
        <v>0.33395066540097385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6.5711531435350557E-4</v>
      </c>
      <c r="C186" s="318">
        <f t="shared" si="30"/>
        <v>6.5961181244087439E-4</v>
      </c>
      <c r="D186" s="318">
        <f t="shared" si="30"/>
        <v>6.4852134602626265E-4</v>
      </c>
      <c r="E186" s="318">
        <f t="shared" si="30"/>
        <v>6.4699869350925716E-4</v>
      </c>
      <c r="F186" s="318">
        <f t="shared" si="30"/>
        <v>6.2035276948874769E-4</v>
      </c>
      <c r="G186" s="318">
        <f t="shared" si="30"/>
        <v>6.4244528139097146E-4</v>
      </c>
      <c r="H186" s="318">
        <f t="shared" si="30"/>
        <v>6.4516945958934164E-4</v>
      </c>
      <c r="I186" s="318">
        <f t="shared" si="30"/>
        <v>6.4522858010488987E-4</v>
      </c>
      <c r="J186" s="318">
        <f t="shared" si="30"/>
        <v>6.8001069495919218E-4</v>
      </c>
      <c r="K186" s="318">
        <f t="shared" si="30"/>
        <v>6.374333773695479E-4</v>
      </c>
      <c r="L186" s="318">
        <f t="shared" si="30"/>
        <v>6.5909658905732209E-4</v>
      </c>
      <c r="M186" s="318">
        <f t="shared" si="30"/>
        <v>6.5921616881334602E-4</v>
      </c>
      <c r="N186" s="318">
        <f t="shared" si="30"/>
        <v>6.6515085171340671E-4</v>
      </c>
      <c r="O186" s="318">
        <f t="shared" si="30"/>
        <v>6.7104346824606927E-4</v>
      </c>
      <c r="P186" s="318">
        <f t="shared" si="30"/>
        <v>6.3809608856972642E-4</v>
      </c>
      <c r="Q186" s="318">
        <f t="shared" si="30"/>
        <v>6.1375320216474467E-4</v>
      </c>
      <c r="R186" s="318">
        <f t="shared" si="30"/>
        <v>6.5413910927629177E-4</v>
      </c>
      <c r="S186" s="318">
        <f t="shared" si="30"/>
        <v>6.7512001097084823E-4</v>
      </c>
      <c r="T186" s="318">
        <f t="shared" si="30"/>
        <v>6.644299321525083E-4</v>
      </c>
      <c r="U186" s="318">
        <f t="shared" si="30"/>
        <v>6.6083185500500404E-4</v>
      </c>
      <c r="V186" s="318">
        <f t="shared" si="30"/>
        <v>5.2503703406462526E-4</v>
      </c>
      <c r="W186" s="318">
        <f t="shared" si="30"/>
        <v>5.0451963874654441E-4</v>
      </c>
      <c r="X186" s="318">
        <f t="shared" si="30"/>
        <v>5.1548864533376552E-4</v>
      </c>
      <c r="Y186" s="318">
        <f t="shared" si="30"/>
        <v>5.2172493272960015E-4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0.16610666786633246</v>
      </c>
      <c r="C187" s="269">
        <f t="shared" si="31"/>
        <v>0.16821931353055919</v>
      </c>
      <c r="D187" s="269">
        <f t="shared" si="31"/>
        <v>0.1658446639573922</v>
      </c>
      <c r="E187" s="269">
        <f t="shared" si="31"/>
        <v>0.16212732085294806</v>
      </c>
      <c r="F187" s="269">
        <f t="shared" si="31"/>
        <v>0.15999259600159332</v>
      </c>
      <c r="G187" s="269">
        <f t="shared" si="31"/>
        <v>0.16123245737878306</v>
      </c>
      <c r="H187" s="269">
        <f t="shared" si="31"/>
        <v>0.16043727778300107</v>
      </c>
      <c r="I187" s="269">
        <f t="shared" si="31"/>
        <v>0.1602451689204436</v>
      </c>
      <c r="J187" s="269">
        <f t="shared" si="31"/>
        <v>0.16811211082854008</v>
      </c>
      <c r="K187" s="269">
        <f t="shared" si="31"/>
        <v>0.16010313534519563</v>
      </c>
      <c r="L187" s="269">
        <f t="shared" si="31"/>
        <v>0.16275318264328478</v>
      </c>
      <c r="M187" s="269">
        <f t="shared" si="31"/>
        <v>0.16224290003997283</v>
      </c>
      <c r="N187" s="269">
        <f t="shared" si="31"/>
        <v>0.16161025151025429</v>
      </c>
      <c r="O187" s="269">
        <f t="shared" si="31"/>
        <v>0.16308270035604921</v>
      </c>
      <c r="P187" s="269">
        <f t="shared" si="31"/>
        <v>0.15829661024473954</v>
      </c>
      <c r="Q187" s="269">
        <f t="shared" si="31"/>
        <v>0.15995215909449698</v>
      </c>
      <c r="R187" s="269">
        <f t="shared" si="31"/>
        <v>0.16226249886129407</v>
      </c>
      <c r="S187" s="269">
        <f t="shared" si="31"/>
        <v>0.17515516721021196</v>
      </c>
      <c r="T187" s="269">
        <f t="shared" si="31"/>
        <v>0.16842256649791057</v>
      </c>
      <c r="U187" s="269">
        <f t="shared" si="31"/>
        <v>0.16544480077302265</v>
      </c>
      <c r="V187" s="269">
        <f t="shared" si="31"/>
        <v>0.16243384942420813</v>
      </c>
      <c r="W187" s="269">
        <f t="shared" si="31"/>
        <v>0.16125559494752528</v>
      </c>
      <c r="X187" s="269">
        <f t="shared" si="31"/>
        <v>0.16034621523286835</v>
      </c>
      <c r="Y187" s="269">
        <f t="shared" si="31"/>
        <v>0.16123955414466601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5.2957459471250815E-2</v>
      </c>
      <c r="C188" s="318">
        <f t="shared" si="32"/>
        <v>4.8412363216085053E-2</v>
      </c>
      <c r="D188" s="318">
        <f t="shared" si="32"/>
        <v>5.7259448445375477E-2</v>
      </c>
      <c r="E188" s="318">
        <f t="shared" si="32"/>
        <v>6.4178776476477489E-2</v>
      </c>
      <c r="F188" s="318">
        <f t="shared" si="32"/>
        <v>8.7662748094142581E-2</v>
      </c>
      <c r="G188" s="318">
        <f t="shared" si="32"/>
        <v>6.9289649239459225E-2</v>
      </c>
      <c r="H188" s="318">
        <f t="shared" si="32"/>
        <v>7.0685718843207679E-2</v>
      </c>
      <c r="I188" s="318">
        <f t="shared" si="32"/>
        <v>7.1817368034090362E-2</v>
      </c>
      <c r="J188" s="318">
        <f t="shared" si="32"/>
        <v>4.1066613863155826E-2</v>
      </c>
      <c r="K188" s="318">
        <f t="shared" si="32"/>
        <v>7.6659283155364397E-2</v>
      </c>
      <c r="L188" s="318">
        <f t="shared" si="32"/>
        <v>5.834538448562325E-2</v>
      </c>
      <c r="M188" s="318">
        <f t="shared" si="32"/>
        <v>5.8882846758025686E-2</v>
      </c>
      <c r="N188" s="318">
        <f t="shared" si="32"/>
        <v>5.6887075675405192E-2</v>
      </c>
      <c r="O188" s="318">
        <f t="shared" si="32"/>
        <v>5.1922088953546351E-2</v>
      </c>
      <c r="P188" s="318">
        <f t="shared" si="32"/>
        <v>8.1829160126549699E-2</v>
      </c>
      <c r="Q188" s="318">
        <f t="shared" si="32"/>
        <v>9.7131549589561245E-2</v>
      </c>
      <c r="R188" s="318">
        <f t="shared" si="32"/>
        <v>6.109750734370769E-2</v>
      </c>
      <c r="S188" s="318">
        <f t="shared" si="32"/>
        <v>3.4472711874155473E-2</v>
      </c>
      <c r="T188" s="318">
        <f t="shared" si="32"/>
        <v>4.5817984966054368E-2</v>
      </c>
      <c r="U188" s="318">
        <f t="shared" si="32"/>
        <v>5.2516428089187717E-2</v>
      </c>
      <c r="V188" s="318">
        <f t="shared" si="32"/>
        <v>0.10129120431061168</v>
      </c>
      <c r="W188" s="318">
        <f t="shared" si="32"/>
        <v>0.10700148162037916</v>
      </c>
      <c r="X188" s="318">
        <f t="shared" si="32"/>
        <v>9.494344578889552E-2</v>
      </c>
      <c r="Y188" s="318">
        <f t="shared" si="32"/>
        <v>8.524617245505707E-2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0.11314920839508172</v>
      </c>
      <c r="C189" s="318">
        <f t="shared" si="33"/>
        <v>0.11980695031447405</v>
      </c>
      <c r="D189" s="318">
        <f t="shared" si="33"/>
        <v>0.10858521551201675</v>
      </c>
      <c r="E189" s="318">
        <f t="shared" si="33"/>
        <v>9.794854437647052E-2</v>
      </c>
      <c r="F189" s="318">
        <f t="shared" si="33"/>
        <v>7.2329847907450742E-2</v>
      </c>
      <c r="G189" s="318">
        <f t="shared" si="33"/>
        <v>9.1942808139323845E-2</v>
      </c>
      <c r="H189" s="318">
        <f t="shared" si="33"/>
        <v>8.975155893979346E-2</v>
      </c>
      <c r="I189" s="318">
        <f t="shared" si="33"/>
        <v>8.8427800886353186E-2</v>
      </c>
      <c r="J189" s="318">
        <f t="shared" si="33"/>
        <v>0.1270454969653842</v>
      </c>
      <c r="K189" s="318">
        <f t="shared" si="33"/>
        <v>8.3443852189831261E-2</v>
      </c>
      <c r="L189" s="318">
        <f t="shared" si="33"/>
        <v>0.1044077981576615</v>
      </c>
      <c r="M189" s="318">
        <f t="shared" si="33"/>
        <v>0.10336005328194718</v>
      </c>
      <c r="N189" s="318">
        <f t="shared" si="33"/>
        <v>0.10472317583484914</v>
      </c>
      <c r="O189" s="318">
        <f t="shared" si="33"/>
        <v>0.11116061140250288</v>
      </c>
      <c r="P189" s="318">
        <f t="shared" si="33"/>
        <v>7.646745011818977E-2</v>
      </c>
      <c r="Q189" s="318">
        <f t="shared" si="33"/>
        <v>6.2820609504935732E-2</v>
      </c>
      <c r="R189" s="318">
        <f t="shared" si="33"/>
        <v>0.10116499151758641</v>
      </c>
      <c r="S189" s="318">
        <f t="shared" si="33"/>
        <v>0.14068245533605653</v>
      </c>
      <c r="T189" s="318">
        <f t="shared" si="33"/>
        <v>0.12260458153185613</v>
      </c>
      <c r="U189" s="318">
        <f t="shared" si="33"/>
        <v>0.11292837268383493</v>
      </c>
      <c r="V189" s="318">
        <f t="shared" si="33"/>
        <v>6.1142645113596482E-2</v>
      </c>
      <c r="W189" s="318">
        <f t="shared" si="33"/>
        <v>5.4254113327146095E-2</v>
      </c>
      <c r="X189" s="318">
        <f t="shared" si="33"/>
        <v>6.540276944397283E-2</v>
      </c>
      <c r="Y189" s="318">
        <f t="shared" si="33"/>
        <v>7.5993381689608897E-2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4.8520985796963026E-2</v>
      </c>
      <c r="C190" s="269">
        <f t="shared" si="34"/>
        <v>4.8816586486029497E-2</v>
      </c>
      <c r="D190" s="269">
        <f t="shared" si="34"/>
        <v>4.8026939299935963E-2</v>
      </c>
      <c r="E190" s="269">
        <f t="shared" si="34"/>
        <v>4.8487294965929351E-2</v>
      </c>
      <c r="F190" s="269">
        <f t="shared" si="34"/>
        <v>4.6523851988646996E-2</v>
      </c>
      <c r="G190" s="269">
        <f t="shared" si="34"/>
        <v>4.690474089540695E-2</v>
      </c>
      <c r="H190" s="269">
        <f t="shared" si="34"/>
        <v>4.6549316482817425E-2</v>
      </c>
      <c r="I190" s="269">
        <f t="shared" si="34"/>
        <v>4.6290497456663887E-2</v>
      </c>
      <c r="J190" s="269">
        <f t="shared" si="34"/>
        <v>4.9290729701596869E-2</v>
      </c>
      <c r="K190" s="269">
        <f t="shared" si="34"/>
        <v>4.6570177746338745E-2</v>
      </c>
      <c r="L190" s="269">
        <f t="shared" si="34"/>
        <v>4.7783842255693473E-2</v>
      </c>
      <c r="M190" s="269">
        <f t="shared" si="34"/>
        <v>4.7822881482528196E-2</v>
      </c>
      <c r="N190" s="269">
        <f t="shared" si="34"/>
        <v>4.7876865051490046E-2</v>
      </c>
      <c r="O190" s="269">
        <f t="shared" si="34"/>
        <v>4.8107544910535996E-2</v>
      </c>
      <c r="P190" s="269">
        <f t="shared" si="34"/>
        <v>4.5221170383316384E-2</v>
      </c>
      <c r="Q190" s="269">
        <f t="shared" si="34"/>
        <v>4.4171881229331716E-2</v>
      </c>
      <c r="R190" s="269">
        <f t="shared" si="34"/>
        <v>4.6756833336258838E-2</v>
      </c>
      <c r="S190" s="269">
        <f t="shared" si="34"/>
        <v>4.9096862876657904E-2</v>
      </c>
      <c r="T190" s="269">
        <f t="shared" si="34"/>
        <v>4.8214213800740931E-2</v>
      </c>
      <c r="U190" s="269">
        <f t="shared" si="34"/>
        <v>4.7819298026527027E-2</v>
      </c>
      <c r="V190" s="269">
        <f t="shared" si="34"/>
        <v>4.2204774902205908E-2</v>
      </c>
      <c r="W190" s="269">
        <f t="shared" si="34"/>
        <v>4.1249465218849528E-2</v>
      </c>
      <c r="X190" s="269">
        <f t="shared" si="34"/>
        <v>4.2349546543171641E-2</v>
      </c>
      <c r="Y190" s="269">
        <f t="shared" si="34"/>
        <v>4.281873775327661E-2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9.3526606649966507E-4</v>
      </c>
      <c r="C191" s="318">
        <f t="shared" si="35"/>
        <v>7.8675985870824486E-4</v>
      </c>
      <c r="D191" s="318">
        <f t="shared" si="35"/>
        <v>1.0809522193143603E-3</v>
      </c>
      <c r="E191" s="318">
        <f t="shared" si="35"/>
        <v>9.4187075508507805E-4</v>
      </c>
      <c r="F191" s="318">
        <f t="shared" si="35"/>
        <v>1.9060881435449865E-3</v>
      </c>
      <c r="G191" s="318">
        <f t="shared" si="35"/>
        <v>1.7554438538457614E-3</v>
      </c>
      <c r="H191" s="318">
        <f t="shared" si="35"/>
        <v>2.0296130516435601E-3</v>
      </c>
      <c r="I191" s="318">
        <f t="shared" si="35"/>
        <v>2.2055378126397949E-3</v>
      </c>
      <c r="J191" s="318">
        <f t="shared" si="35"/>
        <v>7.6628771641120243E-4</v>
      </c>
      <c r="K191" s="318">
        <f t="shared" si="35"/>
        <v>2.0238363355354161E-3</v>
      </c>
      <c r="L191" s="318">
        <f t="shared" si="35"/>
        <v>1.3654740394786907E-3</v>
      </c>
      <c r="M191" s="318">
        <f t="shared" si="35"/>
        <v>1.3582474519087491E-3</v>
      </c>
      <c r="N191" s="318">
        <f t="shared" si="35"/>
        <v>1.3709078833745664E-3</v>
      </c>
      <c r="O191" s="318">
        <f t="shared" si="35"/>
        <v>1.2538536202606548E-3</v>
      </c>
      <c r="P191" s="318">
        <f t="shared" si="35"/>
        <v>3.0318716513034918E-3</v>
      </c>
      <c r="Q191" s="318">
        <f t="shared" si="35"/>
        <v>3.9701138992372757E-3</v>
      </c>
      <c r="R191" s="318">
        <f t="shared" si="35"/>
        <v>1.8197004918151731E-3</v>
      </c>
      <c r="S191" s="318">
        <f t="shared" si="35"/>
        <v>6.643647912533175E-4</v>
      </c>
      <c r="T191" s="318">
        <f t="shared" si="35"/>
        <v>1.0226999585320111E-3</v>
      </c>
      <c r="U191" s="318">
        <f t="shared" si="35"/>
        <v>1.2570309416153592E-3</v>
      </c>
      <c r="V191" s="318">
        <f t="shared" si="35"/>
        <v>3.396193152211568E-3</v>
      </c>
      <c r="W191" s="318">
        <f t="shared" si="35"/>
        <v>4.091804999679532E-3</v>
      </c>
      <c r="X191" s="318">
        <f t="shared" si="35"/>
        <v>2.3610394255883659E-3</v>
      </c>
      <c r="Y191" s="318">
        <f t="shared" si="35"/>
        <v>1.8197567943417474E-3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4.4849096642893488E-3</v>
      </c>
      <c r="C192" s="318">
        <f t="shared" si="36"/>
        <v>4.3748233513641087E-3</v>
      </c>
      <c r="D192" s="318">
        <f t="shared" si="36"/>
        <v>4.6707365308246316E-3</v>
      </c>
      <c r="E192" s="318">
        <f t="shared" si="36"/>
        <v>4.7692441811208108E-3</v>
      </c>
      <c r="F192" s="318">
        <f t="shared" si="36"/>
        <v>5.3874181959241438E-3</v>
      </c>
      <c r="G192" s="318">
        <f t="shared" si="36"/>
        <v>4.9289783748716473E-3</v>
      </c>
      <c r="H192" s="318">
        <f t="shared" si="36"/>
        <v>4.9126340611927539E-3</v>
      </c>
      <c r="I192" s="318">
        <f t="shared" si="36"/>
        <v>4.9251790116162965E-3</v>
      </c>
      <c r="J192" s="318">
        <f t="shared" si="36"/>
        <v>3.981690182456892E-3</v>
      </c>
      <c r="K192" s="318">
        <f t="shared" si="36"/>
        <v>5.0627338719869495E-3</v>
      </c>
      <c r="L192" s="318">
        <f t="shared" si="36"/>
        <v>4.5570848365298986E-3</v>
      </c>
      <c r="M192" s="318">
        <f t="shared" si="36"/>
        <v>4.5641058716939667E-3</v>
      </c>
      <c r="N192" s="318">
        <f t="shared" si="36"/>
        <v>4.466036758216327E-3</v>
      </c>
      <c r="O192" s="318">
        <f t="shared" si="36"/>
        <v>4.3133052285339139E-3</v>
      </c>
      <c r="P192" s="318">
        <f t="shared" si="36"/>
        <v>5.1474264419241961E-3</v>
      </c>
      <c r="Q192" s="318">
        <f t="shared" si="36"/>
        <v>5.6017700022342543E-3</v>
      </c>
      <c r="R192" s="318">
        <f t="shared" si="36"/>
        <v>4.6942763406473565E-3</v>
      </c>
      <c r="S192" s="318">
        <f t="shared" si="36"/>
        <v>3.9190691648805457E-3</v>
      </c>
      <c r="T192" s="318">
        <f t="shared" si="36"/>
        <v>4.3038735462846735E-3</v>
      </c>
      <c r="U192" s="318">
        <f t="shared" si="36"/>
        <v>4.4536006866612195E-3</v>
      </c>
      <c r="V192" s="318">
        <f t="shared" si="36"/>
        <v>7.262356091829637E-3</v>
      </c>
      <c r="W192" s="318">
        <f t="shared" si="36"/>
        <v>7.7071889622287717E-3</v>
      </c>
      <c r="X192" s="318">
        <f t="shared" si="36"/>
        <v>7.4797122689434833E-3</v>
      </c>
      <c r="Y192" s="318">
        <f t="shared" si="36"/>
        <v>7.3248669496082082E-3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4.3100810066174014E-2</v>
      </c>
      <c r="C193" s="318">
        <f t="shared" si="37"/>
        <v>4.3655003275957144E-2</v>
      </c>
      <c r="D193" s="318">
        <f t="shared" si="37"/>
        <v>4.2275250549796965E-2</v>
      </c>
      <c r="E193" s="318">
        <f t="shared" si="37"/>
        <v>4.2776180029723457E-2</v>
      </c>
      <c r="F193" s="318">
        <f t="shared" si="37"/>
        <v>3.9230345649177864E-2</v>
      </c>
      <c r="G193" s="318">
        <f t="shared" si="37"/>
        <v>4.0220318666689542E-2</v>
      </c>
      <c r="H193" s="318">
        <f t="shared" si="37"/>
        <v>3.9607069369981117E-2</v>
      </c>
      <c r="I193" s="318">
        <f t="shared" si="37"/>
        <v>3.9159780632407798E-2</v>
      </c>
      <c r="J193" s="318">
        <f t="shared" si="37"/>
        <v>4.4542751802728778E-2</v>
      </c>
      <c r="K193" s="318">
        <f t="shared" si="37"/>
        <v>3.9483607538816377E-2</v>
      </c>
      <c r="L193" s="318">
        <f t="shared" si="37"/>
        <v>4.186128337968488E-2</v>
      </c>
      <c r="M193" s="318">
        <f t="shared" si="37"/>
        <v>4.1900528158925483E-2</v>
      </c>
      <c r="N193" s="318">
        <f t="shared" si="37"/>
        <v>4.2039920409899144E-2</v>
      </c>
      <c r="O193" s="318">
        <f t="shared" si="37"/>
        <v>4.2540386061741431E-2</v>
      </c>
      <c r="P193" s="318">
        <f t="shared" si="37"/>
        <v>3.70418722900887E-2</v>
      </c>
      <c r="Q193" s="318">
        <f t="shared" si="37"/>
        <v>3.4599997327860191E-2</v>
      </c>
      <c r="R193" s="318">
        <f t="shared" si="37"/>
        <v>4.0242856503796311E-2</v>
      </c>
      <c r="S193" s="318">
        <f t="shared" si="37"/>
        <v>4.4513428920524033E-2</v>
      </c>
      <c r="T193" s="318">
        <f t="shared" si="37"/>
        <v>4.2887640295924241E-2</v>
      </c>
      <c r="U193" s="318">
        <f t="shared" si="37"/>
        <v>4.2108666398250449E-2</v>
      </c>
      <c r="V193" s="318">
        <f t="shared" si="37"/>
        <v>3.1546225658164707E-2</v>
      </c>
      <c r="W193" s="318">
        <f t="shared" si="37"/>
        <v>2.9450471256941221E-2</v>
      </c>
      <c r="X193" s="318">
        <f t="shared" si="37"/>
        <v>3.2508794848639791E-2</v>
      </c>
      <c r="Y193" s="318">
        <f t="shared" si="37"/>
        <v>3.3674114009326656E-2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4.203713250422373E-2</v>
      </c>
      <c r="C194" s="319">
        <f t="shared" si="38"/>
        <v>4.2196839055878989E-2</v>
      </c>
      <c r="D194" s="319">
        <f t="shared" si="38"/>
        <v>4.1487357179530754E-2</v>
      </c>
      <c r="E194" s="319">
        <f t="shared" si="38"/>
        <v>4.1389949701395493E-2</v>
      </c>
      <c r="F194" s="319">
        <f t="shared" si="38"/>
        <v>3.9685350502015021E-2</v>
      </c>
      <c r="G194" s="319">
        <f t="shared" si="38"/>
        <v>4.10986577707683E-2</v>
      </c>
      <c r="H194" s="319">
        <f t="shared" si="38"/>
        <v>4.1272929527016555E-2</v>
      </c>
      <c r="I194" s="319">
        <f t="shared" si="38"/>
        <v>4.1276711598277921E-2</v>
      </c>
      <c r="J194" s="319">
        <f t="shared" si="38"/>
        <v>4.3501801074918606E-2</v>
      </c>
      <c r="K194" s="319">
        <f t="shared" si="38"/>
        <v>4.0778035090327028E-2</v>
      </c>
      <c r="L194" s="319">
        <f t="shared" si="38"/>
        <v>4.2163879066710305E-2</v>
      </c>
      <c r="M194" s="319">
        <f t="shared" si="38"/>
        <v>4.2171528850452972E-2</v>
      </c>
      <c r="N194" s="319">
        <f t="shared" si="38"/>
        <v>4.2551183754228651E-2</v>
      </c>
      <c r="O194" s="319">
        <f t="shared" si="38"/>
        <v>4.2928147578643286E-2</v>
      </c>
      <c r="P194" s="319">
        <f t="shared" si="38"/>
        <v>4.0820430204130363E-2</v>
      </c>
      <c r="Q194" s="319">
        <f t="shared" si="38"/>
        <v>3.9263161458463959E-2</v>
      </c>
      <c r="R194" s="319">
        <f t="shared" si="38"/>
        <v>4.1846738026332646E-2</v>
      </c>
      <c r="S194" s="319">
        <f t="shared" si="38"/>
        <v>4.3188933110402269E-2</v>
      </c>
      <c r="T194" s="319">
        <f t="shared" si="38"/>
        <v>4.2505064921743094E-2</v>
      </c>
      <c r="U194" s="319">
        <f t="shared" si="38"/>
        <v>4.2274887900288528E-2</v>
      </c>
      <c r="V194" s="319">
        <f t="shared" si="38"/>
        <v>3.3587790283526708E-2</v>
      </c>
      <c r="W194" s="319">
        <f t="shared" si="38"/>
        <v>3.2275246736316494E-2</v>
      </c>
      <c r="X194" s="319">
        <f t="shared" si="38"/>
        <v>3.297695855656279E-2</v>
      </c>
      <c r="Y194" s="319">
        <f t="shared" si="38"/>
        <v>3.3375907772730487E-2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</v>
      </c>
      <c r="D197" s="232">
        <f t="shared" si="39"/>
        <v>1.0000000000000002</v>
      </c>
      <c r="E197" s="232">
        <f t="shared" si="39"/>
        <v>1</v>
      </c>
      <c r="F197" s="232">
        <f t="shared" si="39"/>
        <v>1</v>
      </c>
      <c r="G197" s="232">
        <f t="shared" si="39"/>
        <v>0.99999999999999978</v>
      </c>
      <c r="H197" s="232">
        <f t="shared" si="39"/>
        <v>1.0000000000000002</v>
      </c>
      <c r="I197" s="232">
        <f t="shared" si="39"/>
        <v>1.0000000000000002</v>
      </c>
      <c r="J197" s="232">
        <f t="shared" si="39"/>
        <v>0.99999999999999989</v>
      </c>
      <c r="K197" s="232">
        <f t="shared" si="39"/>
        <v>1</v>
      </c>
      <c r="L197" s="232">
        <f t="shared" si="39"/>
        <v>1</v>
      </c>
      <c r="M197" s="232">
        <f t="shared" si="39"/>
        <v>0.99999999999999989</v>
      </c>
      <c r="N197" s="232">
        <f t="shared" si="39"/>
        <v>1</v>
      </c>
      <c r="O197" s="232">
        <f t="shared" si="39"/>
        <v>0.99999999999999978</v>
      </c>
      <c r="P197" s="232">
        <f t="shared" si="39"/>
        <v>1.0000000000000002</v>
      </c>
      <c r="Q197" s="232">
        <f t="shared" si="39"/>
        <v>1.0000000000000002</v>
      </c>
      <c r="R197" s="232">
        <f t="shared" si="39"/>
        <v>1.0000000000000002</v>
      </c>
      <c r="S197" s="232">
        <f t="shared" si="39"/>
        <v>1</v>
      </c>
      <c r="T197" s="232">
        <f t="shared" si="39"/>
        <v>1</v>
      </c>
      <c r="U197" s="232">
        <f t="shared" si="39"/>
        <v>1.0000000000000002</v>
      </c>
      <c r="V197" s="232">
        <f t="shared" si="39"/>
        <v>1.0000000000000002</v>
      </c>
      <c r="W197" s="232">
        <f t="shared" si="39"/>
        <v>0.99999999999999967</v>
      </c>
      <c r="X197" s="232">
        <f t="shared" si="39"/>
        <v>0.99999999999999967</v>
      </c>
      <c r="Y197" s="232">
        <f t="shared" si="39"/>
        <v>1.0000000000000004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9.5885527670155294E-3</v>
      </c>
      <c r="C198" s="266">
        <f t="shared" si="40"/>
        <v>9.6089297379724995E-3</v>
      </c>
      <c r="D198" s="266">
        <f t="shared" si="40"/>
        <v>9.4931560084645112E-3</v>
      </c>
      <c r="E198" s="266">
        <f t="shared" si="40"/>
        <v>9.4664692668404611E-3</v>
      </c>
      <c r="F198" s="266">
        <f t="shared" si="40"/>
        <v>9.1773397115838904E-3</v>
      </c>
      <c r="G198" s="266">
        <f t="shared" si="40"/>
        <v>9.4483643343176021E-3</v>
      </c>
      <c r="H198" s="266">
        <f t="shared" si="40"/>
        <v>9.4939989671753659E-3</v>
      </c>
      <c r="I198" s="266">
        <f t="shared" si="40"/>
        <v>9.5014777285558523E-3</v>
      </c>
      <c r="J198" s="266">
        <f t="shared" si="40"/>
        <v>9.8532825117616362E-3</v>
      </c>
      <c r="K198" s="266">
        <f t="shared" si="40"/>
        <v>9.8688551281267377E-3</v>
      </c>
      <c r="L198" s="266">
        <f t="shared" si="40"/>
        <v>9.4940435303945449E-3</v>
      </c>
      <c r="M198" s="266">
        <f t="shared" si="40"/>
        <v>1.0376973732922661E-2</v>
      </c>
      <c r="N198" s="266">
        <f t="shared" si="40"/>
        <v>9.9731392648512718E-3</v>
      </c>
      <c r="O198" s="266">
        <f t="shared" si="40"/>
        <v>1.0718605609710224E-2</v>
      </c>
      <c r="P198" s="266">
        <f t="shared" si="40"/>
        <v>1.0969174771250999E-2</v>
      </c>
      <c r="Q198" s="266">
        <f t="shared" si="40"/>
        <v>1.1300312271164927E-2</v>
      </c>
      <c r="R198" s="266">
        <f t="shared" si="40"/>
        <v>1.2994172033894708E-2</v>
      </c>
      <c r="S198" s="266">
        <f t="shared" si="40"/>
        <v>1.3401464445751491E-2</v>
      </c>
      <c r="T198" s="266">
        <f t="shared" si="40"/>
        <v>1.2579761844589286E-2</v>
      </c>
      <c r="U198" s="266">
        <f t="shared" si="40"/>
        <v>1.3011441110350165E-2</v>
      </c>
      <c r="V198" s="266">
        <f t="shared" si="40"/>
        <v>1.2010835578554082E-2</v>
      </c>
      <c r="W198" s="266">
        <f t="shared" si="40"/>
        <v>9.6114401943566182E-3</v>
      </c>
      <c r="X198" s="266">
        <f t="shared" si="40"/>
        <v>9.1205645349982951E-3</v>
      </c>
      <c r="Y198" s="266">
        <f t="shared" si="40"/>
        <v>9.1954046834704112E-3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7.6517840295673614E-2</v>
      </c>
      <c r="C199" s="267">
        <f t="shared" si="41"/>
        <v>7.6680451051152579E-2</v>
      </c>
      <c r="D199" s="267">
        <f t="shared" si="41"/>
        <v>7.5756562330906871E-2</v>
      </c>
      <c r="E199" s="267">
        <f t="shared" si="41"/>
        <v>7.5543598822938721E-2</v>
      </c>
      <c r="F199" s="267">
        <f t="shared" si="41"/>
        <v>7.3236309112860082E-2</v>
      </c>
      <c r="G199" s="267">
        <f t="shared" si="41"/>
        <v>7.5399119215952215E-2</v>
      </c>
      <c r="H199" s="267">
        <f t="shared" si="41"/>
        <v>7.5763289245967008E-2</v>
      </c>
      <c r="I199" s="267">
        <f t="shared" si="41"/>
        <v>7.5822970689332442E-2</v>
      </c>
      <c r="J199" s="267">
        <f t="shared" si="41"/>
        <v>7.8630416491705893E-2</v>
      </c>
      <c r="K199" s="267">
        <f t="shared" si="41"/>
        <v>7.8754687901684439E-2</v>
      </c>
      <c r="L199" s="267">
        <f t="shared" si="41"/>
        <v>7.5763644865982957E-2</v>
      </c>
      <c r="M199" s="267">
        <f t="shared" si="41"/>
        <v>8.2809537387081425E-2</v>
      </c>
      <c r="N199" s="267">
        <f t="shared" si="41"/>
        <v>7.9586888246527876E-2</v>
      </c>
      <c r="O199" s="267">
        <f t="shared" si="41"/>
        <v>8.5535802134548464E-2</v>
      </c>
      <c r="P199" s="267">
        <f t="shared" si="41"/>
        <v>8.75353751203439E-2</v>
      </c>
      <c r="Q199" s="267">
        <f t="shared" si="41"/>
        <v>9.0177893438800075E-2</v>
      </c>
      <c r="R199" s="267">
        <f t="shared" si="41"/>
        <v>0.10369510442539265</v>
      </c>
      <c r="S199" s="267">
        <f t="shared" si="41"/>
        <v>0.10694534838622315</v>
      </c>
      <c r="T199" s="267">
        <f t="shared" si="41"/>
        <v>0.10038805971774359</v>
      </c>
      <c r="U199" s="267">
        <f t="shared" si="41"/>
        <v>0.10383291379729473</v>
      </c>
      <c r="V199" s="267">
        <f t="shared" si="41"/>
        <v>9.5847957554021035E-2</v>
      </c>
      <c r="W199" s="267">
        <f t="shared" si="41"/>
        <v>7.6700484804455807E-2</v>
      </c>
      <c r="X199" s="267">
        <f t="shared" si="41"/>
        <v>7.2783236162197507E-2</v>
      </c>
      <c r="Y199" s="267">
        <f t="shared" si="41"/>
        <v>7.3380469829012543E-2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9.3817874971149823E-2</v>
      </c>
      <c r="C200" s="267">
        <f t="shared" si="42"/>
        <v>9.4017250639197206E-2</v>
      </c>
      <c r="D200" s="267">
        <f t="shared" si="42"/>
        <v>9.2884478515620025E-2</v>
      </c>
      <c r="E200" s="267">
        <f t="shared" si="42"/>
        <v>9.2623365764831864E-2</v>
      </c>
      <c r="F200" s="267">
        <f t="shared" si="42"/>
        <v>8.9794417421466016E-2</v>
      </c>
      <c r="G200" s="267">
        <f t="shared" si="42"/>
        <v>9.2446220544164806E-2</v>
      </c>
      <c r="H200" s="267">
        <f t="shared" si="42"/>
        <v>9.2892726329118311E-2</v>
      </c>
      <c r="I200" s="267">
        <f t="shared" si="42"/>
        <v>9.2965901240617668E-2</v>
      </c>
      <c r="J200" s="267">
        <f t="shared" si="42"/>
        <v>9.6408086726480713E-2</v>
      </c>
      <c r="K200" s="267">
        <f t="shared" si="42"/>
        <v>9.6560454848199834E-2</v>
      </c>
      <c r="L200" s="267">
        <f t="shared" si="42"/>
        <v>9.2893162351803574E-2</v>
      </c>
      <c r="M200" s="267">
        <f t="shared" si="42"/>
        <v>0.10153207140948581</v>
      </c>
      <c r="N200" s="267">
        <f t="shared" si="42"/>
        <v>9.758080863238637E-2</v>
      </c>
      <c r="O200" s="267">
        <f t="shared" si="42"/>
        <v>0.10487472149249624</v>
      </c>
      <c r="P200" s="267">
        <f t="shared" si="42"/>
        <v>0.10732638097023571</v>
      </c>
      <c r="Q200" s="267">
        <f t="shared" si="42"/>
        <v>0.11056635026696342</v>
      </c>
      <c r="R200" s="267">
        <f t="shared" si="42"/>
        <v>0.1271396880062213</v>
      </c>
      <c r="S200" s="267">
        <f t="shared" si="42"/>
        <v>0.13112478455840632</v>
      </c>
      <c r="T200" s="267">
        <f t="shared" si="42"/>
        <v>0.12308494854013945</v>
      </c>
      <c r="U200" s="267">
        <f t="shared" si="42"/>
        <v>0.12730865490822749</v>
      </c>
      <c r="V200" s="267">
        <f t="shared" si="42"/>
        <v>0.11751836778581493</v>
      </c>
      <c r="W200" s="267">
        <f t="shared" si="42"/>
        <v>9.4041813854198311E-2</v>
      </c>
      <c r="X200" s="267">
        <f t="shared" si="42"/>
        <v>8.9238908519570448E-2</v>
      </c>
      <c r="Y200" s="267">
        <f t="shared" si="42"/>
        <v>8.9971171652786175E-2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0.17372534286343441</v>
      </c>
      <c r="C201" s="267">
        <f t="shared" si="43"/>
        <v>0.17409453270386535</v>
      </c>
      <c r="D201" s="267">
        <f t="shared" si="43"/>
        <v>0.17199694495083731</v>
      </c>
      <c r="E201" s="267">
        <f t="shared" si="43"/>
        <v>0.1715134347224227</v>
      </c>
      <c r="F201" s="267">
        <f t="shared" si="43"/>
        <v>0.16627498713399333</v>
      </c>
      <c r="G201" s="267">
        <f t="shared" si="43"/>
        <v>0.17118540966103155</v>
      </c>
      <c r="H201" s="267">
        <f t="shared" si="43"/>
        <v>0.17201221767182265</v>
      </c>
      <c r="I201" s="267">
        <f t="shared" si="43"/>
        <v>0.17214771782670402</v>
      </c>
      <c r="J201" s="267">
        <f t="shared" si="43"/>
        <v>0.17852171482796819</v>
      </c>
      <c r="K201" s="267">
        <f t="shared" si="43"/>
        <v>0.17880385940004737</v>
      </c>
      <c r="L201" s="267">
        <f t="shared" si="43"/>
        <v>0.17201302506796662</v>
      </c>
      <c r="M201" s="267">
        <f t="shared" si="43"/>
        <v>0.18800994930520173</v>
      </c>
      <c r="N201" s="267">
        <f t="shared" si="43"/>
        <v>0.18069327877833019</v>
      </c>
      <c r="O201" s="267">
        <f t="shared" si="43"/>
        <v>0.19419963364757309</v>
      </c>
      <c r="P201" s="267">
        <f t="shared" si="43"/>
        <v>0.19873944424854489</v>
      </c>
      <c r="Q201" s="267">
        <f t="shared" si="43"/>
        <v>0.20473899153219538</v>
      </c>
      <c r="R201" s="267">
        <f t="shared" si="43"/>
        <v>0.23542833279077169</v>
      </c>
      <c r="S201" s="267">
        <f t="shared" si="43"/>
        <v>0.24280765432289053</v>
      </c>
      <c r="T201" s="267">
        <f t="shared" si="43"/>
        <v>0.22792005140853422</v>
      </c>
      <c r="U201" s="267">
        <f t="shared" si="43"/>
        <v>0.23574121381683022</v>
      </c>
      <c r="V201" s="267">
        <f t="shared" si="43"/>
        <v>0.2176122486532554</v>
      </c>
      <c r="W201" s="267">
        <f t="shared" si="43"/>
        <v>0.17414001713792654</v>
      </c>
      <c r="X201" s="267">
        <f t="shared" si="43"/>
        <v>0.16524633481720213</v>
      </c>
      <c r="Y201" s="267">
        <f t="shared" si="43"/>
        <v>0.16660228818880948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6.0242500318301119E-2</v>
      </c>
      <c r="C202" s="268">
        <f t="shared" si="44"/>
        <v>6.0971387723630713E-2</v>
      </c>
      <c r="D202" s="268">
        <f t="shared" si="44"/>
        <v>5.9465421360748782E-2</v>
      </c>
      <c r="E202" s="268">
        <f t="shared" si="44"/>
        <v>5.9465130602012972E-2</v>
      </c>
      <c r="F202" s="268">
        <f t="shared" si="44"/>
        <v>5.6847805411208492E-2</v>
      </c>
      <c r="G202" s="268">
        <f t="shared" si="44"/>
        <v>5.8179865040668521E-2</v>
      </c>
      <c r="H202" s="268">
        <f t="shared" si="44"/>
        <v>5.7695600413479341E-2</v>
      </c>
      <c r="I202" s="268">
        <f t="shared" si="44"/>
        <v>5.7480587633392845E-2</v>
      </c>
      <c r="J202" s="268">
        <f t="shared" si="44"/>
        <v>6.1798329734342856E-2</v>
      </c>
      <c r="K202" s="268">
        <f t="shared" si="44"/>
        <v>5.456398508542426E-2</v>
      </c>
      <c r="L202" s="268">
        <f t="shared" si="44"/>
        <v>6.0078879764335319E-2</v>
      </c>
      <c r="M202" s="268">
        <f t="shared" si="44"/>
        <v>5.4312324098247669E-2</v>
      </c>
      <c r="N202" s="268">
        <f t="shared" si="44"/>
        <v>5.763156416084271E-2</v>
      </c>
      <c r="O202" s="268">
        <f t="shared" si="44"/>
        <v>5.3481919980835874E-2</v>
      </c>
      <c r="P202" s="268">
        <f t="shared" si="44"/>
        <v>4.6529816586602185E-2</v>
      </c>
      <c r="Q202" s="268">
        <f t="shared" si="44"/>
        <v>4.1948883399231099E-2</v>
      </c>
      <c r="R202" s="268">
        <f t="shared" si="44"/>
        <v>3.6306960557020991E-2</v>
      </c>
      <c r="S202" s="268">
        <f t="shared" si="44"/>
        <v>3.6467557884115376E-2</v>
      </c>
      <c r="T202" s="268">
        <f t="shared" si="44"/>
        <v>4.0830618740475673E-2</v>
      </c>
      <c r="U202" s="268">
        <f t="shared" si="44"/>
        <v>3.7376803764831067E-2</v>
      </c>
      <c r="V202" s="268">
        <f t="shared" si="44"/>
        <v>3.144174093716133E-2</v>
      </c>
      <c r="W202" s="268">
        <f t="shared" si="44"/>
        <v>4.0551380387915684E-2</v>
      </c>
      <c r="X202" s="268">
        <f t="shared" si="44"/>
        <v>4.4635920994987179E-2</v>
      </c>
      <c r="Y202" s="268">
        <f t="shared" si="44"/>
        <v>4.5245726106096569E-2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0.14680021962409778</v>
      </c>
      <c r="C203" s="269">
        <f t="shared" si="45"/>
        <v>0.1429768692476798</v>
      </c>
      <c r="D203" s="269">
        <f t="shared" si="45"/>
        <v>0.15333111867157007</v>
      </c>
      <c r="E203" s="269">
        <f t="shared" si="45"/>
        <v>0.15647681183835491</v>
      </c>
      <c r="F203" s="269">
        <f t="shared" si="45"/>
        <v>0.17860725787032738</v>
      </c>
      <c r="G203" s="269">
        <f t="shared" si="45"/>
        <v>0.16252559838452257</v>
      </c>
      <c r="H203" s="269">
        <f t="shared" si="45"/>
        <v>0.16208672070158012</v>
      </c>
      <c r="I203" s="269">
        <f t="shared" si="45"/>
        <v>0.16261211183920174</v>
      </c>
      <c r="J203" s="269">
        <f t="shared" si="45"/>
        <v>0.12951490719324821</v>
      </c>
      <c r="K203" s="269">
        <f t="shared" si="45"/>
        <v>0.15863619474543614</v>
      </c>
      <c r="L203" s="269">
        <f t="shared" si="45"/>
        <v>0.15186584157281333</v>
      </c>
      <c r="M203" s="269">
        <f t="shared" si="45"/>
        <v>0.13731686669442131</v>
      </c>
      <c r="N203" s="269">
        <f t="shared" si="45"/>
        <v>0.14199441836194521</v>
      </c>
      <c r="O203" s="269">
        <f t="shared" si="45"/>
        <v>0.12598192118361368</v>
      </c>
      <c r="P203" s="269">
        <f t="shared" si="45"/>
        <v>0.14218655835529853</v>
      </c>
      <c r="Q203" s="269">
        <f t="shared" si="45"/>
        <v>0.14451592856690837</v>
      </c>
      <c r="R203" s="269">
        <f t="shared" si="45"/>
        <v>9.6124624907091935E-2</v>
      </c>
      <c r="S203" s="269">
        <f t="shared" si="45"/>
        <v>7.5177802373440045E-2</v>
      </c>
      <c r="T203" s="269">
        <f t="shared" si="45"/>
        <v>9.4967601110907032E-2</v>
      </c>
      <c r="U203" s="269">
        <f t="shared" si="45"/>
        <v>9.104899400406484E-2</v>
      </c>
      <c r="V203" s="269">
        <f t="shared" si="45"/>
        <v>0.15434433520734522</v>
      </c>
      <c r="W203" s="269">
        <f t="shared" si="45"/>
        <v>0.2198326615728517</v>
      </c>
      <c r="X203" s="269">
        <f t="shared" si="45"/>
        <v>0.22643749301595956</v>
      </c>
      <c r="Y203" s="269">
        <f t="shared" si="45"/>
        <v>0.22091279878649067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0.14613553732843462</v>
      </c>
      <c r="C204" s="318">
        <f t="shared" si="46"/>
        <v>0.14231077441227644</v>
      </c>
      <c r="D204" s="318">
        <f t="shared" si="46"/>
        <v>0.15267304931719361</v>
      </c>
      <c r="E204" s="318">
        <f t="shared" si="46"/>
        <v>0.15582059241953361</v>
      </c>
      <c r="F204" s="318">
        <f t="shared" si="46"/>
        <v>0.17797108102739859</v>
      </c>
      <c r="G204" s="318">
        <f t="shared" si="46"/>
        <v>0.16187063400683258</v>
      </c>
      <c r="H204" s="318">
        <f t="shared" si="46"/>
        <v>0.16142859291297015</v>
      </c>
      <c r="I204" s="318">
        <f t="shared" si="46"/>
        <v>0.16195346561987509</v>
      </c>
      <c r="J204" s="318">
        <f t="shared" si="46"/>
        <v>0.12883187372627236</v>
      </c>
      <c r="K204" s="318">
        <f t="shared" si="46"/>
        <v>0.15801856501018094</v>
      </c>
      <c r="L204" s="318">
        <f t="shared" si="46"/>
        <v>0.15118703368826458</v>
      </c>
      <c r="M204" s="318">
        <f t="shared" si="46"/>
        <v>0.13670391889940095</v>
      </c>
      <c r="N204" s="318">
        <f t="shared" si="46"/>
        <v>0.14134093250616128</v>
      </c>
      <c r="O204" s="318">
        <f t="shared" si="46"/>
        <v>0.12537640374989459</v>
      </c>
      <c r="P204" s="318">
        <f t="shared" si="46"/>
        <v>0.14164148270808122</v>
      </c>
      <c r="Q204" s="318">
        <f t="shared" si="46"/>
        <v>0.14402605956618561</v>
      </c>
      <c r="R204" s="318">
        <f t="shared" si="46"/>
        <v>9.5710594859679782E-2</v>
      </c>
      <c r="S204" s="318">
        <f t="shared" si="46"/>
        <v>7.4777911249743936E-2</v>
      </c>
      <c r="T204" s="318">
        <f t="shared" si="46"/>
        <v>9.4514641832015314E-2</v>
      </c>
      <c r="U204" s="318">
        <f t="shared" si="46"/>
        <v>9.0631520093450893E-2</v>
      </c>
      <c r="V204" s="318">
        <f t="shared" si="46"/>
        <v>0.15399871440419033</v>
      </c>
      <c r="W204" s="318">
        <f t="shared" si="46"/>
        <v>0.21938683800888248</v>
      </c>
      <c r="X204" s="318">
        <f t="shared" si="46"/>
        <v>0.22595407284534935</v>
      </c>
      <c r="Y204" s="318">
        <f t="shared" si="46"/>
        <v>0.22042541183978848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6.6468229566316061E-4</v>
      </c>
      <c r="C205" s="318">
        <f t="shared" si="47"/>
        <v>6.6609483540335272E-4</v>
      </c>
      <c r="D205" s="318">
        <f t="shared" si="47"/>
        <v>6.5806935437647939E-4</v>
      </c>
      <c r="E205" s="318">
        <f t="shared" si="47"/>
        <v>6.5621941882129707E-4</v>
      </c>
      <c r="F205" s="318">
        <f t="shared" si="47"/>
        <v>6.3617684292881249E-4</v>
      </c>
      <c r="G205" s="318">
        <f t="shared" si="47"/>
        <v>6.549643776900103E-4</v>
      </c>
      <c r="H205" s="318">
        <f t="shared" si="47"/>
        <v>6.5812778860995522E-4</v>
      </c>
      <c r="I205" s="318">
        <f t="shared" si="47"/>
        <v>6.586462193266529E-4</v>
      </c>
      <c r="J205" s="318">
        <f t="shared" si="47"/>
        <v>6.8303346697583961E-4</v>
      </c>
      <c r="K205" s="318">
        <f t="shared" si="47"/>
        <v>6.1762973525521985E-4</v>
      </c>
      <c r="L205" s="318">
        <f t="shared" si="47"/>
        <v>6.7880788454874959E-4</v>
      </c>
      <c r="M205" s="318">
        <f t="shared" si="47"/>
        <v>6.1294779502036386E-4</v>
      </c>
      <c r="N205" s="318">
        <f t="shared" si="47"/>
        <v>6.5348585578391756E-4</v>
      </c>
      <c r="O205" s="318">
        <f t="shared" si="47"/>
        <v>6.0551743371910184E-4</v>
      </c>
      <c r="P205" s="318">
        <f t="shared" si="47"/>
        <v>5.4507564721732239E-4</v>
      </c>
      <c r="Q205" s="318">
        <f t="shared" si="47"/>
        <v>4.8986900072276298E-4</v>
      </c>
      <c r="R205" s="318">
        <f t="shared" si="47"/>
        <v>4.1403004741215696E-4</v>
      </c>
      <c r="S205" s="318">
        <f t="shared" si="47"/>
        <v>3.9989112369611144E-4</v>
      </c>
      <c r="T205" s="318">
        <f t="shared" si="47"/>
        <v>4.5295927889170846E-4</v>
      </c>
      <c r="U205" s="318">
        <f t="shared" si="47"/>
        <v>4.1747391061395725E-4</v>
      </c>
      <c r="V205" s="318">
        <f t="shared" si="47"/>
        <v>3.4562080315488877E-4</v>
      </c>
      <c r="W205" s="318">
        <f t="shared" si="47"/>
        <v>4.4582356396921424E-4</v>
      </c>
      <c r="X205" s="318">
        <f t="shared" si="47"/>
        <v>4.8342017061022026E-4</v>
      </c>
      <c r="Y205" s="318">
        <f t="shared" si="47"/>
        <v>4.8738694670221063E-4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0.13329070591283229</v>
      </c>
      <c r="C206" s="269">
        <f t="shared" si="48"/>
        <v>0.13476086115277935</v>
      </c>
      <c r="D206" s="269">
        <f t="shared" si="48"/>
        <v>0.13350243074067014</v>
      </c>
      <c r="E206" s="269">
        <f t="shared" si="48"/>
        <v>0.1304494221146103</v>
      </c>
      <c r="F206" s="269">
        <f t="shared" si="48"/>
        <v>0.13016052620595336</v>
      </c>
      <c r="G206" s="269">
        <f t="shared" si="48"/>
        <v>0.13039900843330143</v>
      </c>
      <c r="H206" s="269">
        <f t="shared" si="48"/>
        <v>0.12983207302472827</v>
      </c>
      <c r="I206" s="269">
        <f t="shared" si="48"/>
        <v>0.12976687069439086</v>
      </c>
      <c r="J206" s="269">
        <f t="shared" si="48"/>
        <v>0.13395703333327552</v>
      </c>
      <c r="K206" s="269">
        <f t="shared" si="48"/>
        <v>0.1230647042865992</v>
      </c>
      <c r="L206" s="269">
        <f t="shared" si="48"/>
        <v>0.13297426035005147</v>
      </c>
      <c r="M206" s="269">
        <f t="shared" si="48"/>
        <v>0.11967449845582867</v>
      </c>
      <c r="N206" s="269">
        <f t="shared" si="48"/>
        <v>0.12595784622746289</v>
      </c>
      <c r="O206" s="269">
        <f t="shared" si="48"/>
        <v>0.11674120492123211</v>
      </c>
      <c r="P206" s="269">
        <f t="shared" si="48"/>
        <v>0.10727106465305791</v>
      </c>
      <c r="Q206" s="269">
        <f t="shared" si="48"/>
        <v>0.1012783396345731</v>
      </c>
      <c r="R206" s="269">
        <f t="shared" si="48"/>
        <v>8.1474214907753861E-2</v>
      </c>
      <c r="S206" s="269">
        <f t="shared" si="48"/>
        <v>8.2304582551234906E-2</v>
      </c>
      <c r="T206" s="269">
        <f t="shared" si="48"/>
        <v>9.1085769587820511E-2</v>
      </c>
      <c r="U206" s="269">
        <f t="shared" si="48"/>
        <v>8.2914745751739169E-2</v>
      </c>
      <c r="V206" s="269">
        <f t="shared" si="48"/>
        <v>8.4825563423499367E-2</v>
      </c>
      <c r="W206" s="269">
        <f t="shared" si="48"/>
        <v>0.11304204731874738</v>
      </c>
      <c r="X206" s="269">
        <f t="shared" si="48"/>
        <v>0.1192901697258395</v>
      </c>
      <c r="Y206" s="269">
        <f t="shared" si="48"/>
        <v>0.1194934691458176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4.2495206525685371E-2</v>
      </c>
      <c r="C207" s="318">
        <f t="shared" si="49"/>
        <v>3.8783250392087569E-2</v>
      </c>
      <c r="D207" s="318">
        <f t="shared" si="49"/>
        <v>4.6092984651538937E-2</v>
      </c>
      <c r="E207" s="318">
        <f t="shared" si="49"/>
        <v>5.1638948076942838E-2</v>
      </c>
      <c r="F207" s="318">
        <f t="shared" si="49"/>
        <v>7.1317234083006595E-2</v>
      </c>
      <c r="G207" s="318">
        <f t="shared" si="49"/>
        <v>5.6038974424920701E-2</v>
      </c>
      <c r="H207" s="318">
        <f t="shared" si="49"/>
        <v>5.7201627561079917E-2</v>
      </c>
      <c r="I207" s="318">
        <f t="shared" si="49"/>
        <v>5.8157853831575505E-2</v>
      </c>
      <c r="J207" s="318">
        <f t="shared" si="49"/>
        <v>3.2723173452757569E-2</v>
      </c>
      <c r="K207" s="318">
        <f t="shared" si="49"/>
        <v>5.8924842364873088E-2</v>
      </c>
      <c r="L207" s="318">
        <f t="shared" si="49"/>
        <v>4.7669939357313285E-2</v>
      </c>
      <c r="M207" s="318">
        <f t="shared" si="49"/>
        <v>4.3433488625277156E-2</v>
      </c>
      <c r="N207" s="318">
        <f t="shared" si="49"/>
        <v>4.4337370081984448E-2</v>
      </c>
      <c r="O207" s="318">
        <f t="shared" si="49"/>
        <v>3.7167935122675674E-2</v>
      </c>
      <c r="P207" s="318">
        <f t="shared" si="49"/>
        <v>5.5452236866406615E-2</v>
      </c>
      <c r="Q207" s="318">
        <f t="shared" si="49"/>
        <v>6.1501652270615756E-2</v>
      </c>
      <c r="R207" s="318">
        <f t="shared" si="49"/>
        <v>3.067789217214334E-2</v>
      </c>
      <c r="S207" s="318">
        <f t="shared" si="49"/>
        <v>1.6198563852850723E-2</v>
      </c>
      <c r="T207" s="318">
        <f t="shared" si="49"/>
        <v>2.4779140398908651E-2</v>
      </c>
      <c r="U207" s="318">
        <f t="shared" si="49"/>
        <v>2.6319269402598943E-2</v>
      </c>
      <c r="V207" s="318">
        <f t="shared" si="49"/>
        <v>5.28958927338695E-2</v>
      </c>
      <c r="W207" s="318">
        <f t="shared" si="49"/>
        <v>7.500928294886805E-2</v>
      </c>
      <c r="X207" s="318">
        <f t="shared" si="49"/>
        <v>7.0633533482939229E-2</v>
      </c>
      <c r="Y207" s="318">
        <f t="shared" si="49"/>
        <v>6.3175322780402166E-2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9.0795499387146886E-2</v>
      </c>
      <c r="C208" s="318">
        <f t="shared" si="50"/>
        <v>9.5977610760691764E-2</v>
      </c>
      <c r="D208" s="318">
        <f t="shared" si="50"/>
        <v>8.7409446089131204E-2</v>
      </c>
      <c r="E208" s="318">
        <f t="shared" si="50"/>
        <v>7.8810474037667458E-2</v>
      </c>
      <c r="F208" s="318">
        <f t="shared" si="50"/>
        <v>5.8843292122946755E-2</v>
      </c>
      <c r="G208" s="318">
        <f t="shared" si="50"/>
        <v>7.4360034008380718E-2</v>
      </c>
      <c r="H208" s="318">
        <f t="shared" si="50"/>
        <v>7.2630445463648358E-2</v>
      </c>
      <c r="I208" s="318">
        <f t="shared" si="50"/>
        <v>7.1609016862815331E-2</v>
      </c>
      <c r="J208" s="318">
        <f t="shared" si="50"/>
        <v>0.10123385988051795</v>
      </c>
      <c r="K208" s="318">
        <f t="shared" si="50"/>
        <v>6.4139861921726132E-2</v>
      </c>
      <c r="L208" s="318">
        <f t="shared" si="50"/>
        <v>8.5304320992738172E-2</v>
      </c>
      <c r="M208" s="318">
        <f t="shared" si="50"/>
        <v>7.6241009830551487E-2</v>
      </c>
      <c r="N208" s="318">
        <f t="shared" si="50"/>
        <v>8.162047614547846E-2</v>
      </c>
      <c r="O208" s="318">
        <f t="shared" si="50"/>
        <v>7.9573269798556431E-2</v>
      </c>
      <c r="P208" s="318">
        <f t="shared" si="50"/>
        <v>5.1818827786651291E-2</v>
      </c>
      <c r="Q208" s="318">
        <f t="shared" si="50"/>
        <v>3.9776687363957342E-2</v>
      </c>
      <c r="R208" s="318">
        <f t="shared" si="50"/>
        <v>5.0796322735610556E-2</v>
      </c>
      <c r="S208" s="318">
        <f t="shared" si="50"/>
        <v>6.6106018698384172E-2</v>
      </c>
      <c r="T208" s="318">
        <f t="shared" si="50"/>
        <v>6.630662918891185E-2</v>
      </c>
      <c r="U208" s="318">
        <f t="shared" si="50"/>
        <v>5.6595476349140222E-2</v>
      </c>
      <c r="V208" s="318">
        <f t="shared" si="50"/>
        <v>3.1929670689629888E-2</v>
      </c>
      <c r="W208" s="318">
        <f t="shared" si="50"/>
        <v>3.8032764369879332E-2</v>
      </c>
      <c r="X208" s="318">
        <f t="shared" si="50"/>
        <v>4.8656636242900266E-2</v>
      </c>
      <c r="Y208" s="318">
        <f t="shared" si="50"/>
        <v>5.6318146365415385E-2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0.1436473976175735</v>
      </c>
      <c r="C209" s="269">
        <f t="shared" si="51"/>
        <v>0.14417509483523841</v>
      </c>
      <c r="D209" s="269">
        <f t="shared" si="51"/>
        <v>0.14281574078355219</v>
      </c>
      <c r="E209" s="269">
        <f t="shared" si="51"/>
        <v>0.14415952519984224</v>
      </c>
      <c r="F209" s="269">
        <f t="shared" si="51"/>
        <v>0.14049514528652968</v>
      </c>
      <c r="G209" s="269">
        <f t="shared" si="51"/>
        <v>0.14042075600537635</v>
      </c>
      <c r="H209" s="269">
        <f t="shared" si="51"/>
        <v>0.13945495260827923</v>
      </c>
      <c r="I209" s="269">
        <f t="shared" si="51"/>
        <v>0.13880729829444421</v>
      </c>
      <c r="J209" s="269">
        <f t="shared" si="51"/>
        <v>0.14446381251963461</v>
      </c>
      <c r="K209" s="269">
        <f t="shared" si="51"/>
        <v>0.13263114010839322</v>
      </c>
      <c r="L209" s="269">
        <f t="shared" si="51"/>
        <v>0.14414796683913056</v>
      </c>
      <c r="M209" s="269">
        <f t="shared" si="51"/>
        <v>0.13024733825095655</v>
      </c>
      <c r="N209" s="269">
        <f t="shared" si="51"/>
        <v>0.13770002274578641</v>
      </c>
      <c r="O209" s="269">
        <f t="shared" si="51"/>
        <v>0.12696066258424196</v>
      </c>
      <c r="P209" s="269">
        <f t="shared" si="51"/>
        <v>0.11369359672209842</v>
      </c>
      <c r="Q209" s="269">
        <f t="shared" si="51"/>
        <v>0.10411733304658041</v>
      </c>
      <c r="R209" s="269">
        <f t="shared" si="51"/>
        <v>8.6797640959865779E-2</v>
      </c>
      <c r="S209" s="269">
        <f t="shared" si="51"/>
        <v>8.4834581239085147E-2</v>
      </c>
      <c r="T209" s="269">
        <f t="shared" si="51"/>
        <v>9.6121420690728029E-2</v>
      </c>
      <c r="U209" s="269">
        <f t="shared" si="51"/>
        <v>8.8433542273462395E-2</v>
      </c>
      <c r="V209" s="269">
        <f t="shared" si="51"/>
        <v>8.3011202664304298E-2</v>
      </c>
      <c r="W209" s="269">
        <f t="shared" si="51"/>
        <v>0.10932302053468641</v>
      </c>
      <c r="X209" s="269">
        <f t="shared" si="51"/>
        <v>0.11880257353745249</v>
      </c>
      <c r="Y209" s="269">
        <f t="shared" si="51"/>
        <v>0.11948655315492594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2.7018146265458901E-3</v>
      </c>
      <c r="C210" s="318">
        <f t="shared" si="52"/>
        <v>2.2690166570915669E-3</v>
      </c>
      <c r="D210" s="318">
        <f t="shared" si="52"/>
        <v>3.1325768725471576E-3</v>
      </c>
      <c r="E210" s="318">
        <f t="shared" si="52"/>
        <v>2.7282542164217423E-3</v>
      </c>
      <c r="F210" s="318">
        <f t="shared" si="52"/>
        <v>5.5825157834042786E-3</v>
      </c>
      <c r="G210" s="318">
        <f t="shared" si="52"/>
        <v>5.1111229543450553E-3</v>
      </c>
      <c r="H210" s="318">
        <f t="shared" si="52"/>
        <v>5.912859006618575E-3</v>
      </c>
      <c r="I210" s="318">
        <f t="shared" si="52"/>
        <v>6.4298518091725565E-3</v>
      </c>
      <c r="J210" s="318">
        <f t="shared" si="52"/>
        <v>2.198193669439962E-3</v>
      </c>
      <c r="K210" s="318">
        <f t="shared" si="52"/>
        <v>5.6003688801459723E-3</v>
      </c>
      <c r="L210" s="318">
        <f t="shared" si="52"/>
        <v>4.0163274204810485E-3</v>
      </c>
      <c r="M210" s="318">
        <f t="shared" si="52"/>
        <v>3.6068026798809932E-3</v>
      </c>
      <c r="N210" s="318">
        <f t="shared" si="52"/>
        <v>3.846556915912435E-3</v>
      </c>
      <c r="O210" s="318">
        <f t="shared" si="52"/>
        <v>3.2312509266658887E-3</v>
      </c>
      <c r="P210" s="318">
        <f t="shared" si="52"/>
        <v>7.396552727005087E-3</v>
      </c>
      <c r="Q210" s="318">
        <f t="shared" si="52"/>
        <v>9.0497587502778049E-3</v>
      </c>
      <c r="R210" s="318">
        <f t="shared" si="52"/>
        <v>3.2893456031258942E-3</v>
      </c>
      <c r="S210" s="318">
        <f t="shared" si="52"/>
        <v>1.1238678310053073E-3</v>
      </c>
      <c r="T210" s="318">
        <f t="shared" si="52"/>
        <v>1.9911595385998372E-3</v>
      </c>
      <c r="U210" s="318">
        <f t="shared" si="52"/>
        <v>2.2679432692647591E-3</v>
      </c>
      <c r="V210" s="318">
        <f t="shared" si="52"/>
        <v>6.3848421916836116E-3</v>
      </c>
      <c r="W210" s="318">
        <f t="shared" si="52"/>
        <v>1.032637091425392E-2</v>
      </c>
      <c r="X210" s="318">
        <f t="shared" si="52"/>
        <v>6.3234887680540513E-3</v>
      </c>
      <c r="Y210" s="318">
        <f t="shared" si="52"/>
        <v>4.8550476875258959E-3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1.6435132731035234E-2</v>
      </c>
      <c r="C211" s="318">
        <f t="shared" si="53"/>
        <v>1.6004980782091272E-2</v>
      </c>
      <c r="D211" s="318">
        <f t="shared" si="53"/>
        <v>1.7170373995619014E-2</v>
      </c>
      <c r="E211" s="318">
        <f t="shared" si="53"/>
        <v>1.7524362420401351E-2</v>
      </c>
      <c r="F211" s="318">
        <f t="shared" si="53"/>
        <v>2.0015517049746329E-2</v>
      </c>
      <c r="G211" s="318">
        <f t="shared" si="53"/>
        <v>1.8204780327868091E-2</v>
      </c>
      <c r="H211" s="318">
        <f t="shared" si="53"/>
        <v>1.8155066177682477E-2</v>
      </c>
      <c r="I211" s="318">
        <f t="shared" si="53"/>
        <v>1.8214095984959908E-2</v>
      </c>
      <c r="J211" s="318">
        <f t="shared" si="53"/>
        <v>1.4489076260215493E-2</v>
      </c>
      <c r="K211" s="318">
        <f t="shared" si="53"/>
        <v>1.7771557400670102E-2</v>
      </c>
      <c r="L211" s="318">
        <f t="shared" si="53"/>
        <v>1.7003249252737673E-2</v>
      </c>
      <c r="M211" s="318">
        <f t="shared" si="53"/>
        <v>1.5374405795045218E-2</v>
      </c>
      <c r="N211" s="318">
        <f t="shared" si="53"/>
        <v>1.58959075152698E-2</v>
      </c>
      <c r="O211" s="318">
        <f t="shared" si="53"/>
        <v>1.4100456840544567E-2</v>
      </c>
      <c r="P211" s="318">
        <f t="shared" si="53"/>
        <v>1.5929708892752619E-2</v>
      </c>
      <c r="Q211" s="318">
        <f t="shared" si="53"/>
        <v>1.619789032135489E-2</v>
      </c>
      <c r="R211" s="318">
        <f t="shared" si="53"/>
        <v>1.0764091740052772E-2</v>
      </c>
      <c r="S211" s="318">
        <f t="shared" si="53"/>
        <v>8.4098975458448116E-3</v>
      </c>
      <c r="T211" s="318">
        <f t="shared" si="53"/>
        <v>1.0629588886680606E-2</v>
      </c>
      <c r="U211" s="318">
        <f t="shared" si="53"/>
        <v>1.0192873612964243E-2</v>
      </c>
      <c r="V211" s="318">
        <f t="shared" si="53"/>
        <v>1.7319464915322717E-2</v>
      </c>
      <c r="W211" s="318">
        <f t="shared" si="53"/>
        <v>2.467334002416215E-2</v>
      </c>
      <c r="X211" s="318">
        <f t="shared" si="53"/>
        <v>2.5411924068716868E-2</v>
      </c>
      <c r="Y211" s="318">
        <f t="shared" si="53"/>
        <v>2.4790143226682011E-2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0.12451045025999237</v>
      </c>
      <c r="C212" s="318">
        <f t="shared" si="54"/>
        <v>0.12590109739605559</v>
      </c>
      <c r="D212" s="318">
        <f t="shared" si="54"/>
        <v>0.12251278991538601</v>
      </c>
      <c r="E212" s="318">
        <f t="shared" si="54"/>
        <v>0.12390690856301914</v>
      </c>
      <c r="F212" s="318">
        <f t="shared" si="54"/>
        <v>0.11489711245337909</v>
      </c>
      <c r="G212" s="318">
        <f t="shared" si="54"/>
        <v>0.11710485272316319</v>
      </c>
      <c r="H212" s="318">
        <f t="shared" si="54"/>
        <v>0.11538702742397819</v>
      </c>
      <c r="I212" s="318">
        <f t="shared" si="54"/>
        <v>0.11416335050031173</v>
      </c>
      <c r="J212" s="318">
        <f t="shared" si="54"/>
        <v>0.12777654258997914</v>
      </c>
      <c r="K212" s="318">
        <f t="shared" si="54"/>
        <v>0.10925921382757714</v>
      </c>
      <c r="L212" s="318">
        <f t="shared" si="54"/>
        <v>0.12312839016591184</v>
      </c>
      <c r="M212" s="318">
        <f t="shared" si="54"/>
        <v>0.11126612977603033</v>
      </c>
      <c r="N212" s="318">
        <f t="shared" si="54"/>
        <v>0.11795755831460417</v>
      </c>
      <c r="O212" s="318">
        <f t="shared" si="54"/>
        <v>0.10962895481703151</v>
      </c>
      <c r="P212" s="318">
        <f t="shared" si="54"/>
        <v>9.0367335102340712E-2</v>
      </c>
      <c r="Q212" s="318">
        <f t="shared" si="54"/>
        <v>7.886968397494773E-2</v>
      </c>
      <c r="R212" s="318">
        <f t="shared" si="54"/>
        <v>7.2744203616687111E-2</v>
      </c>
      <c r="S212" s="318">
        <f t="shared" si="54"/>
        <v>7.5300815862235027E-2</v>
      </c>
      <c r="T212" s="318">
        <f t="shared" si="54"/>
        <v>8.3500672265447579E-2</v>
      </c>
      <c r="U212" s="318">
        <f t="shared" si="54"/>
        <v>7.5972725391233398E-2</v>
      </c>
      <c r="V212" s="318">
        <f t="shared" si="54"/>
        <v>5.9306895557297991E-2</v>
      </c>
      <c r="W212" s="318">
        <f t="shared" si="54"/>
        <v>7.4323309596270343E-2</v>
      </c>
      <c r="X212" s="318">
        <f t="shared" si="54"/>
        <v>8.7067160700681587E-2</v>
      </c>
      <c r="Y212" s="318">
        <f t="shared" si="54"/>
        <v>8.9841362240718037E-2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0.16236956562992205</v>
      </c>
      <c r="C213" s="319">
        <f t="shared" si="55"/>
        <v>0.16271462290848421</v>
      </c>
      <c r="D213" s="319">
        <f t="shared" si="55"/>
        <v>0.16075414663762994</v>
      </c>
      <c r="E213" s="319">
        <f t="shared" si="55"/>
        <v>0.16030224166814583</v>
      </c>
      <c r="F213" s="319">
        <f t="shared" si="55"/>
        <v>0.15540621184607775</v>
      </c>
      <c r="G213" s="319">
        <f t="shared" si="55"/>
        <v>0.15999565838066493</v>
      </c>
      <c r="H213" s="319">
        <f t="shared" si="55"/>
        <v>0.16076842103784986</v>
      </c>
      <c r="I213" s="319">
        <f t="shared" si="55"/>
        <v>0.16089506405336054</v>
      </c>
      <c r="J213" s="319">
        <f t="shared" si="55"/>
        <v>0.16685241666158235</v>
      </c>
      <c r="K213" s="319">
        <f t="shared" si="55"/>
        <v>0.16711611849608871</v>
      </c>
      <c r="L213" s="319">
        <f t="shared" si="55"/>
        <v>0.16076917565752152</v>
      </c>
      <c r="M213" s="319">
        <f t="shared" si="55"/>
        <v>0.17572044066585402</v>
      </c>
      <c r="N213" s="319">
        <f t="shared" si="55"/>
        <v>0.16888203358186701</v>
      </c>
      <c r="O213" s="319">
        <f t="shared" si="55"/>
        <v>0.18150552844574813</v>
      </c>
      <c r="P213" s="319">
        <f t="shared" si="55"/>
        <v>0.18574858857256774</v>
      </c>
      <c r="Q213" s="319">
        <f t="shared" si="55"/>
        <v>0.19135596784358341</v>
      </c>
      <c r="R213" s="319">
        <f t="shared" si="55"/>
        <v>0.22003926141198726</v>
      </c>
      <c r="S213" s="319">
        <f t="shared" si="55"/>
        <v>0.22693622423885321</v>
      </c>
      <c r="T213" s="319">
        <f t="shared" si="55"/>
        <v>0.21302176835906236</v>
      </c>
      <c r="U213" s="319">
        <f t="shared" si="55"/>
        <v>0.22033169057320004</v>
      </c>
      <c r="V213" s="319">
        <f t="shared" si="55"/>
        <v>0.20338774819604449</v>
      </c>
      <c r="W213" s="319">
        <f t="shared" si="55"/>
        <v>0.1627571341948614</v>
      </c>
      <c r="X213" s="319">
        <f t="shared" si="55"/>
        <v>0.15444479869179265</v>
      </c>
      <c r="Y213" s="319">
        <f t="shared" si="55"/>
        <v>0.15571211845259106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1925.7719125543331</v>
      </c>
      <c r="C217" s="320">
        <f t="shared" si="56"/>
        <v>1906.8782513639362</v>
      </c>
      <c r="D217" s="320">
        <f t="shared" si="56"/>
        <v>2013.031949486927</v>
      </c>
      <c r="E217" s="320">
        <f t="shared" si="56"/>
        <v>2036.8843957941892</v>
      </c>
      <c r="F217" s="320">
        <f t="shared" si="56"/>
        <v>1616.786081457868</v>
      </c>
      <c r="G217" s="320">
        <f t="shared" si="56"/>
        <v>1824.2867832411571</v>
      </c>
      <c r="H217" s="320">
        <f t="shared" si="56"/>
        <v>1537.6438142315321</v>
      </c>
      <c r="I217" s="320">
        <f t="shared" si="56"/>
        <v>1537.5989701087506</v>
      </c>
      <c r="J217" s="320">
        <f t="shared" si="56"/>
        <v>1468.3186486131983</v>
      </c>
      <c r="K217" s="320">
        <f t="shared" si="56"/>
        <v>1426.1633048836054</v>
      </c>
      <c r="L217" s="320">
        <f t="shared" si="56"/>
        <v>1714.4635222148024</v>
      </c>
      <c r="M217" s="320">
        <f t="shared" si="56"/>
        <v>1628.0587828144312</v>
      </c>
      <c r="N217" s="320">
        <f t="shared" si="56"/>
        <v>1569.364031450056</v>
      </c>
      <c r="O217" s="320">
        <f t="shared" si="56"/>
        <v>1703.346021588113</v>
      </c>
      <c r="P217" s="320">
        <f t="shared" si="56"/>
        <v>1551.9756675380895</v>
      </c>
      <c r="Q217" s="320">
        <f t="shared" si="56"/>
        <v>1429.144688651869</v>
      </c>
      <c r="R217" s="320">
        <f t="shared" si="56"/>
        <v>1680.1030193915715</v>
      </c>
      <c r="S217" s="320">
        <f t="shared" si="56"/>
        <v>1712.942602784133</v>
      </c>
      <c r="T217" s="320">
        <f t="shared" si="56"/>
        <v>1627.2919389994129</v>
      </c>
      <c r="U217" s="320">
        <f t="shared" si="56"/>
        <v>1674.1493745577438</v>
      </c>
      <c r="V217" s="320">
        <f t="shared" si="56"/>
        <v>1540.8900758625155</v>
      </c>
      <c r="W217" s="320">
        <f t="shared" si="56"/>
        <v>1664.2856966507934</v>
      </c>
      <c r="X217" s="320">
        <f t="shared" si="56"/>
        <v>1285.0493614670834</v>
      </c>
      <c r="Y217" s="320">
        <f t="shared" si="56"/>
        <v>1594.1703152006467</v>
      </c>
      <c r="DA217" s="95"/>
    </row>
    <row r="218" spans="1:105" ht="12" customHeight="1" x14ac:dyDescent="0.25">
      <c r="A218" s="55" t="s">
        <v>91</v>
      </c>
      <c r="B218" s="273">
        <f>IF(B$6=0,0,B$6/CHI!B$10*1000)</f>
        <v>4.2769693614045536</v>
      </c>
      <c r="C218" s="273">
        <f>IF(C$6=0,0,C$6/CHI!C$10*1000)</f>
        <v>3.9682828245423822</v>
      </c>
      <c r="D218" s="273">
        <f>IF(D$6=0,0,D$6/CHI!D$10*1000)</f>
        <v>3.9377200972205029</v>
      </c>
      <c r="E218" s="273">
        <f>IF(E$6=0,0,E$6/CHI!E$10*1000)</f>
        <v>7.0243027069835096</v>
      </c>
      <c r="F218" s="273">
        <f>IF(F$6=0,0,F$6/CHI!F$10*1000)</f>
        <v>6.2848312138886877</v>
      </c>
      <c r="G218" s="273">
        <f>IF(G$6=0,0,G$6/CHI!G$10*1000)</f>
        <v>6.5431712351269304</v>
      </c>
      <c r="H218" s="273">
        <f>IF(H$6=0,0,H$6/CHI!H$10*1000)</f>
        <v>5.8613130706586691</v>
      </c>
      <c r="I218" s="273">
        <f>IF(I$6=0,0,I$6/CHI!I$10*1000)</f>
        <v>5.6812605849296327</v>
      </c>
      <c r="J218" s="273">
        <f>IF(J$6=0,0,J$6/CHI!J$10*1000)</f>
        <v>5.7438415786385457</v>
      </c>
      <c r="K218" s="273">
        <f>IF(K$6=0,0,K$6/CHI!K$10*1000)</f>
        <v>5.0944873378043187</v>
      </c>
      <c r="L218" s="273">
        <f>IF(L$6=0,0,L$6/CHI!L$10*1000)</f>
        <v>5.1403104527990484</v>
      </c>
      <c r="M218" s="273">
        <f>IF(M$6=0,0,M$6/CHI!M$10*1000)</f>
        <v>5.0905399934241107</v>
      </c>
      <c r="N218" s="273">
        <f>IF(N$6=0,0,N$6/CHI!N$10*1000)</f>
        <v>5.1682159388874025</v>
      </c>
      <c r="O218" s="273">
        <f>IF(O$6=0,0,O$6/CHI!O$10*1000)</f>
        <v>5.1842917068375964</v>
      </c>
      <c r="P218" s="273">
        <f>IF(P$6=0,0,P$6/CHI!P$10*1000)</f>
        <v>5.2436984400169084</v>
      </c>
      <c r="Q218" s="273">
        <f>IF(Q$6=0,0,Q$6/CHI!Q$10*1000)</f>
        <v>5.2998241811868461</v>
      </c>
      <c r="R218" s="273">
        <f>IF(R$6=0,0,R$6/CHI!R$10*1000)</f>
        <v>5.1540418774618963</v>
      </c>
      <c r="S218" s="273">
        <f>IF(S$6=0,0,S$6/CHI!S$10*1000)</f>
        <v>4.8102438130826899</v>
      </c>
      <c r="T218" s="273">
        <f>IF(T$6=0,0,T$6/CHI!T$10*1000)</f>
        <v>4.4266450000810265</v>
      </c>
      <c r="U218" s="273">
        <f>IF(U$6=0,0,U$6/CHI!U$10*1000)</f>
        <v>4.3740495360314497</v>
      </c>
      <c r="V218" s="273">
        <f>IF(V$6=0,0,V$6/CHI!V$10*1000)</f>
        <v>4.5578213757448651</v>
      </c>
      <c r="W218" s="273">
        <f>IF(W$6=0,0,W$6/CHI!W$10*1000)</f>
        <v>3.7513098106163443</v>
      </c>
      <c r="X218" s="273">
        <f>IF(X$6=0,0,X$6/CHI!X$10*1000)</f>
        <v>3.9745339726335609</v>
      </c>
      <c r="Y218" s="273">
        <f>IF(Y$6=0,0,Y$6/CHI!Y$10*1000)</f>
        <v>3.7763915928260614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33.840662122306142</v>
      </c>
      <c r="C219" s="274">
        <f>IF(C$7=0,0,C$7/CHI!C$10*1000)</f>
        <v>31.398241821164007</v>
      </c>
      <c r="D219" s="274">
        <f>IF(D$7=0,0,D$7/CHI!D$10*1000)</f>
        <v>31.156420372039491</v>
      </c>
      <c r="E219" s="274">
        <f>IF(E$7=0,0,E$7/CHI!E$10*1000)</f>
        <v>55.578386110712415</v>
      </c>
      <c r="F219" s="274">
        <f>IF(F$7=0,0,F$7/CHI!F$10*1000)</f>
        <v>49.727466257809567</v>
      </c>
      <c r="G219" s="274">
        <f>IF(G$7=0,0,G$7/CHI!G$10*1000)</f>
        <v>51.771529853467825</v>
      </c>
      <c r="H219" s="274">
        <f>IF(H$7=0,0,H$7/CHI!H$10*1000)</f>
        <v>46.376463906226959</v>
      </c>
      <c r="I219" s="274">
        <f>IF(I$7=0,0,I$7/CHI!I$10*1000)</f>
        <v>44.95183473099322</v>
      </c>
      <c r="J219" s="274">
        <f>IF(J$7=0,0,J$7/CHI!J$10*1000)</f>
        <v>45.446994290117587</v>
      </c>
      <c r="K219" s="274">
        <f>IF(K$7=0,0,K$7/CHI!K$10*1000)</f>
        <v>40.309109118421794</v>
      </c>
      <c r="L219" s="274">
        <f>IF(L$7=0,0,L$7/CHI!L$10*1000)</f>
        <v>40.671675323810504</v>
      </c>
      <c r="M219" s="274">
        <f>IF(M$7=0,0,M$7/CHI!M$10*1000)</f>
        <v>40.277876547841245</v>
      </c>
      <c r="N219" s="274">
        <f>IF(N$7=0,0,N$7/CHI!N$10*1000)</f>
        <v>40.892471884710957</v>
      </c>
      <c r="O219" s="274">
        <f>IF(O$7=0,0,O$7/CHI!O$10*1000)</f>
        <v>41.019668173856338</v>
      </c>
      <c r="P219" s="274">
        <f>IF(P$7=0,0,P$7/CHI!P$10*1000)</f>
        <v>41.48971203328928</v>
      </c>
      <c r="Q219" s="274">
        <f>IF(Q$7=0,0,Q$7/CHI!Q$10*1000)</f>
        <v>41.933795701607202</v>
      </c>
      <c r="R219" s="274">
        <f>IF(R$7=0,0,R$7/CHI!R$10*1000)</f>
        <v>40.780322466964428</v>
      </c>
      <c r="S219" s="274">
        <f>IF(S$7=0,0,S$7/CHI!S$10*1000)</f>
        <v>38.060089247632021</v>
      </c>
      <c r="T219" s="274">
        <f>IF(T$7=0,0,T$7/CHI!T$10*1000)</f>
        <v>35.024940588759243</v>
      </c>
      <c r="U219" s="274">
        <f>IF(U$7=0,0,U$7/CHI!U$10*1000)</f>
        <v>34.608789529991029</v>
      </c>
      <c r="V219" s="274">
        <f>IF(V$7=0,0,V$7/CHI!V$10*1000)</f>
        <v>36.062847347532653</v>
      </c>
      <c r="W219" s="274">
        <f>IF(W$7=0,0,W$7/CHI!W$10*1000)</f>
        <v>29.681486372740984</v>
      </c>
      <c r="X219" s="274">
        <f>IF(X$7=0,0,X$7/CHI!X$10*1000)</f>
        <v>31.44770277647012</v>
      </c>
      <c r="Y219" s="274">
        <f>IF(Y$7=0,0,Y$7/CHI!Y$10*1000)</f>
        <v>29.879940943129949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37.347623357294815</v>
      </c>
      <c r="C220" s="274">
        <f>IF(C$8=0,0,C$8/CHI!C$10*1000)</f>
        <v>34.652091184857177</v>
      </c>
      <c r="D220" s="274">
        <f>IF(D$8=0,0,D$8/CHI!D$10*1000)</f>
        <v>34.385209397232117</v>
      </c>
      <c r="E220" s="274">
        <f>IF(E$8=0,0,E$8/CHI!E$10*1000)</f>
        <v>61.338061996753225</v>
      </c>
      <c r="F220" s="274">
        <f>IF(F$8=0,0,F$8/CHI!F$10*1000)</f>
        <v>54.88080208351122</v>
      </c>
      <c r="G220" s="274">
        <f>IF(G$8=0,0,G$8/CHI!G$10*1000)</f>
        <v>57.136695216248754</v>
      </c>
      <c r="H220" s="274">
        <f>IF(H$8=0,0,H$8/CHI!H$10*1000)</f>
        <v>51.182530068501706</v>
      </c>
      <c r="I220" s="274">
        <f>IF(I$8=0,0,I$8/CHI!I$10*1000)</f>
        <v>49.610264322986914</v>
      </c>
      <c r="J220" s="274">
        <f>IF(J$8=0,0,J$8/CHI!J$10*1000)</f>
        <v>50.156738048858578</v>
      </c>
      <c r="K220" s="274">
        <f>IF(K$8=0,0,K$8/CHI!K$10*1000)</f>
        <v>44.486405726399617</v>
      </c>
      <c r="L220" s="274">
        <f>IF(L$8=0,0,L$8/CHI!L$10*1000)</f>
        <v>44.886545239982468</v>
      </c>
      <c r="M220" s="274">
        <f>IF(M$8=0,0,M$8/CHI!M$10*1000)</f>
        <v>44.451936475227562</v>
      </c>
      <c r="N220" s="274">
        <f>IF(N$8=0,0,N$8/CHI!N$10*1000)</f>
        <v>45.130223297027939</v>
      </c>
      <c r="O220" s="274">
        <f>IF(O$8=0,0,O$8/CHI!O$10*1000)</f>
        <v>45.270601138403464</v>
      </c>
      <c r="P220" s="274">
        <f>IF(P$8=0,0,P$8/CHI!P$10*1000)</f>
        <v>45.789356384978234</v>
      </c>
      <c r="Q220" s="274">
        <f>IF(Q$8=0,0,Q$8/CHI!Q$10*1000)</f>
        <v>46.279461144853229</v>
      </c>
      <c r="R220" s="274">
        <f>IF(R$8=0,0,R$8/CHI!R$10*1000)</f>
        <v>45.006451658086597</v>
      </c>
      <c r="S220" s="274">
        <f>IF(S$8=0,0,S$8/CHI!S$10*1000)</f>
        <v>42.004316376204464</v>
      </c>
      <c r="T220" s="274">
        <f>IF(T$8=0,0,T$8/CHI!T$10*1000)</f>
        <v>38.654630470671883</v>
      </c>
      <c r="U220" s="274">
        <f>IF(U$8=0,0,U$8/CHI!U$10*1000)</f>
        <v>38.195353020767342</v>
      </c>
      <c r="V220" s="274">
        <f>IF(V$8=0,0,V$8/CHI!V$10*1000)</f>
        <v>39.800097145247079</v>
      </c>
      <c r="W220" s="274">
        <f>IF(W$8=0,0,W$8/CHI!W$10*1000)</f>
        <v>32.757425659325882</v>
      </c>
      <c r="X220" s="274">
        <f>IF(X$8=0,0,X$8/CHI!X$10*1000)</f>
        <v>34.706677857038386</v>
      </c>
      <c r="Y220" s="274">
        <f>IF(Y$8=0,0,Y$8/CHI!Y$10*1000)</f>
        <v>32.976446390115179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60.765746510598824</v>
      </c>
      <c r="C221" s="274">
        <f>IF(C$9=0,0,C$9/CHI!C$10*1000)</f>
        <v>56.380031705281347</v>
      </c>
      <c r="D221" s="274">
        <f>IF(D$9=0,0,D$9/CHI!D$10*1000)</f>
        <v>55.945806723949211</v>
      </c>
      <c r="E221" s="274">
        <f>IF(E$9=0,0,E$9/CHI!E$10*1000)</f>
        <v>99.798937434076009</v>
      </c>
      <c r="F221" s="274">
        <f>IF(F$9=0,0,F$9/CHI!F$10*1000)</f>
        <v>89.292774423720104</v>
      </c>
      <c r="G221" s="274">
        <f>IF(G$9=0,0,G$9/CHI!G$10*1000)</f>
        <v>92.963182817515715</v>
      </c>
      <c r="H221" s="274">
        <f>IF(H$9=0,0,H$9/CHI!H$10*1000)</f>
        <v>83.275570661076586</v>
      </c>
      <c r="I221" s="274">
        <f>IF(I$9=0,0,I$9/CHI!I$10*1000)</f>
        <v>80.717445320000763</v>
      </c>
      <c r="J221" s="274">
        <f>IF(J$9=0,0,J$9/CHI!J$10*1000)</f>
        <v>81.606575093623533</v>
      </c>
      <c r="K221" s="274">
        <f>IF(K$9=0,0,K$9/CHI!K$10*1000)</f>
        <v>72.38076778478721</v>
      </c>
      <c r="L221" s="274">
        <f>IF(L$9=0,0,L$9/CHI!L$10*1000)</f>
        <v>73.031807236980413</v>
      </c>
      <c r="M221" s="274">
        <f>IF(M$9=0,0,M$9/CHI!M$10*1000)</f>
        <v>72.324685239477859</v>
      </c>
      <c r="N221" s="274">
        <f>IF(N$9=0,0,N$9/CHI!N$10*1000)</f>
        <v>73.428279025906917</v>
      </c>
      <c r="O221" s="274">
        <f>IF(O$9=0,0,O$9/CHI!O$10*1000)</f>
        <v>73.656678146330819</v>
      </c>
      <c r="P221" s="274">
        <f>IF(P$9=0,0,P$9/CHI!P$10*1000)</f>
        <v>74.500709090759017</v>
      </c>
      <c r="Q221" s="274">
        <f>IF(Q$9=0,0,Q$9/CHI!Q$10*1000)</f>
        <v>75.298124800917847</v>
      </c>
      <c r="R221" s="274">
        <f>IF(R$9=0,0,R$9/CHI!R$10*1000)</f>
        <v>73.226898714095398</v>
      </c>
      <c r="S221" s="274">
        <f>IF(S$9=0,0,S$9/CHI!S$10*1000)</f>
        <v>68.34233109960104</v>
      </c>
      <c r="T221" s="274">
        <f>IF(T$9=0,0,T$9/CHI!T$10*1000)</f>
        <v>62.892287794878669</v>
      </c>
      <c r="U221" s="274">
        <f>IF(U$9=0,0,U$9/CHI!U$10*1000)</f>
        <v>62.14502907825451</v>
      </c>
      <c r="V221" s="274">
        <f>IF(V$9=0,0,V$9/CHI!V$10*1000)</f>
        <v>64.755997753546708</v>
      </c>
      <c r="W221" s="274">
        <f>IF(W$9=0,0,W$9/CHI!W$10*1000)</f>
        <v>53.297351879971465</v>
      </c>
      <c r="X221" s="274">
        <f>IF(X$9=0,0,X$9/CHI!X$10*1000)</f>
        <v>56.468845921192404</v>
      </c>
      <c r="Y221" s="274">
        <f>IF(Y$9=0,0,Y$9/CHI!Y$10*1000)</f>
        <v>53.653705431049779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11.154540121396057</v>
      </c>
      <c r="C222" s="275">
        <f>IF(C$10=0,0,C$10/CHI!C$10*1000)</f>
        <v>10.45247852735938</v>
      </c>
      <c r="D222" s="275">
        <f>IF(D$10=0,0,D$10/CHI!D$10*1000)</f>
        <v>10.23915999947334</v>
      </c>
      <c r="E222" s="275">
        <f>IF(E$10=0,0,E$10/CHI!E$10*1000)</f>
        <v>18.316528725166926</v>
      </c>
      <c r="F222" s="275">
        <f>IF(F$10=0,0,F$10/CHI!F$10*1000)</f>
        <v>16.16054932151339</v>
      </c>
      <c r="G222" s="275">
        <f>IF(G$10=0,0,G$10/CHI!G$10*1000)</f>
        <v>16.725147964846776</v>
      </c>
      <c r="H222" s="275">
        <f>IF(H$10=0,0,H$10/CHI!H$10*1000)</f>
        <v>14.786113678564611</v>
      </c>
      <c r="I222" s="275">
        <f>IF(I$10=0,0,I$10/CHI!I$10*1000)</f>
        <v>14.267252883897935</v>
      </c>
      <c r="J222" s="275">
        <f>IF(J$10=0,0,J$10/CHI!J$10*1000)</f>
        <v>14.954223256969602</v>
      </c>
      <c r="K222" s="275">
        <f>IF(K$10=0,0,K$10/CHI!K$10*1000)</f>
        <v>12.951051353301946</v>
      </c>
      <c r="L222" s="275">
        <f>IF(L$10=0,0,L$10/CHI!L$10*1000)</f>
        <v>13.091546440848047</v>
      </c>
      <c r="M222" s="275">
        <f>IF(M$10=0,0,M$10/CHI!M$10*1000)</f>
        <v>12.979722491154481</v>
      </c>
      <c r="N222" s="275">
        <f>IF(N$10=0,0,N$10/CHI!N$10*1000)</f>
        <v>13.115701353796224</v>
      </c>
      <c r="O222" s="275">
        <f>IF(O$10=0,0,O$10/CHI!O$10*1000)</f>
        <v>13.176389423057959</v>
      </c>
      <c r="P222" s="275">
        <f>IF(P$10=0,0,P$10/CHI!P$10*1000)</f>
        <v>12.88068390493272</v>
      </c>
      <c r="Q222" s="275">
        <f>IF(Q$10=0,0,Q$10/CHI!Q$10*1000)</f>
        <v>13.059560541424105</v>
      </c>
      <c r="R222" s="275">
        <f>IF(R$10=0,0,R$10/CHI!R$10*1000)</f>
        <v>13.005666978698599</v>
      </c>
      <c r="S222" s="275">
        <f>IF(S$10=0,0,S$10/CHI!S$10*1000)</f>
        <v>12.622885989629061</v>
      </c>
      <c r="T222" s="275">
        <f>IF(T$10=0,0,T$10/CHI!T$10*1000)</f>
        <v>11.482280407245904</v>
      </c>
      <c r="U222" s="275">
        <f>IF(U$10=0,0,U$10/CHI!U$10*1000)</f>
        <v>11.268942703414281</v>
      </c>
      <c r="V222" s="275">
        <f>IF(V$10=0,0,V$10/CHI!V$10*1000)</f>
        <v>11.931379627734206</v>
      </c>
      <c r="W222" s="275">
        <f>IF(W$10=0,0,W$10/CHI!W$10*1000)</f>
        <v>9.8186597203152601</v>
      </c>
      <c r="X222" s="275">
        <f>IF(X$10=0,0,X$10/CHI!X$10*1000)</f>
        <v>10.56021109604033</v>
      </c>
      <c r="Y222" s="275">
        <f>IF(Y$10=0,0,Y$10/CHI!Y$10*1000)</f>
        <v>10.088052738293875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1600.1399015887146</v>
      </c>
      <c r="C223" s="321">
        <f>IF(C$16=0,0,C$16/CHI!C$10*1000)</f>
        <v>1604.9086068052</v>
      </c>
      <c r="D223" s="321">
        <f>IF(D$16=0,0,D$16/CHI!D$10*1000)</f>
        <v>1705.0095644686237</v>
      </c>
      <c r="E223" s="321">
        <f>IF(E$16=0,0,E$16/CHI!E$10*1000)</f>
        <v>1510.2248604401407</v>
      </c>
      <c r="F223" s="321">
        <f>IF(F$16=0,0,F$16/CHI!F$10*1000)</f>
        <v>1133.6719504279104</v>
      </c>
      <c r="G223" s="321">
        <f>IF(G$16=0,0,G$16/CHI!G$10*1000)</f>
        <v>1340.6937653679561</v>
      </c>
      <c r="H223" s="321">
        <f>IF(H$16=0,0,H$16/CHI!H$10*1000)</f>
        <v>1109.9964907595095</v>
      </c>
      <c r="I223" s="321">
        <f>IF(I$16=0,0,I$16/CHI!I$10*1000)</f>
        <v>1120.8809629063833</v>
      </c>
      <c r="J223" s="321">
        <f>IF(J$16=0,0,J$16/CHI!J$10*1000)</f>
        <v>1072.0868654068497</v>
      </c>
      <c r="K223" s="321">
        <f>IF(K$16=0,0,K$16/CHI!K$10*1000)</f>
        <v>1046.4802392766942</v>
      </c>
      <c r="L223" s="321">
        <f>IF(L$16=0,0,L$16/CHI!L$10*1000)</f>
        <v>1342.4754658453917</v>
      </c>
      <c r="M223" s="321">
        <f>IF(M$16=0,0,M$16/CHI!M$10*1000)</f>
        <v>1268.1293961964886</v>
      </c>
      <c r="N223" s="321">
        <f>IF(N$16=0,0,N$16/CHI!N$10*1000)</f>
        <v>1217.3431578817049</v>
      </c>
      <c r="O223" s="321">
        <f>IF(O$16=0,0,O$16/CHI!O$10*1000)</f>
        <v>1353.7884923273905</v>
      </c>
      <c r="P223" s="321">
        <f>IF(P$16=0,0,P$16/CHI!P$10*1000)</f>
        <v>1181.9725825048788</v>
      </c>
      <c r="Q223" s="321">
        <f>IF(Q$16=0,0,Q$16/CHI!Q$10*1000)</f>
        <v>1038.2131555320418</v>
      </c>
      <c r="R223" s="321">
        <f>IF(R$16=0,0,R$16/CHI!R$10*1000)</f>
        <v>1324.7030063387358</v>
      </c>
      <c r="S223" s="321">
        <f>IF(S$16=0,0,S$16/CHI!S$10*1000)</f>
        <v>1389.8076370849158</v>
      </c>
      <c r="T223" s="321">
        <f>IF(T$16=0,0,T$16/CHI!T$10*1000)</f>
        <v>1321.6626022247076</v>
      </c>
      <c r="U223" s="321">
        <f>IF(U$16=0,0,U$16/CHI!U$10*1000)</f>
        <v>1371.2203329302522</v>
      </c>
      <c r="V223" s="321">
        <f>IF(V$16=0,0,V$16/CHI!V$10*1000)</f>
        <v>1138.2286143969886</v>
      </c>
      <c r="W223" s="321">
        <f>IF(W$16=0,0,W$16/CHI!W$10*1000)</f>
        <v>1318.3191893489698</v>
      </c>
      <c r="X223" s="321">
        <f>IF(X$16=0,0,X$16/CHI!X$10*1000)</f>
        <v>930.71832976857559</v>
      </c>
      <c r="Y223" s="321">
        <f>IF(Y$16=0,0,Y$16/CHI!Y$10*1000)</f>
        <v>1261.8781896295955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62.184233740651926</v>
      </c>
      <c r="C224" s="276">
        <f>IF(C$25=0,0,C$25/CHI!C$10*1000)</f>
        <v>56.066926742057717</v>
      </c>
      <c r="D224" s="276">
        <f>IF(D$25=0,0,D$25/CHI!D$10*1000)</f>
        <v>60.414053207232158</v>
      </c>
      <c r="E224" s="276">
        <f>IF(E$25=0,0,E$25/CHI!E$10*1000)</f>
        <v>110.30149799045773</v>
      </c>
      <c r="F224" s="276">
        <f>IF(F$25=0,0,F$25/CHI!F$10*1000)</f>
        <v>116.26998567158994</v>
      </c>
      <c r="G224" s="276">
        <f>IF(G$25=0,0,G$25/CHI!G$10*1000)</f>
        <v>106.94022460862357</v>
      </c>
      <c r="H224" s="276">
        <f>IF(H$25=0,0,H$25/CHI!H$10*1000)</f>
        <v>95.075270548593721</v>
      </c>
      <c r="I224" s="276">
        <f>IF(I$25=0,0,I$25/CHI!I$10*1000)</f>
        <v>92.381534256423265</v>
      </c>
      <c r="J224" s="276">
        <f>IF(J$25=0,0,J$25/CHI!J$10*1000)</f>
        <v>71.645053463171593</v>
      </c>
      <c r="K224" s="276">
        <f>IF(K$25=0,0,K$25/CHI!K$10*1000)</f>
        <v>86.195148565865111</v>
      </c>
      <c r="L224" s="276">
        <f>IF(L$25=0,0,L$25/CHI!L$10*1000)</f>
        <v>75.711079029303505</v>
      </c>
      <c r="M224" s="276">
        <f>IF(M$25=0,0,M$25/CHI!M$10*1000)</f>
        <v>75.079911112505059</v>
      </c>
      <c r="N224" s="276">
        <f>IF(N$25=0,0,N$25/CHI!N$10*1000)</f>
        <v>73.92219085356453</v>
      </c>
      <c r="O224" s="276">
        <f>IF(O$25=0,0,O$25/CHI!O$10*1000)</f>
        <v>70.987356780097642</v>
      </c>
      <c r="P224" s="276">
        <f>IF(P$25=0,0,P$25/CHI!P$10*1000)</f>
        <v>90.110170502704875</v>
      </c>
      <c r="Q224" s="276">
        <f>IF(Q$25=0,0,Q$25/CHI!Q$10*1000)</f>
        <v>103.04454402128063</v>
      </c>
      <c r="R224" s="276">
        <f>IF(R$25=0,0,R$25/CHI!R$10*1000)</f>
        <v>78.791345423131588</v>
      </c>
      <c r="S224" s="276">
        <f>IF(S$25=0,0,S$25/CHI!S$10*1000)</f>
        <v>59.484124472103751</v>
      </c>
      <c r="T224" s="276">
        <f>IF(T$25=0,0,T$25/CHI!T$10*1000)</f>
        <v>61.082533981582706</v>
      </c>
      <c r="U224" s="276">
        <f>IF(U$25=0,0,U$25/CHI!U$10*1000)</f>
        <v>62.796586868063386</v>
      </c>
      <c r="V224" s="276">
        <f>IF(V$25=0,0,V$25/CHI!V$10*1000)</f>
        <v>134.30028660745589</v>
      </c>
      <c r="W224" s="276">
        <f>IF(W$25=0,0,W$25/CHI!W$10*1000)</f>
        <v>122.076733674609</v>
      </c>
      <c r="X224" s="276">
        <f>IF(X$25=0,0,X$25/CHI!X$10*1000)</f>
        <v>122.85251128435652</v>
      </c>
      <c r="Y224" s="276">
        <f>IF(Y$25=0,0,Y$25/CHI!Y$10*1000)</f>
        <v>112.9450514915396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55.395049305039585</v>
      </c>
      <c r="C225" s="276">
        <f>IF(C$36=0,0,C$36/CHI!C$10*1000)</f>
        <v>51.85365642344415</v>
      </c>
      <c r="D225" s="276">
        <f>IF(D$36=0,0,D$36/CHI!D$10*1000)</f>
        <v>51.595450166890927</v>
      </c>
      <c r="E225" s="276">
        <f>IF(E$36=0,0,E$36/CHI!E$10*1000)</f>
        <v>90.187294283056531</v>
      </c>
      <c r="F225" s="276">
        <f>IF(F$36=0,0,F$36/CHI!F$10*1000)</f>
        <v>83.050856384663106</v>
      </c>
      <c r="G225" s="276">
        <f>IF(G$36=0,0,G$36/CHI!G$10*1000)</f>
        <v>84.138342452071029</v>
      </c>
      <c r="H225" s="276">
        <f>IF(H$36=0,0,H$36/CHI!H$10*1000)</f>
        <v>74.681965455886811</v>
      </c>
      <c r="I225" s="276">
        <f>IF(I$36=0,0,I$36/CHI!I$10*1000)</f>
        <v>72.294522819569394</v>
      </c>
      <c r="J225" s="276">
        <f>IF(J$36=0,0,J$36/CHI!J$10*1000)</f>
        <v>72.757044269338223</v>
      </c>
      <c r="K225" s="276">
        <f>IF(K$36=0,0,K$36/CHI!K$10*1000)</f>
        <v>65.562402593450571</v>
      </c>
      <c r="L225" s="276">
        <f>IF(L$36=0,0,L$36/CHI!L$10*1000)</f>
        <v>65.036792090878635</v>
      </c>
      <c r="M225" s="276">
        <f>IF(M$36=0,0,M$36/CHI!M$10*1000)</f>
        <v>64.193497757004948</v>
      </c>
      <c r="N225" s="276">
        <f>IF(N$36=0,0,N$36/CHI!N$10*1000)</f>
        <v>64.33965714294942</v>
      </c>
      <c r="O225" s="276">
        <f>IF(O$36=0,0,O$36/CHI!O$10*1000)</f>
        <v>64.555909977858349</v>
      </c>
      <c r="P225" s="276">
        <f>IF(P$36=0,0,P$36/CHI!P$10*1000)</f>
        <v>66.651906585015269</v>
      </c>
      <c r="Q225" s="276">
        <f>IF(Q$36=0,0,Q$36/CHI!Q$10*1000)</f>
        <v>70.769664157643078</v>
      </c>
      <c r="R225" s="276">
        <f>IF(R$36=0,0,R$36/CHI!R$10*1000)</f>
        <v>65.506640027608725</v>
      </c>
      <c r="S225" s="276">
        <f>IF(S$36=0,0,S$36/CHI!S$10*1000)</f>
        <v>63.943793750717987</v>
      </c>
      <c r="T225" s="276">
        <f>IF(T$36=0,0,T$36/CHI!T$10*1000)</f>
        <v>57.49302018414928</v>
      </c>
      <c r="U225" s="276">
        <f>IF(U$36=0,0,U$36/CHI!U$10*1000)</f>
        <v>56.109343537493906</v>
      </c>
      <c r="V225" s="276">
        <f>IF(V$36=0,0,V$36/CHI!V$10*1000)</f>
        <v>72.249232176182886</v>
      </c>
      <c r="W225" s="276">
        <f>IF(W$36=0,0,W$36/CHI!W$10*1000)</f>
        <v>61.434027137647533</v>
      </c>
      <c r="X225" s="276">
        <f>IF(X$36=0,0,X$36/CHI!X$10*1000)</f>
        <v>63.345411241831989</v>
      </c>
      <c r="Y225" s="276">
        <f>IF(Y$36=0,0,Y$36/CHI!Y$10*1000)</f>
        <v>59.799335149957976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12.416636728215497</v>
      </c>
      <c r="C226" s="276">
        <f>IF(C$44=0,0,C$44/CHI!C$10*1000)</f>
        <v>11.534144074676538</v>
      </c>
      <c r="D226" s="276">
        <f>IF(D$44=0,0,D$44/CHI!D$10*1000)</f>
        <v>11.486804783869985</v>
      </c>
      <c r="E226" s="276">
        <f>IF(E$44=0,0,E$44/CHI!E$10*1000)</f>
        <v>20.744762645326649</v>
      </c>
      <c r="F226" s="276">
        <f>IF(F$44=0,0,F$44/CHI!F$10*1000)</f>
        <v>18.700021393667743</v>
      </c>
      <c r="G226" s="276">
        <f>IF(G$44=0,0,G$44/CHI!G$10*1000)</f>
        <v>18.874786586423902</v>
      </c>
      <c r="H226" s="276">
        <f>IF(H$44=0,0,H$44/CHI!H$10*1000)</f>
        <v>16.711809850553013</v>
      </c>
      <c r="I226" s="276">
        <f>IF(I$44=0,0,I$44/CHI!I$10*1000)</f>
        <v>16.112272674227341</v>
      </c>
      <c r="J226" s="276">
        <f>IF(J$44=0,0,J$44/CHI!J$10*1000)</f>
        <v>16.295124292588454</v>
      </c>
      <c r="K226" s="276">
        <f>IF(K$44=0,0,K$44/CHI!K$10*1000)</f>
        <v>14.726392992036153</v>
      </c>
      <c r="L226" s="276">
        <f>IF(L$44=0,0,L$44/CHI!L$10*1000)</f>
        <v>14.668888351631479</v>
      </c>
      <c r="M226" s="276">
        <f>IF(M$44=0,0,M$44/CHI!M$10*1000)</f>
        <v>14.536479349353543</v>
      </c>
      <c r="N226" s="276">
        <f>IF(N$44=0,0,N$44/CHI!N$10*1000)</f>
        <v>14.630849886108676</v>
      </c>
      <c r="O226" s="276">
        <f>IF(O$44=0,0,O$44/CHI!O$10*1000)</f>
        <v>14.596974943939228</v>
      </c>
      <c r="P226" s="276">
        <f>IF(P$44=0,0,P$44/CHI!P$10*1000)</f>
        <v>14.732438999686529</v>
      </c>
      <c r="Q226" s="276">
        <f>IF(Q$44=0,0,Q$44/CHI!Q$10*1000)</f>
        <v>15.197314585019562</v>
      </c>
      <c r="R226" s="276">
        <f>IF(R$44=0,0,R$44/CHI!R$10*1000)</f>
        <v>14.529376830758364</v>
      </c>
      <c r="S226" s="276">
        <f>IF(S$44=0,0,S$44/CHI!S$10*1000)</f>
        <v>13.686207915670089</v>
      </c>
      <c r="T226" s="276">
        <f>IF(T$44=0,0,T$44/CHI!T$10*1000)</f>
        <v>12.613767343931135</v>
      </c>
      <c r="U226" s="276">
        <f>IF(U$44=0,0,U$44/CHI!U$10*1000)</f>
        <v>12.447848799377331</v>
      </c>
      <c r="V226" s="276">
        <f>IF(V$44=0,0,V$44/CHI!V$10*1000)</f>
        <v>14.851349782258286</v>
      </c>
      <c r="W226" s="276">
        <f>IF(W$44=0,0,W$44/CHI!W$10*1000)</f>
        <v>12.501863244665302</v>
      </c>
      <c r="X226" s="276">
        <f>IF(X$44=0,0,X$44/CHI!X$10*1000)</f>
        <v>13.258585964015348</v>
      </c>
      <c r="Y226" s="276">
        <f>IF(Y$44=0,0,Y$44/CHI!Y$10*1000)</f>
        <v>12.558595555581219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48.250549718711142</v>
      </c>
      <c r="C227" s="277">
        <f>IF(C$58=0,0,C$58/CHI!C$10*1000)</f>
        <v>45.663791255353743</v>
      </c>
      <c r="D227" s="277">
        <f>IF(D$58=0,0,D$58/CHI!D$10*1000)</f>
        <v>48.861760270395507</v>
      </c>
      <c r="E227" s="277">
        <f>IF(E$58=0,0,E$58/CHI!E$10*1000)</f>
        <v>63.369763461516058</v>
      </c>
      <c r="F227" s="277">
        <f>IF(F$58=0,0,F$58/CHI!F$10*1000)</f>
        <v>48.746844279593908</v>
      </c>
      <c r="G227" s="277">
        <f>IF(G$58=0,0,G$58/CHI!G$10*1000)</f>
        <v>48.49993713887644</v>
      </c>
      <c r="H227" s="277">
        <f>IF(H$58=0,0,H$58/CHI!H$10*1000)</f>
        <v>39.696286231960826</v>
      </c>
      <c r="I227" s="277">
        <f>IF(I$58=0,0,I$58/CHI!I$10*1000)</f>
        <v>40.701619609338671</v>
      </c>
      <c r="J227" s="277">
        <f>IF(J$58=0,0,J$58/CHI!J$10*1000)</f>
        <v>37.626188913042618</v>
      </c>
      <c r="K227" s="277">
        <f>IF(K$58=0,0,K$58/CHI!K$10*1000)</f>
        <v>37.977300134844505</v>
      </c>
      <c r="L227" s="277">
        <f>IF(L$58=0,0,L$58/CHI!L$10*1000)</f>
        <v>39.749412203176497</v>
      </c>
      <c r="M227" s="277">
        <f>IF(M$58=0,0,M$58/CHI!M$10*1000)</f>
        <v>30.994737651953859</v>
      </c>
      <c r="N227" s="277">
        <f>IF(N$58=0,0,N$58/CHI!N$10*1000)</f>
        <v>21.393284185398855</v>
      </c>
      <c r="O227" s="277">
        <f>IF(O$58=0,0,O$58/CHI!O$10*1000)</f>
        <v>21.109658970341076</v>
      </c>
      <c r="P227" s="277">
        <f>IF(P$58=0,0,P$58/CHI!P$10*1000)</f>
        <v>18.604409091827886</v>
      </c>
      <c r="Q227" s="277">
        <f>IF(Q$58=0,0,Q$58/CHI!Q$10*1000)</f>
        <v>20.049243985894741</v>
      </c>
      <c r="R227" s="277">
        <f>IF(R$58=0,0,R$58/CHI!R$10*1000)</f>
        <v>19.399269076030176</v>
      </c>
      <c r="S227" s="277">
        <f>IF(S$58=0,0,S$58/CHI!S$10*1000)</f>
        <v>20.180973034576105</v>
      </c>
      <c r="T227" s="277">
        <f>IF(T$58=0,0,T$58/CHI!T$10*1000)</f>
        <v>21.959231003405471</v>
      </c>
      <c r="U227" s="277">
        <f>IF(U$58=0,0,U$58/CHI!U$10*1000)</f>
        <v>20.983098554098337</v>
      </c>
      <c r="V227" s="277">
        <f>IF(V$58=0,0,V$58/CHI!V$10*1000)</f>
        <v>24.152449649824252</v>
      </c>
      <c r="W227" s="277">
        <f>IF(W$58=0,0,W$58/CHI!W$10*1000)</f>
        <v>20.647649801931959</v>
      </c>
      <c r="X227" s="277">
        <f>IF(X$58=0,0,X$58/CHI!X$10*1000)</f>
        <v>17.716551584929174</v>
      </c>
      <c r="Y227" s="277">
        <f>IF(Y$58=0,0,Y$58/CHI!Y$10*1000)</f>
        <v>16.614606278557954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509.42917421201713</v>
      </c>
      <c r="C229" s="320">
        <f t="shared" si="57"/>
        <v>453.86471811673408</v>
      </c>
      <c r="D229" s="320">
        <f t="shared" si="57"/>
        <v>467.12048086465967</v>
      </c>
      <c r="E229" s="320">
        <f t="shared" si="57"/>
        <v>824.18384971754017</v>
      </c>
      <c r="F229" s="320">
        <f t="shared" si="57"/>
        <v>761.85657533007145</v>
      </c>
      <c r="G229" s="320">
        <f t="shared" si="57"/>
        <v>760.6428748715806</v>
      </c>
      <c r="H229" s="320">
        <f t="shared" si="57"/>
        <v>661.08390000515362</v>
      </c>
      <c r="I229" s="320">
        <f t="shared" si="57"/>
        <v>694.87518556721216</v>
      </c>
      <c r="J229" s="320">
        <f t="shared" si="57"/>
        <v>639.54763218275434</v>
      </c>
      <c r="K229" s="320">
        <f t="shared" si="57"/>
        <v>658.83292019119438</v>
      </c>
      <c r="L229" s="320">
        <f t="shared" si="57"/>
        <v>724.78970152647446</v>
      </c>
      <c r="M229" s="320">
        <f t="shared" si="57"/>
        <v>667.66724713816143</v>
      </c>
      <c r="N229" s="320">
        <f t="shared" si="57"/>
        <v>777.72911269949032</v>
      </c>
      <c r="O229" s="320">
        <f t="shared" si="57"/>
        <v>639.21008498334618</v>
      </c>
      <c r="P229" s="320">
        <f t="shared" si="57"/>
        <v>686.21883493291239</v>
      </c>
      <c r="Q229" s="320">
        <f t="shared" si="57"/>
        <v>698.83928746772597</v>
      </c>
      <c r="R229" s="320">
        <f t="shared" si="57"/>
        <v>687.11486128976458</v>
      </c>
      <c r="S229" s="320">
        <f t="shared" si="57"/>
        <v>626.95555084792488</v>
      </c>
      <c r="T229" s="320">
        <f t="shared" si="57"/>
        <v>703.92210278125924</v>
      </c>
      <c r="U229" s="320">
        <f t="shared" si="57"/>
        <v>514.58997472097371</v>
      </c>
      <c r="V229" s="320">
        <f t="shared" si="57"/>
        <v>792.44605367388738</v>
      </c>
      <c r="W229" s="320">
        <f t="shared" si="57"/>
        <v>546.5736245283922</v>
      </c>
      <c r="X229" s="320">
        <f t="shared" si="57"/>
        <v>705.50135261959952</v>
      </c>
      <c r="Y229" s="320">
        <f t="shared" si="57"/>
        <v>540.80440944657312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7.8947002335200187</v>
      </c>
      <c r="C230" s="273">
        <f>IF(C$62=0,0,C$62/CHI!C$11*1000)</f>
        <v>7.0603314679979059</v>
      </c>
      <c r="D230" s="273">
        <f>IF(D$62=0,0,D$62/CHI!D$11*1000)</f>
        <v>7.1443616001909422</v>
      </c>
      <c r="E230" s="273">
        <f>IF(E$62=0,0,E$62/CHI!E$11*1000)</f>
        <v>12.575861522969168</v>
      </c>
      <c r="F230" s="273">
        <f>IF(F$62=0,0,F$62/CHI!F$11*1000)</f>
        <v>11.146080835043039</v>
      </c>
      <c r="G230" s="273">
        <f>IF(G$62=0,0,G$62/CHI!G$11*1000)</f>
        <v>11.524635221366303</v>
      </c>
      <c r="H230" s="273">
        <f>IF(H$62=0,0,H$62/CHI!H$11*1000)</f>
        <v>10.058671483349922</v>
      </c>
      <c r="I230" s="273">
        <f>IF(I$62=0,0,I$62/CHI!I$11*1000)</f>
        <v>10.573789049678943</v>
      </c>
      <c r="J230" s="273">
        <f>IF(J$62=0,0,J$62/CHI!J$11*1000)</f>
        <v>10.256492844203827</v>
      </c>
      <c r="K230" s="273">
        <f>IF(K$62=0,0,K$62/CHI!K$11*1000)</f>
        <v>9.9042212789915887</v>
      </c>
      <c r="L230" s="273">
        <f>IF(L$62=0,0,L$62/CHI!L$11*1000)</f>
        <v>11.266040827439737</v>
      </c>
      <c r="M230" s="273">
        <f>IF(M$62=0,0,M$62/CHI!M$11*1000)</f>
        <v>10.380019415780055</v>
      </c>
      <c r="N230" s="273">
        <f>IF(N$62=0,0,N$62/CHI!N$11*1000)</f>
        <v>12.199969656657091</v>
      </c>
      <c r="O230" s="273">
        <f>IF(O$62=0,0,O$62/CHI!O$11*1000)</f>
        <v>10.115899698330706</v>
      </c>
      <c r="P230" s="273">
        <f>IF(P$62=0,0,P$62/CHI!P$11*1000)</f>
        <v>10.32663815013418</v>
      </c>
      <c r="Q230" s="273">
        <f>IF(Q$62=0,0,Q$62/CHI!Q$11*1000)</f>
        <v>10.115359589299683</v>
      </c>
      <c r="R230" s="273">
        <f>IF(R$62=0,0,R$62/CHI!R$11*1000)</f>
        <v>10.600093592604752</v>
      </c>
      <c r="S230" s="273">
        <f>IF(S$62=0,0,S$62/CHI!S$11*1000)</f>
        <v>9.9822392713092505</v>
      </c>
      <c r="T230" s="273">
        <f>IF(T$62=0,0,T$62/CHI!T$11*1000)</f>
        <v>11.030216422274089</v>
      </c>
      <c r="U230" s="273">
        <f>IF(U$62=0,0,U$62/CHI!U$11*1000)</f>
        <v>8.0197814536920955</v>
      </c>
      <c r="V230" s="273">
        <f>IF(V$62=0,0,V$62/CHI!V$11*1000)</f>
        <v>9.8122789861163344</v>
      </c>
      <c r="W230" s="273">
        <f>IF(W$62=0,0,W$62/CHI!W$11*1000)</f>
        <v>6.503347929797255</v>
      </c>
      <c r="X230" s="273">
        <f>IF(X$62=0,0,X$62/CHI!X$11*1000)</f>
        <v>8.5768378005434283</v>
      </c>
      <c r="Y230" s="273">
        <f>IF(Y$62=0,0,Y$62/CHI!Y$11*1000)</f>
        <v>6.6541419078537789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62.652899598063136</v>
      </c>
      <c r="C231" s="274">
        <f>IF(C$63=0,0,C$63/CHI!C$11*1000)</f>
        <v>56.031290043838389</v>
      </c>
      <c r="D231" s="274">
        <f>IF(D$63=0,0,D$63/CHI!D$11*1000)</f>
        <v>56.698159117998898</v>
      </c>
      <c r="E231" s="274">
        <f>IF(E$63=0,0,E$63/CHI!E$11*1000)</f>
        <v>99.802926780213554</v>
      </c>
      <c r="F231" s="274">
        <f>IF(F$63=0,0,F$63/CHI!F$11*1000)</f>
        <v>88.456086084788623</v>
      </c>
      <c r="G231" s="274">
        <f>IF(G$63=0,0,G$63/CHI!G$11*1000)</f>
        <v>91.460320477123872</v>
      </c>
      <c r="H231" s="274">
        <f>IF(H$63=0,0,H$63/CHI!H$11*1000)</f>
        <v>79.826328536255701</v>
      </c>
      <c r="I231" s="274">
        <f>IF(I$63=0,0,I$63/CHI!I$11*1000)</f>
        <v>83.9143379868718</v>
      </c>
      <c r="J231" s="274">
        <f>IF(J$63=0,0,J$63/CHI!J$11*1000)</f>
        <v>81.396252851723418</v>
      </c>
      <c r="K231" s="274">
        <f>IF(K$63=0,0,K$63/CHI!K$11*1000)</f>
        <v>78.600600787217601</v>
      </c>
      <c r="L231" s="274">
        <f>IF(L$63=0,0,L$63/CHI!L$11*1000)</f>
        <v>89.40809707153926</v>
      </c>
      <c r="M231" s="274">
        <f>IF(M$63=0,0,M$63/CHI!M$11*1000)</f>
        <v>82.376568463176113</v>
      </c>
      <c r="N231" s="274">
        <f>IF(N$63=0,0,N$63/CHI!N$11*1000)</f>
        <v>96.819822335058632</v>
      </c>
      <c r="O231" s="274">
        <f>IF(O$63=0,0,O$63/CHI!O$11*1000)</f>
        <v>80.280495699201751</v>
      </c>
      <c r="P231" s="274">
        <f>IF(P$63=0,0,P$63/CHI!P$11*1000)</f>
        <v>81.952930962321034</v>
      </c>
      <c r="Q231" s="274">
        <f>IF(Q$63=0,0,Q$63/CHI!Q$11*1000)</f>
        <v>80.276209355719232</v>
      </c>
      <c r="R231" s="274">
        <f>IF(R$63=0,0,R$63/CHI!R$11*1000)</f>
        <v>84.123092700560122</v>
      </c>
      <c r="S231" s="274">
        <f>IF(S$63=0,0,S$63/CHI!S$11*1000)</f>
        <v>79.21975709397222</v>
      </c>
      <c r="T231" s="274">
        <f>IF(T$63=0,0,T$63/CHI!T$11*1000)</f>
        <v>87.536577907723199</v>
      </c>
      <c r="U231" s="274">
        <f>IF(U$63=0,0,U$63/CHI!U$11*1000)</f>
        <v>63.645553010762832</v>
      </c>
      <c r="V231" s="274">
        <f>IF(V$63=0,0,V$63/CHI!V$11*1000)</f>
        <v>77.870940246102876</v>
      </c>
      <c r="W231" s="274">
        <f>IF(W$63=0,0,W$63/CHI!W$11*1000)</f>
        <v>51.611029278459071</v>
      </c>
      <c r="X231" s="274">
        <f>IF(X$63=0,0,X$63/CHI!X$11*1000)</f>
        <v>68.066391590745084</v>
      </c>
      <c r="Y231" s="274">
        <f>IF(Y$63=0,0,Y$63/CHI!Y$11*1000)</f>
        <v>52.807740956890363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70.132531425214594</v>
      </c>
      <c r="C232" s="274">
        <f>IF(C$64=0,0,C$64/CHI!C$11*1000)</f>
        <v>62.720420523303162</v>
      </c>
      <c r="D232" s="274">
        <f>IF(D$64=0,0,D$64/CHI!D$11*1000)</f>
        <v>63.466901797116535</v>
      </c>
      <c r="E232" s="274">
        <f>IF(E$64=0,0,E$64/CHI!E$11*1000)</f>
        <v>111.71760514908559</v>
      </c>
      <c r="F232" s="274">
        <f>IF(F$64=0,0,F$64/CHI!F$11*1000)</f>
        <v>99.016155307913394</v>
      </c>
      <c r="G232" s="274">
        <f>IF(G$64=0,0,G$64/CHI!G$11*1000)</f>
        <v>102.37904137193966</v>
      </c>
      <c r="H232" s="274">
        <f>IF(H$64=0,0,H$64/CHI!H$11*1000)</f>
        <v>89.356159579907612</v>
      </c>
      <c r="I232" s="274">
        <f>IF(I$64=0,0,I$64/CHI!I$11*1000)</f>
        <v>93.932203994470854</v>
      </c>
      <c r="J232" s="274">
        <f>IF(J$64=0,0,J$64/CHI!J$11*1000)</f>
        <v>91.11350468438151</v>
      </c>
      <c r="K232" s="274">
        <f>IF(K$64=0,0,K$64/CHI!K$11*1000)</f>
        <v>87.984101934856056</v>
      </c>
      <c r="L232" s="274">
        <f>IF(L$64=0,0,L$64/CHI!L$11*1000)</f>
        <v>100.08181932145116</v>
      </c>
      <c r="M232" s="274">
        <f>IF(M$64=0,0,M$64/CHI!M$11*1000)</f>
        <v>92.210852386848487</v>
      </c>
      <c r="N232" s="274">
        <f>IF(N$64=0,0,N$64/CHI!N$11*1000)</f>
        <v>108.37837156872956</v>
      </c>
      <c r="O232" s="274">
        <f>IF(O$64=0,0,O$64/CHI!O$11*1000)</f>
        <v>89.864546151510098</v>
      </c>
      <c r="P232" s="274">
        <f>IF(P$64=0,0,P$64/CHI!P$11*1000)</f>
        <v>91.736640171097619</v>
      </c>
      <c r="Q232" s="274">
        <f>IF(Q$64=0,0,Q$64/CHI!Q$11*1000)</f>
        <v>89.859748095539572</v>
      </c>
      <c r="R232" s="274">
        <f>IF(R$64=0,0,R$64/CHI!R$11*1000)</f>
        <v>94.165880274608398</v>
      </c>
      <c r="S232" s="274">
        <f>IF(S$64=0,0,S$64/CHI!S$11*1000)</f>
        <v>88.677174393100714</v>
      </c>
      <c r="T232" s="274">
        <f>IF(T$64=0,0,T$64/CHI!T$11*1000)</f>
        <v>97.986874356233869</v>
      </c>
      <c r="U232" s="274">
        <f>IF(U$64=0,0,U$64/CHI!U$11*1000)</f>
        <v>71.243689840980252</v>
      </c>
      <c r="V232" s="274">
        <f>IF(V$64=0,0,V$64/CHI!V$11*1000)</f>
        <v>87.167333019805668</v>
      </c>
      <c r="W232" s="274">
        <f>IF(W$64=0,0,W$64/CHI!W$11*1000)</f>
        <v>57.772459949660515</v>
      </c>
      <c r="X232" s="274">
        <f>IF(X$64=0,0,X$64/CHI!X$11*1000)</f>
        <v>76.192297209919872</v>
      </c>
      <c r="Y232" s="274">
        <f>IF(Y$64=0,0,Y$64/CHI!Y$11*1000)</f>
        <v>59.112037526004606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112.90742001601276</v>
      </c>
      <c r="C233" s="274">
        <f>IF(C$65=0,0,C$65/CHI!C$11*1000)</f>
        <v>100.97455089236246</v>
      </c>
      <c r="D233" s="274">
        <f>IF(D$65=0,0,D$65/CHI!D$11*1000)</f>
        <v>102.17632235282099</v>
      </c>
      <c r="E233" s="274">
        <f>IF(E$65=0,0,E$65/CHI!E$11*1000)</f>
        <v>179.85585735204032</v>
      </c>
      <c r="F233" s="274">
        <f>IF(F$65=0,0,F$65/CHI!F$11*1000)</f>
        <v>159.40760170111213</v>
      </c>
      <c r="G233" s="274">
        <f>IF(G$65=0,0,G$65/CHI!G$11*1000)</f>
        <v>164.82156269155334</v>
      </c>
      <c r="H233" s="274">
        <f>IF(H$65=0,0,H$65/CHI!H$11*1000)</f>
        <v>143.85582889539373</v>
      </c>
      <c r="I233" s="274">
        <f>IF(I$65=0,0,I$65/CHI!I$11*1000)</f>
        <v>151.22287181010682</v>
      </c>
      <c r="J233" s="274">
        <f>IF(J$65=0,0,J$65/CHI!J$11*1000)</f>
        <v>146.6850052817544</v>
      </c>
      <c r="K233" s="274">
        <f>IF(K$65=0,0,K$65/CHI!K$11*1000)</f>
        <v>141.6469326005093</v>
      </c>
      <c r="L233" s="274">
        <f>IF(L$65=0,0,L$65/CHI!L$11*1000)</f>
        <v>161.12323026787419</v>
      </c>
      <c r="M233" s="274">
        <f>IF(M$65=0,0,M$65/CHI!M$11*1000)</f>
        <v>148.45164189714831</v>
      </c>
      <c r="N233" s="274">
        <f>IF(N$65=0,0,N$65/CHI!N$11*1000)</f>
        <v>174.47997485176481</v>
      </c>
      <c r="O233" s="274">
        <f>IF(O$65=0,0,O$65/CHI!O$11*1000)</f>
        <v>144.67428810403692</v>
      </c>
      <c r="P233" s="274">
        <f>IF(P$65=0,0,P$65/CHI!P$11*1000)</f>
        <v>147.68820049937699</v>
      </c>
      <c r="Q233" s="274">
        <f>IF(Q$65=0,0,Q$65/CHI!Q$11*1000)</f>
        <v>144.66656364137012</v>
      </c>
      <c r="R233" s="274">
        <f>IF(R$65=0,0,R$65/CHI!R$11*1000)</f>
        <v>151.59907077759181</v>
      </c>
      <c r="S233" s="274">
        <f>IF(S$65=0,0,S$65/CHI!S$11*1000)</f>
        <v>142.76272040332105</v>
      </c>
      <c r="T233" s="274">
        <f>IF(T$65=0,0,T$65/CHI!T$11*1000)</f>
        <v>157.75054677433116</v>
      </c>
      <c r="U233" s="274">
        <f>IF(U$65=0,0,U$65/CHI!U$11*1000)</f>
        <v>114.69629070702671</v>
      </c>
      <c r="V233" s="274">
        <f>IF(V$65=0,0,V$65/CHI!V$11*1000)</f>
        <v>140.33200400640962</v>
      </c>
      <c r="W233" s="274">
        <f>IF(W$65=0,0,W$65/CHI!W$11*1000)</f>
        <v>93.008754544248774</v>
      </c>
      <c r="X233" s="274">
        <f>IF(X$65=0,0,X$65/CHI!X$11*1000)</f>
        <v>122.66312834064331</v>
      </c>
      <c r="Y233" s="274">
        <f>IF(Y$65=0,0,Y$65/CHI!Y$11*1000)</f>
        <v>95.165360686686313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20.589754814674411</v>
      </c>
      <c r="C234" s="275">
        <f>IF(C$66=0,0,C$66/CHI!C$11*1000)</f>
        <v>18.596951459425917</v>
      </c>
      <c r="D234" s="275">
        <f>IF(D$66=0,0,D$66/CHI!D$11*1000)</f>
        <v>18.57731370243518</v>
      </c>
      <c r="E234" s="275">
        <f>IF(E$66=0,0,E$66/CHI!E$11*1000)</f>
        <v>32.792739498566768</v>
      </c>
      <c r="F234" s="275">
        <f>IF(F$66=0,0,F$66/CHI!F$11*1000)</f>
        <v>28.66056111073144</v>
      </c>
      <c r="G234" s="275">
        <f>IF(G$66=0,0,G$66/CHI!G$11*1000)</f>
        <v>29.458380713537604</v>
      </c>
      <c r="H234" s="275">
        <f>IF(H$66=0,0,H$66/CHI!H$11*1000)</f>
        <v>25.374631625236731</v>
      </c>
      <c r="I234" s="275">
        <f>IF(I$66=0,0,I$66/CHI!I$11*1000)</f>
        <v>26.553776236375473</v>
      </c>
      <c r="J234" s="275">
        <f>IF(J$66=0,0,J$66/CHI!J$11*1000)</f>
        <v>26.703014302509871</v>
      </c>
      <c r="K234" s="275">
        <f>IF(K$66=0,0,K$66/CHI!K$11*1000)</f>
        <v>25.17821124941101</v>
      </c>
      <c r="L234" s="275">
        <f>IF(L$66=0,0,L$66/CHI!L$11*1000)</f>
        <v>28.69279940409157</v>
      </c>
      <c r="M234" s="275">
        <f>IF(M$66=0,0,M$66/CHI!M$11*1000)</f>
        <v>26.466695408279545</v>
      </c>
      <c r="N234" s="275">
        <f>IF(N$66=0,0,N$66/CHI!N$11*1000)</f>
        <v>30.96061782908744</v>
      </c>
      <c r="O234" s="275">
        <f>IF(O$66=0,0,O$66/CHI!O$11*1000)</f>
        <v>25.710558226112568</v>
      </c>
      <c r="P234" s="275">
        <f>IF(P$66=0,0,P$66/CHI!P$11*1000)</f>
        <v>25.366478132573445</v>
      </c>
      <c r="Q234" s="275">
        <f>IF(Q$66=0,0,Q$66/CHI!Q$11*1000)</f>
        <v>24.925761013670417</v>
      </c>
      <c r="R234" s="275">
        <f>IF(R$66=0,0,R$66/CHI!R$11*1000)</f>
        <v>26.748189185522236</v>
      </c>
      <c r="S234" s="275">
        <f>IF(S$66=0,0,S$66/CHI!S$11*1000)</f>
        <v>26.195068927739843</v>
      </c>
      <c r="T234" s="275">
        <f>IF(T$66=0,0,T$66/CHI!T$11*1000)</f>
        <v>28.611293182724619</v>
      </c>
      <c r="U234" s="275">
        <f>IF(U$66=0,0,U$66/CHI!U$11*1000)</f>
        <v>20.66150759178587</v>
      </c>
      <c r="V234" s="275">
        <f>IF(V$66=0,0,V$66/CHI!V$11*1000)</f>
        <v>25.686400572786944</v>
      </c>
      <c r="W234" s="275">
        <f>IF(W$66=0,0,W$66/CHI!W$11*1000)</f>
        <v>17.021830664262044</v>
      </c>
      <c r="X234" s="275">
        <f>IF(X$66=0,0,X$66/CHI!X$11*1000)</f>
        <v>22.788386848338526</v>
      </c>
      <c r="Y234" s="275">
        <f>IF(Y$66=0,0,Y$66/CHI!Y$11*1000)</f>
        <v>17.775522703217845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104.49933805790897</v>
      </c>
      <c r="C235" s="276">
        <f>IF(C$72=0,0,C$72/CHI!C$11*1000)</f>
        <v>90.824579684051855</v>
      </c>
      <c r="D235" s="276">
        <f>IF(D$72=0,0,D$72/CHI!D$11*1000)</f>
        <v>99.774021901731913</v>
      </c>
      <c r="E235" s="276">
        <f>IF(E$72=0,0,E$72/CHI!E$11*1000)</f>
        <v>179.74076645777021</v>
      </c>
      <c r="F235" s="276">
        <f>IF(F$72=0,0,F$72/CHI!F$11*1000)</f>
        <v>187.59963125106879</v>
      </c>
      <c r="G235" s="276">
        <f>IF(G$72=0,0,G$72/CHI!G$11*1000)</f>
        <v>171.4194563329433</v>
      </c>
      <c r="H235" s="276">
        <f>IF(H$72=0,0,H$72/CHI!H$11*1000)</f>
        <v>148.49190568262031</v>
      </c>
      <c r="I235" s="276">
        <f>IF(I$72=0,0,I$72/CHI!I$11*1000)</f>
        <v>156.47953435821017</v>
      </c>
      <c r="J235" s="276">
        <f>IF(J$72=0,0,J$72/CHI!J$11*1000)</f>
        <v>116.53241645417791</v>
      </c>
      <c r="K235" s="276">
        <f>IF(K$72=0,0,K$72/CHI!K$11*1000)</f>
        <v>152.48975801230506</v>
      </c>
      <c r="L235" s="276">
        <f>IF(L$72=0,0,L$72/CHI!L$11*1000)</f>
        <v>151.06270187331685</v>
      </c>
      <c r="M235" s="276">
        <f>IF(M$72=0,0,M$72/CHI!M$11*1000)</f>
        <v>139.37087892468472</v>
      </c>
      <c r="N235" s="276">
        <f>IF(N$72=0,0,N$72/CHI!N$11*1000)</f>
        <v>158.87283278716345</v>
      </c>
      <c r="O235" s="276">
        <f>IF(O$72=0,0,O$72/CHI!O$11*1000)</f>
        <v>126.12925761772422</v>
      </c>
      <c r="P235" s="276">
        <f>IF(P$72=0,0,P$72/CHI!P$11*1000)</f>
        <v>161.47846465055397</v>
      </c>
      <c r="Q235" s="276">
        <f>IF(Q$72=0,0,Q$72/CHI!Q$11*1000)</f>
        <v>178.90710709982591</v>
      </c>
      <c r="R235" s="276">
        <f>IF(R$72=0,0,R$72/CHI!R$11*1000)</f>
        <v>147.5047297146838</v>
      </c>
      <c r="S235" s="276">
        <f>IF(S$72=0,0,S$72/CHI!S$11*1000)</f>
        <v>112.44499435783641</v>
      </c>
      <c r="T235" s="276">
        <f>IF(T$72=0,0,T$72/CHI!T$11*1000)</f>
        <v>138.59092153181663</v>
      </c>
      <c r="U235" s="276">
        <f>IF(U$72=0,0,U$72/CHI!U$11*1000)</f>
        <v>104.82535141063293</v>
      </c>
      <c r="V235" s="276">
        <f>IF(V$72=0,0,V$72/CHI!V$11*1000)</f>
        <v>262.79551470413901</v>
      </c>
      <c r="W235" s="276">
        <f>IF(W$72=0,0,W$72/CHI!W$11*1000)</f>
        <v>192.33147885027222</v>
      </c>
      <c r="X235" s="276">
        <f>IF(X$72=0,0,X$72/CHI!X$11*1000)</f>
        <v>240.94688785921744</v>
      </c>
      <c r="Y235" s="276">
        <f>IF(Y$72=0,0,Y$72/CHI!Y$11*1000)</f>
        <v>180.8841435306021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84.619582642255551</v>
      </c>
      <c r="C236" s="276">
        <f>IF(C$85=0,0,C$85/CHI!C$11*1000)</f>
        <v>76.348811317337763</v>
      </c>
      <c r="D236" s="276">
        <f>IF(D$85=0,0,D$85/CHI!D$11*1000)</f>
        <v>77.469439176614955</v>
      </c>
      <c r="E236" s="276">
        <f>IF(E$85=0,0,E$85/CHI!E$11*1000)</f>
        <v>133.62271944497354</v>
      </c>
      <c r="F236" s="276">
        <f>IF(F$85=0,0,F$85/CHI!F$11*1000)</f>
        <v>121.89141126794159</v>
      </c>
      <c r="G236" s="276">
        <f>IF(G$85=0,0,G$85/CHI!G$11*1000)</f>
        <v>122.64031990320707</v>
      </c>
      <c r="H236" s="276">
        <f>IF(H$85=0,0,H$85/CHI!H$11*1000)</f>
        <v>106.06250130299658</v>
      </c>
      <c r="I236" s="276">
        <f>IF(I$85=0,0,I$85/CHI!I$11*1000)</f>
        <v>111.35039148984252</v>
      </c>
      <c r="J236" s="276">
        <f>IF(J$85=0,0,J$85/CHI!J$11*1000)</f>
        <v>107.51570242163757</v>
      </c>
      <c r="K236" s="276">
        <f>IF(K$85=0,0,K$85/CHI!K$11*1000)</f>
        <v>105.48121619124124</v>
      </c>
      <c r="L236" s="276">
        <f>IF(L$85=0,0,L$85/CHI!L$11*1000)</f>
        <v>117.96183067051017</v>
      </c>
      <c r="M236" s="276">
        <f>IF(M$85=0,0,M$85/CHI!M$11*1000)</f>
        <v>108.32427043740053</v>
      </c>
      <c r="N236" s="276">
        <f>IF(N$85=0,0,N$85/CHI!N$11*1000)</f>
        <v>125.68899751021156</v>
      </c>
      <c r="O236" s="276">
        <f>IF(O$85=0,0,O$85/CHI!O$11*1000)</f>
        <v>104.24410675390378</v>
      </c>
      <c r="P236" s="276">
        <f>IF(P$85=0,0,P$85/CHI!P$11*1000)</f>
        <v>108.62611545597449</v>
      </c>
      <c r="Q236" s="276">
        <f>IF(Q$85=0,0,Q$85/CHI!Q$11*1000)</f>
        <v>111.78085289052258</v>
      </c>
      <c r="R236" s="276">
        <f>IF(R$85=0,0,R$85/CHI!R$11*1000)</f>
        <v>111.49297439760868</v>
      </c>
      <c r="S236" s="276">
        <f>IF(S$85=0,0,S$85/CHI!S$11*1000)</f>
        <v>109.81450434213882</v>
      </c>
      <c r="T236" s="276">
        <f>IF(T$85=0,0,T$85/CHI!T$11*1000)</f>
        <v>118.55636716502566</v>
      </c>
      <c r="U236" s="276">
        <f>IF(U$85=0,0,U$85/CHI!U$11*1000)</f>
        <v>85.136235847506242</v>
      </c>
      <c r="V236" s="276">
        <f>IF(V$85=0,0,V$85/CHI!V$11*1000)</f>
        <v>128.72006295927221</v>
      </c>
      <c r="W236" s="276">
        <f>IF(W$85=0,0,W$85/CHI!W$11*1000)</f>
        <v>88.138055005951145</v>
      </c>
      <c r="X236" s="276">
        <f>IF(X$85=0,0,X$85/CHI!X$11*1000)</f>
        <v>113.12447173422206</v>
      </c>
      <c r="Y236" s="276">
        <f>IF(Y$85=0,0,Y$85/CHI!Y$11*1000)</f>
        <v>87.199061858634821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24.718005726499886</v>
      </c>
      <c r="C237" s="276">
        <f>IF(C$93=0,0,C$93/CHI!C$11*1000)</f>
        <v>22.156126264902948</v>
      </c>
      <c r="D237" s="276">
        <f>IF(D$93=0,0,D$93/CHI!D$11*1000)</f>
        <v>22.434366980243919</v>
      </c>
      <c r="E237" s="276">
        <f>IF(E$93=0,0,E$93/CHI!E$11*1000)</f>
        <v>39.962445427409541</v>
      </c>
      <c r="F237" s="276">
        <f>IF(F$93=0,0,F$93/CHI!F$11*1000)</f>
        <v>35.444502547233739</v>
      </c>
      <c r="G237" s="276">
        <f>IF(G$93=0,0,G$93/CHI!G$11*1000)</f>
        <v>35.67775695978893</v>
      </c>
      <c r="H237" s="276">
        <f>IF(H$93=0,0,H$93/CHI!H$11*1000)</f>
        <v>30.773003683035135</v>
      </c>
      <c r="I237" s="276">
        <f>IF(I$93=0,0,I$93/CHI!I$11*1000)</f>
        <v>32.166118010197884</v>
      </c>
      <c r="J237" s="276">
        <f>IF(J$93=0,0,J$93/CHI!J$11*1000)</f>
        <v>31.523769469216436</v>
      </c>
      <c r="K237" s="276">
        <f>IF(K$93=0,0,K$93/CHI!K$11*1000)</f>
        <v>30.68196619844333</v>
      </c>
      <c r="L237" s="276">
        <f>IF(L$93=0,0,L$93/CHI!L$11*1000)</f>
        <v>34.633236766292207</v>
      </c>
      <c r="M237" s="276">
        <f>IF(M$93=0,0,M$93/CHI!M$11*1000)</f>
        <v>31.929771629654152</v>
      </c>
      <c r="N237" s="276">
        <f>IF(N$93=0,0,N$93/CHI!N$11*1000)</f>
        <v>37.235231775328593</v>
      </c>
      <c r="O237" s="276">
        <f>IF(O$93=0,0,O$93/CHI!O$11*1000)</f>
        <v>30.750827870603853</v>
      </c>
      <c r="P237" s="276">
        <f>IF(P$93=0,0,P$93/CHI!P$11*1000)</f>
        <v>31.031618854742092</v>
      </c>
      <c r="Q237" s="276">
        <f>IF(Q$93=0,0,Q$93/CHI!Q$11*1000)</f>
        <v>30.869046004415193</v>
      </c>
      <c r="R237" s="276">
        <f>IF(R$93=0,0,R$93/CHI!R$11*1000)</f>
        <v>32.127315052192138</v>
      </c>
      <c r="S237" s="276">
        <f>IF(S$93=0,0,S$93/CHI!S$11*1000)</f>
        <v>30.781550709740088</v>
      </c>
      <c r="T237" s="276">
        <f>IF(T$93=0,0,T$93/CHI!T$11*1000)</f>
        <v>33.939050762562758</v>
      </c>
      <c r="U237" s="276">
        <f>IF(U$93=0,0,U$93/CHI!U$11*1000)</f>
        <v>24.607331362645244</v>
      </c>
      <c r="V237" s="276">
        <f>IF(V$93=0,0,V$93/CHI!V$11*1000)</f>
        <v>33.445007317447804</v>
      </c>
      <c r="W237" s="276">
        <f>IF(W$93=0,0,W$93/CHI!W$11*1000)</f>
        <v>22.545869714524425</v>
      </c>
      <c r="X237" s="276">
        <f>IF(X$93=0,0,X$93/CHI!X$11*1000)</f>
        <v>29.877662369034276</v>
      </c>
      <c r="Y237" s="276">
        <f>IF(Y$93=0,0,Y$93/CHI!Y$11*1000)</f>
        <v>23.156562183908431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21.414941697867839</v>
      </c>
      <c r="C238" s="277">
        <f>IF(C$107=0,0,C$107/CHI!C$11*1000)</f>
        <v>19.151656463513714</v>
      </c>
      <c r="D238" s="277">
        <f>IF(D$107=0,0,D$107/CHI!D$11*1000)</f>
        <v>19.379594235506307</v>
      </c>
      <c r="E238" s="277">
        <f>IF(E$107=0,0,E$107/CHI!E$11*1000)</f>
        <v>34.112928084511481</v>
      </c>
      <c r="F238" s="277">
        <f>IF(F$107=0,0,F$107/CHI!F$11*1000)</f>
        <v>30.234545224238701</v>
      </c>
      <c r="G238" s="277">
        <f>IF(G$107=0,0,G$107/CHI!G$11*1000)</f>
        <v>31.261401200120414</v>
      </c>
      <c r="H238" s="277">
        <f>IF(H$107=0,0,H$107/CHI!H$11*1000)</f>
        <v>27.284869216357968</v>
      </c>
      <c r="I238" s="277">
        <f>IF(I$107=0,0,I$107/CHI!I$11*1000)</f>
        <v>28.682162631457672</v>
      </c>
      <c r="J238" s="277">
        <f>IF(J$107=0,0,J$107/CHI!J$11*1000)</f>
        <v>27.821473873149394</v>
      </c>
      <c r="K238" s="277">
        <f>IF(K$107=0,0,K$107/CHI!K$11*1000)</f>
        <v>26.865911938219149</v>
      </c>
      <c r="L238" s="277">
        <f>IF(L$107=0,0,L$107/CHI!L$11*1000)</f>
        <v>30.559945323959326</v>
      </c>
      <c r="M238" s="277">
        <f>IF(M$107=0,0,M$107/CHI!M$11*1000)</f>
        <v>28.156548575189483</v>
      </c>
      <c r="N238" s="277">
        <f>IF(N$107=0,0,N$107/CHI!N$11*1000)</f>
        <v>33.093294385489223</v>
      </c>
      <c r="O238" s="277">
        <f>IF(O$107=0,0,O$107/CHI!O$11*1000)</f>
        <v>27.440104861922197</v>
      </c>
      <c r="P238" s="277">
        <f>IF(P$107=0,0,P$107/CHI!P$11*1000)</f>
        <v>28.011748056138607</v>
      </c>
      <c r="Q238" s="277">
        <f>IF(Q$107=0,0,Q$107/CHI!Q$11*1000)</f>
        <v>27.438639777363232</v>
      </c>
      <c r="R238" s="277">
        <f>IF(R$107=0,0,R$107/CHI!R$11*1000)</f>
        <v>28.753515594392674</v>
      </c>
      <c r="S238" s="277">
        <f>IF(S$107=0,0,S$107/CHI!S$11*1000)</f>
        <v>27.077541348766438</v>
      </c>
      <c r="T238" s="277">
        <f>IF(T$107=0,0,T$107/CHI!T$11*1000)</f>
        <v>29.920254678567336</v>
      </c>
      <c r="U238" s="277">
        <f>IF(U$107=0,0,U$107/CHI!U$11*1000)</f>
        <v>21.754233495941463</v>
      </c>
      <c r="V238" s="277">
        <f>IF(V$107=0,0,V$107/CHI!V$11*1000)</f>
        <v>26.616511861806885</v>
      </c>
      <c r="W238" s="277">
        <f>IF(W$107=0,0,W$107/CHI!W$11*1000)</f>
        <v>17.640798591216662</v>
      </c>
      <c r="X238" s="277">
        <f>IF(X$107=0,0,X$107/CHI!X$11*1000)</f>
        <v>23.265288866935521</v>
      </c>
      <c r="Y238" s="277">
        <f>IF(Y$107=0,0,Y$107/CHI!Y$11*1000)</f>
        <v>18.049838092774792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395.2083375946163</v>
      </c>
      <c r="C240" s="320">
        <f t="shared" si="58"/>
        <v>362.08243493495343</v>
      </c>
      <c r="D240" s="320">
        <f t="shared" si="58"/>
        <v>363.37033600864515</v>
      </c>
      <c r="E240" s="320">
        <f t="shared" si="58"/>
        <v>589.1257772224817</v>
      </c>
      <c r="F240" s="320">
        <f t="shared" si="58"/>
        <v>528.21280481461758</v>
      </c>
      <c r="G240" s="320">
        <f t="shared" si="58"/>
        <v>536.09375764345111</v>
      </c>
      <c r="H240" s="320">
        <f t="shared" si="58"/>
        <v>490.57657533211909</v>
      </c>
      <c r="I240" s="320">
        <f t="shared" si="58"/>
        <v>489.9603500125645</v>
      </c>
      <c r="J240" s="320">
        <f t="shared" si="58"/>
        <v>491.37152640196172</v>
      </c>
      <c r="K240" s="320">
        <f t="shared" si="58"/>
        <v>427.500580438268</v>
      </c>
      <c r="L240" s="320">
        <f t="shared" si="58"/>
        <v>355.2438052830164</v>
      </c>
      <c r="M240" s="320">
        <f t="shared" si="58"/>
        <v>360.26961675160453</v>
      </c>
      <c r="N240" s="320">
        <f t="shared" si="58"/>
        <v>311.60643981072337</v>
      </c>
      <c r="O240" s="320">
        <f t="shared" si="58"/>
        <v>408.87467547050943</v>
      </c>
      <c r="P240" s="320">
        <f t="shared" si="58"/>
        <v>482.52179271128125</v>
      </c>
      <c r="Q240" s="320">
        <f t="shared" si="58"/>
        <v>534.77291818561753</v>
      </c>
      <c r="R240" s="320">
        <f t="shared" si="58"/>
        <v>437.62733770294307</v>
      </c>
      <c r="S240" s="320">
        <f t="shared" si="58"/>
        <v>462.48676034508361</v>
      </c>
      <c r="T240" s="320">
        <f t="shared" si="58"/>
        <v>375.86870373650436</v>
      </c>
      <c r="U240" s="320">
        <f t="shared" si="58"/>
        <v>438.12441674150938</v>
      </c>
      <c r="V240" s="320">
        <f t="shared" si="58"/>
        <v>349.38136778004883</v>
      </c>
      <c r="W240" s="320">
        <f t="shared" si="58"/>
        <v>377.92923678842152</v>
      </c>
      <c r="X240" s="320">
        <f t="shared" si="58"/>
        <v>299.74337886618787</v>
      </c>
      <c r="Y240" s="320">
        <f t="shared" si="58"/>
        <v>267.77041904138787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3.7894759989904654</v>
      </c>
      <c r="C241" s="273">
        <f>IF(C$111=0,0,C$111/CHI!C$12*1000)</f>
        <v>3.479224676643967</v>
      </c>
      <c r="D241" s="273">
        <f>IF(D$111=0,0,D$111/CHI!D$12*1000)</f>
        <v>3.449531288578239</v>
      </c>
      <c r="E241" s="273">
        <f>IF(E$111=0,0,E$111/CHI!E$12*1000)</f>
        <v>5.5769410643801223</v>
      </c>
      <c r="F241" s="273">
        <f>IF(F$111=0,0,F$111/CHI!F$12*1000)</f>
        <v>4.8475883497923009</v>
      </c>
      <c r="G241" s="273">
        <f>IF(G$111=0,0,G$111/CHI!G$12*1000)</f>
        <v>5.0652091395686885</v>
      </c>
      <c r="H241" s="273">
        <f>IF(H$111=0,0,H$111/CHI!H$12*1000)</f>
        <v>4.6575334995235664</v>
      </c>
      <c r="I241" s="273">
        <f>IF(I$111=0,0,I$111/CHI!I$12*1000)</f>
        <v>4.6553473535198115</v>
      </c>
      <c r="J241" s="273">
        <f>IF(J$111=0,0,J$111/CHI!J$12*1000)</f>
        <v>4.8416224678740694</v>
      </c>
      <c r="K241" s="273">
        <f>IF(K$111=0,0,K$111/CHI!K$12*1000)</f>
        <v>4.2189412955353589</v>
      </c>
      <c r="L241" s="273">
        <f>IF(L$111=0,0,L$111/CHI!L$12*1000)</f>
        <v>3.3727001512599615</v>
      </c>
      <c r="M241" s="273">
        <f>IF(M$111=0,0,M$111/CHI!M$12*1000)</f>
        <v>3.7385083498015153</v>
      </c>
      <c r="N241" s="273">
        <f>IF(N$111=0,0,N$111/CHI!N$12*1000)</f>
        <v>3.1076944200568408</v>
      </c>
      <c r="O241" s="273">
        <f>IF(O$111=0,0,O$111/CHI!O$12*1000)</f>
        <v>4.3825663901666507</v>
      </c>
      <c r="P241" s="273">
        <f>IF(P$111=0,0,P$111/CHI!P$12*1000)</f>
        <v>5.2928658751873883</v>
      </c>
      <c r="Q241" s="273">
        <f>IF(Q$111=0,0,Q$111/CHI!Q$12*1000)</f>
        <v>6.0431009696596094</v>
      </c>
      <c r="R241" s="273">
        <f>IF(R$111=0,0,R$111/CHI!R$12*1000)</f>
        <v>5.6866049128473763</v>
      </c>
      <c r="S241" s="273">
        <f>IF(S$111=0,0,S$111/CHI!S$12*1000)</f>
        <v>6.1979998753954275</v>
      </c>
      <c r="T241" s="273">
        <f>IF(T$111=0,0,T$111/CHI!T$12*1000)</f>
        <v>4.7283387778397117</v>
      </c>
      <c r="U241" s="273">
        <f>IF(U$111=0,0,U$111/CHI!U$12*1000)</f>
        <v>5.7006300474386622</v>
      </c>
      <c r="V241" s="273">
        <f>IF(V$111=0,0,V$111/CHI!V$12*1000)</f>
        <v>4.1963621626164986</v>
      </c>
      <c r="W241" s="273">
        <f>IF(W$111=0,0,W$111/CHI!W$12*1000)</f>
        <v>3.6324442570907545</v>
      </c>
      <c r="X241" s="273">
        <f>IF(X$111=0,0,X$111/CHI!X$12*1000)</f>
        <v>2.7338288308875112</v>
      </c>
      <c r="Y241" s="273">
        <f>IF(Y$111=0,0,Y$111/CHI!Y$12*1000)</f>
        <v>2.4622573653480115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30.24048845958351</v>
      </c>
      <c r="C242" s="274">
        <f>IF(C$112=0,0,C$112/CHI!C$12*1000)</f>
        <v>27.764644428511836</v>
      </c>
      <c r="D242" s="274">
        <f>IF(D$112=0,0,D$112/CHI!D$12*1000)</f>
        <v>27.527687509041506</v>
      </c>
      <c r="E242" s="274">
        <f>IF(E$112=0,0,E$112/CHI!E$12*1000)</f>
        <v>44.504681370747122</v>
      </c>
      <c r="F242" s="274">
        <f>IF(F$112=0,0,F$112/CHI!F$12*1000)</f>
        <v>38.684356250774158</v>
      </c>
      <c r="G242" s="274">
        <f>IF(G$112=0,0,G$112/CHI!G$12*1000)</f>
        <v>40.420997143486368</v>
      </c>
      <c r="H242" s="274">
        <f>IF(H$112=0,0,H$112/CHI!H$12*1000)</f>
        <v>37.167694974183256</v>
      </c>
      <c r="I242" s="274">
        <f>IF(I$112=0,0,I$112/CHI!I$12*1000)</f>
        <v>37.150249257937737</v>
      </c>
      <c r="J242" s="274">
        <f>IF(J$112=0,0,J$112/CHI!J$12*1000)</f>
        <v>38.636747773151505</v>
      </c>
      <c r="K242" s="274">
        <f>IF(K$112=0,0,K$112/CHI!K$12*1000)</f>
        <v>33.667674790204742</v>
      </c>
      <c r="L242" s="274">
        <f>IF(L$112=0,0,L$112/CHI!L$12*1000)</f>
        <v>26.914565504302857</v>
      </c>
      <c r="M242" s="274">
        <f>IF(M$112=0,0,M$112/CHI!M$12*1000)</f>
        <v>29.833760297821499</v>
      </c>
      <c r="N242" s="274">
        <f>IF(N$112=0,0,N$112/CHI!N$12*1000)</f>
        <v>24.799786902114462</v>
      </c>
      <c r="O242" s="274">
        <f>IF(O$112=0,0,O$112/CHI!O$12*1000)</f>
        <v>34.973423338873218</v>
      </c>
      <c r="P242" s="274">
        <f>IF(P$112=0,0,P$112/CHI!P$12*1000)</f>
        <v>42.237726128722812</v>
      </c>
      <c r="Q242" s="274">
        <f>IF(Q$112=0,0,Q$112/CHI!Q$12*1000)</f>
        <v>48.22469523009876</v>
      </c>
      <c r="R242" s="274">
        <f>IF(R$112=0,0,R$112/CHI!R$12*1000)</f>
        <v>45.379812482513245</v>
      </c>
      <c r="S242" s="274">
        <f>IF(S$112=0,0,S$112/CHI!S$12*1000)</f>
        <v>49.460807709120644</v>
      </c>
      <c r="T242" s="274">
        <f>IF(T$112=0,0,T$112/CHI!T$12*1000)</f>
        <v>37.732729876731064</v>
      </c>
      <c r="U242" s="274">
        <f>IF(U$112=0,0,U$112/CHI!U$12*1000)</f>
        <v>45.491734796011166</v>
      </c>
      <c r="V242" s="274">
        <f>IF(V$112=0,0,V$112/CHI!V$12*1000)</f>
        <v>33.487490509147925</v>
      </c>
      <c r="W242" s="274">
        <f>IF(W$112=0,0,W$112/CHI!W$12*1000)</f>
        <v>28.987355683449906</v>
      </c>
      <c r="X242" s="274">
        <f>IF(X$112=0,0,X$112/CHI!X$12*1000)</f>
        <v>21.816293132072801</v>
      </c>
      <c r="Y242" s="274">
        <f>IF(Y$112=0,0,Y$112/CHI!Y$12*1000)</f>
        <v>19.649119155568602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37.077606404007682</v>
      </c>
      <c r="C243" s="274">
        <f>IF(C$113=0,0,C$113/CHI!C$12*1000)</f>
        <v>34.041995037330331</v>
      </c>
      <c r="D243" s="274">
        <f>IF(D$113=0,0,D$113/CHI!D$12*1000)</f>
        <v>33.751464168208642</v>
      </c>
      <c r="E243" s="274">
        <f>IF(E$113=0,0,E$113/CHI!E$12*1000)</f>
        <v>54.566812345168778</v>
      </c>
      <c r="F243" s="274">
        <f>IF(F$113=0,0,F$113/CHI!F$12*1000)</f>
        <v>47.430561082887124</v>
      </c>
      <c r="G243" s="274">
        <f>IF(G$113=0,0,G$113/CHI!G$12*1000)</f>
        <v>49.559841751456531</v>
      </c>
      <c r="H243" s="274">
        <f>IF(H$113=0,0,H$113/CHI!H$12*1000)</f>
        <v>45.570995555802632</v>
      </c>
      <c r="I243" s="274">
        <f>IF(I$113=0,0,I$113/CHI!I$12*1000)</f>
        <v>45.549605511086526</v>
      </c>
      <c r="J243" s="274">
        <f>IF(J$113=0,0,J$113/CHI!J$12*1000)</f>
        <v>47.372188732283533</v>
      </c>
      <c r="K243" s="274">
        <f>IF(K$113=0,0,K$113/CHI!K$12*1000)</f>
        <v>41.279650494988601</v>
      </c>
      <c r="L243" s="274">
        <f>IF(L$113=0,0,L$113/CHI!L$12*1000)</f>
        <v>32.999720478627736</v>
      </c>
      <c r="M243" s="274">
        <f>IF(M$113=0,0,M$113/CHI!M$12*1000)</f>
        <v>36.578920454692003</v>
      </c>
      <c r="N243" s="274">
        <f>IF(N$113=0,0,N$113/CHI!N$12*1000)</f>
        <v>30.406808371789428</v>
      </c>
      <c r="O243" s="274">
        <f>IF(O$113=0,0,O$113/CHI!O$12*1000)</f>
        <v>42.880617715304474</v>
      </c>
      <c r="P243" s="274">
        <f>IF(P$113=0,0,P$113/CHI!P$12*1000)</f>
        <v>51.787317750972065</v>
      </c>
      <c r="Q243" s="274">
        <f>IF(Q$113=0,0,Q$113/CHI!Q$12*1000)</f>
        <v>59.127889785397137</v>
      </c>
      <c r="R243" s="274">
        <f>IF(R$113=0,0,R$113/CHI!R$12*1000)</f>
        <v>55.639803178545407</v>
      </c>
      <c r="S243" s="274">
        <f>IF(S$113=0,0,S$113/CHI!S$12*1000)</f>
        <v>60.643476811364366</v>
      </c>
      <c r="T243" s="274">
        <f>IF(T$113=0,0,T$113/CHI!T$12*1000)</f>
        <v>46.263780057256554</v>
      </c>
      <c r="U243" s="274">
        <f>IF(U$113=0,0,U$113/CHI!U$12*1000)</f>
        <v>55.777030177813252</v>
      </c>
      <c r="V243" s="274">
        <f>IF(V$113=0,0,V$113/CHI!V$12*1000)</f>
        <v>41.05872807628684</v>
      </c>
      <c r="W243" s="274">
        <f>IF(W$113=0,0,W$113/CHI!W$12*1000)</f>
        <v>35.541150936115976</v>
      </c>
      <c r="X243" s="274">
        <f>IF(X$113=0,0,X$113/CHI!X$12*1000)</f>
        <v>26.748771965986691</v>
      </c>
      <c r="Y243" s="274">
        <f>IF(Y$113=0,0,Y$113/CHI!Y$12*1000)</f>
        <v>24.091618335111185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68.657703951112651</v>
      </c>
      <c r="C244" s="274">
        <f>IF(C$114=0,0,C$114/CHI!C$12*1000)</f>
        <v>63.036572310278451</v>
      </c>
      <c r="D244" s="274">
        <f>IF(D$114=0,0,D$114/CHI!D$12*1000)</f>
        <v>62.498587679246207</v>
      </c>
      <c r="E244" s="274">
        <f>IF(E$114=0,0,E$114/CHI!E$12*1000)</f>
        <v>101.04298553494465</v>
      </c>
      <c r="F244" s="274">
        <f>IF(F$114=0,0,F$114/CHI!F$12*1000)</f>
        <v>87.828577324561067</v>
      </c>
      <c r="G244" s="274">
        <f>IF(G$114=0,0,G$114/CHI!G$12*1000)</f>
        <v>91.771429518915937</v>
      </c>
      <c r="H244" s="274">
        <f>IF(H$114=0,0,H$114/CHI!H$12*1000)</f>
        <v>84.385164660725763</v>
      </c>
      <c r="I244" s="274">
        <f>IF(I$114=0,0,I$114/CHI!I$12*1000)</f>
        <v>84.345556080236065</v>
      </c>
      <c r="J244" s="274">
        <f>IF(J$114=0,0,J$114/CHI!J$12*1000)</f>
        <v>87.720487510914452</v>
      </c>
      <c r="K244" s="274">
        <f>IF(K$114=0,0,K$114/CHI!K$12*1000)</f>
        <v>76.438753678122723</v>
      </c>
      <c r="L244" s="274">
        <f>IF(L$114=0,0,L$114/CHI!L$12*1000)</f>
        <v>61.106561583387354</v>
      </c>
      <c r="M244" s="274">
        <f>IF(M$114=0,0,M$114/CHI!M$12*1000)</f>
        <v>67.734272381673634</v>
      </c>
      <c r="N244" s="274">
        <f>IF(N$114=0,0,N$114/CHI!N$12*1000)</f>
        <v>56.305189297842013</v>
      </c>
      <c r="O244" s="274">
        <f>IF(O$114=0,0,O$114/CHI!O$12*1000)</f>
        <v>79.403312184143275</v>
      </c>
      <c r="P244" s="274">
        <f>IF(P$114=0,0,P$114/CHI!P$12*1000)</f>
        <v>95.896112921251586</v>
      </c>
      <c r="Q244" s="274">
        <f>IF(Q$114=0,0,Q$114/CHI!Q$12*1000)</f>
        <v>109.48886796805253</v>
      </c>
      <c r="R244" s="274">
        <f>IF(R$114=0,0,R$114/CHI!R$12*1000)</f>
        <v>103.02987449906787</v>
      </c>
      <c r="S244" s="274">
        <f>IF(S$114=0,0,S$114/CHI!S$12*1000)</f>
        <v>112.29532543478254</v>
      </c>
      <c r="T244" s="274">
        <f>IF(T$114=0,0,T$114/CHI!T$12*1000)</f>
        <v>85.668014278483184</v>
      </c>
      <c r="U244" s="274">
        <f>IF(U$114=0,0,U$114/CHI!U$12*1000)</f>
        <v>103.28398180543419</v>
      </c>
      <c r="V244" s="274">
        <f>IF(V$114=0,0,V$114/CHI!V$12*1000)</f>
        <v>76.029665080166453</v>
      </c>
      <c r="W244" s="274">
        <f>IF(W$114=0,0,W$114/CHI!W$12*1000)</f>
        <v>65.812603771259219</v>
      </c>
      <c r="X244" s="274">
        <f>IF(X$114=0,0,X$114/CHI!X$12*1000)</f>
        <v>49.531494743361563</v>
      </c>
      <c r="Y244" s="274">
        <f>IF(Y$114=0,0,Y$114/CHI!Y$12*1000)</f>
        <v>44.611164521571567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23.808338403338926</v>
      </c>
      <c r="C245" s="275">
        <f>IF(C$115=0,0,C$115/CHI!C$12*1000)</f>
        <v>22.07666852833534</v>
      </c>
      <c r="D245" s="275">
        <f>IF(D$115=0,0,D$115/CHI!D$12*1000)</f>
        <v>21.607970140750957</v>
      </c>
      <c r="E245" s="275">
        <f>IF(E$115=0,0,E$115/CHI!E$12*1000)</f>
        <v>35.032441283547271</v>
      </c>
      <c r="F245" s="275">
        <f>IF(F$115=0,0,F$115/CHI!F$12*1000)</f>
        <v>30.027738743810033</v>
      </c>
      <c r="G245" s="275">
        <f>IF(G$115=0,0,G$115/CHI!G$12*1000)</f>
        <v>31.189862468840847</v>
      </c>
      <c r="H245" s="275">
        <f>IF(H$115=0,0,H$115/CHI!H$12*1000)</f>
        <v>28.304110062575084</v>
      </c>
      <c r="I245" s="275">
        <f>IF(I$115=0,0,I$115/CHI!I$12*1000)</f>
        <v>28.163208835785042</v>
      </c>
      <c r="J245" s="275">
        <f>IF(J$115=0,0,J$115/CHI!J$12*1000)</f>
        <v>30.365939610655783</v>
      </c>
      <c r="K245" s="275">
        <f>IF(K$115=0,0,K$115/CHI!K$12*1000)</f>
        <v>23.326135295043869</v>
      </c>
      <c r="L245" s="275">
        <f>IF(L$115=0,0,L$115/CHI!L$12*1000)</f>
        <v>21.34264986462329</v>
      </c>
      <c r="M245" s="275">
        <f>IF(M$115=0,0,M$115/CHI!M$12*1000)</f>
        <v>19.567080187764628</v>
      </c>
      <c r="N245" s="275">
        <f>IF(N$115=0,0,N$115/CHI!N$12*1000)</f>
        <v>17.958366528883481</v>
      </c>
      <c r="O245" s="275">
        <f>IF(O$115=0,0,O$115/CHI!O$12*1000)</f>
        <v>21.867402675704025</v>
      </c>
      <c r="P245" s="275">
        <f>IF(P$115=0,0,P$115/CHI!P$12*1000)</f>
        <v>22.451650513894389</v>
      </c>
      <c r="Q245" s="275">
        <f>IF(Q$115=0,0,Q$115/CHI!Q$12*1000)</f>
        <v>22.433126790035018</v>
      </c>
      <c r="R245" s="275">
        <f>IF(R$115=0,0,R$115/CHI!R$12*1000)</f>
        <v>15.888918488654854</v>
      </c>
      <c r="S245" s="275">
        <f>IF(S$115=0,0,S$115/CHI!S$12*1000)</f>
        <v>16.86576270352133</v>
      </c>
      <c r="T245" s="275">
        <f>IF(T$115=0,0,T$115/CHI!T$12*1000)</f>
        <v>15.34695173874201</v>
      </c>
      <c r="U245" s="275">
        <f>IF(U$115=0,0,U$115/CHI!U$12*1000)</f>
        <v>16.375690349128465</v>
      </c>
      <c r="V245" s="275">
        <f>IF(V$115=0,0,V$115/CHI!V$12*1000)</f>
        <v>10.985158454011378</v>
      </c>
      <c r="W245" s="275">
        <f>IF(W$115=0,0,W$115/CHI!W$12*1000)</f>
        <v>15.325552240721938</v>
      </c>
      <c r="X245" s="275">
        <f>IF(X$115=0,0,X$115/CHI!X$12*1000)</f>
        <v>13.379321777841675</v>
      </c>
      <c r="Y245" s="275">
        <f>IF(Y$115=0,0,Y$115/CHI!Y$12*1000)</f>
        <v>12.115467039261336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58.016670756164245</v>
      </c>
      <c r="C246" s="276">
        <f>IF(C$121=0,0,C$121/CHI!C$12*1000)</f>
        <v>51.769412956576367</v>
      </c>
      <c r="D246" s="276">
        <f>IF(D$121=0,0,D$121/CHI!D$12*1000)</f>
        <v>55.715980112269882</v>
      </c>
      <c r="E246" s="276">
        <f>IF(E$121=0,0,E$121/CHI!E$12*1000)</f>
        <v>92.184523391566856</v>
      </c>
      <c r="F246" s="276">
        <f>IF(F$121=0,0,F$121/CHI!F$12*1000)</f>
        <v>94.342640639933308</v>
      </c>
      <c r="G246" s="276">
        <f>IF(G$121=0,0,G$121/CHI!G$12*1000)</f>
        <v>87.128958751209126</v>
      </c>
      <c r="H246" s="276">
        <f>IF(H$121=0,0,H$121/CHI!H$12*1000)</f>
        <v>79.515948348594861</v>
      </c>
      <c r="I246" s="276">
        <f>IF(I$121=0,0,I$121/CHI!I$12*1000)</f>
        <v>79.673487233017553</v>
      </c>
      <c r="J246" s="276">
        <f>IF(J$121=0,0,J$121/CHI!J$12*1000)</f>
        <v>63.63993763935477</v>
      </c>
      <c r="K246" s="276">
        <f>IF(K$121=0,0,K$121/CHI!K$12*1000)</f>
        <v>67.817065332192072</v>
      </c>
      <c r="L246" s="276">
        <f>IF(L$121=0,0,L$121/CHI!L$12*1000)</f>
        <v>53.949399452833909</v>
      </c>
      <c r="M246" s="276">
        <f>IF(M$121=0,0,M$121/CHI!M$12*1000)</f>
        <v>49.471094937530346</v>
      </c>
      <c r="N246" s="276">
        <f>IF(N$121=0,0,N$121/CHI!N$12*1000)</f>
        <v>44.246375178760161</v>
      </c>
      <c r="O246" s="276">
        <f>IF(O$121=0,0,O$121/CHI!O$12*1000)</f>
        <v>51.510817139101349</v>
      </c>
      <c r="P246" s="276">
        <f>IF(P$121=0,0,P$121/CHI!P$12*1000)</f>
        <v>68.60811303704584</v>
      </c>
      <c r="Q246" s="276">
        <f>IF(Q$121=0,0,Q$121/CHI!Q$12*1000)</f>
        <v>77.283204844029825</v>
      </c>
      <c r="R246" s="276">
        <f>IF(R$121=0,0,R$121/CHI!R$12*1000)</f>
        <v>42.066763685784643</v>
      </c>
      <c r="S246" s="276">
        <f>IF(S$121=0,0,S$121/CHI!S$12*1000)</f>
        <v>34.768738269555222</v>
      </c>
      <c r="T246" s="276">
        <f>IF(T$121=0,0,T$121/CHI!T$12*1000)</f>
        <v>35.695349126522032</v>
      </c>
      <c r="U246" s="276">
        <f>IF(U$121=0,0,U$121/CHI!U$12*1000)</f>
        <v>39.890787392932097</v>
      </c>
      <c r="V246" s="276">
        <f>IF(V$121=0,0,V$121/CHI!V$12*1000)</f>
        <v>53.925034943844601</v>
      </c>
      <c r="W246" s="276">
        <f>IF(W$121=0,0,W$121/CHI!W$12*1000)</f>
        <v>83.0811900093952</v>
      </c>
      <c r="X246" s="276">
        <f>IF(X$121=0,0,X$121/CHI!X$12*1000)</f>
        <v>67.873139258592559</v>
      </c>
      <c r="Y246" s="276">
        <f>IF(Y$121=0,0,Y$121/CHI!Y$12*1000)</f>
        <v>59.153912702664385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52.677598300623337</v>
      </c>
      <c r="C247" s="276">
        <f>IF(C$134=0,0,C$134/CHI!C$12*1000)</f>
        <v>48.794540740129527</v>
      </c>
      <c r="D247" s="276">
        <f>IF(D$134=0,0,D$134/CHI!D$12*1000)</f>
        <v>48.510823116208208</v>
      </c>
      <c r="E247" s="276">
        <f>IF(E$134=0,0,E$134/CHI!E$12*1000)</f>
        <v>76.851117191493387</v>
      </c>
      <c r="F247" s="276">
        <f>IF(F$134=0,0,F$134/CHI!F$12*1000)</f>
        <v>68.752456623393158</v>
      </c>
      <c r="G247" s="276">
        <f>IF(G$134=0,0,G$134/CHI!G$12*1000)</f>
        <v>69.906094423988648</v>
      </c>
      <c r="H247" s="276">
        <f>IF(H$134=0,0,H$134/CHI!H$12*1000)</f>
        <v>63.692573752740792</v>
      </c>
      <c r="I247" s="276">
        <f>IF(I$134=0,0,I$134/CHI!I$12*1000)</f>
        <v>63.580621385458933</v>
      </c>
      <c r="J247" s="276">
        <f>IF(J$134=0,0,J$134/CHI!J$12*1000)</f>
        <v>65.82267194125005</v>
      </c>
      <c r="K247" s="276">
        <f>IF(K$134=0,0,K$134/CHI!K$12*1000)</f>
        <v>52.610232513984968</v>
      </c>
      <c r="L247" s="276">
        <f>IF(L$134=0,0,L$134/CHI!L$12*1000)</f>
        <v>47.238282251446812</v>
      </c>
      <c r="M247" s="276">
        <f>IF(M$134=0,0,M$134/CHI!M$12*1000)</f>
        <v>43.115085693621893</v>
      </c>
      <c r="N247" s="276">
        <f>IF(N$134=0,0,N$134/CHI!N$12*1000)</f>
        <v>39.249276029166275</v>
      </c>
      <c r="O247" s="276">
        <f>IF(O$134=0,0,O$134/CHI!O$12*1000)</f>
        <v>47.732522276205025</v>
      </c>
      <c r="P247" s="276">
        <f>IF(P$134=0,0,P$134/CHI!P$12*1000)</f>
        <v>51.760626422441248</v>
      </c>
      <c r="Q247" s="276">
        <f>IF(Q$134=0,0,Q$134/CHI!Q$12*1000)</f>
        <v>54.160913235374728</v>
      </c>
      <c r="R247" s="276">
        <f>IF(R$134=0,0,R$134/CHI!R$12*1000)</f>
        <v>35.655343761517749</v>
      </c>
      <c r="S247" s="276">
        <f>IF(S$134=0,0,S$134/CHI!S$12*1000)</f>
        <v>38.064779745675118</v>
      </c>
      <c r="T247" s="276">
        <f>IF(T$134=0,0,T$134/CHI!T$12*1000)</f>
        <v>34.236290143816007</v>
      </c>
      <c r="U247" s="276">
        <f>IF(U$134=0,0,U$134/CHI!U$12*1000)</f>
        <v>36.326974621751262</v>
      </c>
      <c r="V247" s="276">
        <f>IF(V$134=0,0,V$134/CHI!V$12*1000)</f>
        <v>29.636471371615485</v>
      </c>
      <c r="W247" s="276">
        <f>IF(W$134=0,0,W$134/CHI!W$12*1000)</f>
        <v>42.721894668174833</v>
      </c>
      <c r="X247" s="276">
        <f>IF(X$134=0,0,X$134/CHI!X$12*1000)</f>
        <v>35.756438539144177</v>
      </c>
      <c r="Y247" s="276">
        <f>IF(Y$134=0,0,Y$134/CHI!Y$12*1000)</f>
        <v>31.996816305884717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56.770649212234062</v>
      </c>
      <c r="C248" s="276">
        <f>IF(C$142=0,0,C$142/CHI!C$12*1000)</f>
        <v>52.203269394920959</v>
      </c>
      <c r="D248" s="276">
        <f>IF(D$142=0,0,D$142/CHI!D$12*1000)</f>
        <v>51.89500371584294</v>
      </c>
      <c r="E248" s="276">
        <f>IF(E$142=0,0,E$142/CHI!E$12*1000)</f>
        <v>84.92809232738098</v>
      </c>
      <c r="F248" s="276">
        <f>IF(F$142=0,0,F$142/CHI!F$12*1000)</f>
        <v>74.211334754635047</v>
      </c>
      <c r="G248" s="276">
        <f>IF(G$142=0,0,G$142/CHI!G$12*1000)</f>
        <v>75.278690738056412</v>
      </c>
      <c r="H248" s="276">
        <f>IF(H$142=0,0,H$142/CHI!H$12*1000)</f>
        <v>68.413333063672582</v>
      </c>
      <c r="I248" s="276">
        <f>IF(I$142=0,0,I$142/CHI!I$12*1000)</f>
        <v>68.010072456644323</v>
      </c>
      <c r="J248" s="276">
        <f>IF(J$142=0,0,J$142/CHI!J$12*1000)</f>
        <v>70.985404067619669</v>
      </c>
      <c r="K248" s="276">
        <f>IF(K$142=0,0,K$142/CHI!K$12*1000)</f>
        <v>56.699889380527353</v>
      </c>
      <c r="L248" s="276">
        <f>IF(L$142=0,0,L$142/CHI!L$12*1000)</f>
        <v>51.207672263742801</v>
      </c>
      <c r="M248" s="276">
        <f>IF(M$142=0,0,M$142/CHI!M$12*1000)</f>
        <v>46.924158634588721</v>
      </c>
      <c r="N248" s="276">
        <f>IF(N$142=0,0,N$142/CHI!N$12*1000)</f>
        <v>42.90821384967014</v>
      </c>
      <c r="O248" s="276">
        <f>IF(O$142=0,0,O$142/CHI!O$12*1000)</f>
        <v>51.910999711652792</v>
      </c>
      <c r="P248" s="276">
        <f>IF(P$142=0,0,P$142/CHI!P$12*1000)</f>
        <v>54.859638110140367</v>
      </c>
      <c r="Q248" s="276">
        <f>IF(Q$142=0,0,Q$142/CHI!Q$12*1000)</f>
        <v>55.679130027023625</v>
      </c>
      <c r="R248" s="276">
        <f>IF(R$142=0,0,R$142/CHI!R$12*1000)</f>
        <v>37.985020532161975</v>
      </c>
      <c r="S248" s="276">
        <f>IF(S$142=0,0,S$142/CHI!S$12*1000)</f>
        <v>39.23487064249629</v>
      </c>
      <c r="T248" s="276">
        <f>IF(T$142=0,0,T$142/CHI!T$12*1000)</f>
        <v>36.12903379633515</v>
      </c>
      <c r="U248" s="276">
        <f>IF(U$142=0,0,U$142/CHI!U$12*1000)</f>
        <v>38.744894128946321</v>
      </c>
      <c r="V248" s="276">
        <f>IF(V$142=0,0,V$142/CHI!V$12*1000)</f>
        <v>29.002567527921464</v>
      </c>
      <c r="W248" s="276">
        <f>IF(W$142=0,0,W$142/CHI!W$12*1000)</f>
        <v>41.31636571407897</v>
      </c>
      <c r="X248" s="276">
        <f>IF(X$142=0,0,X$142/CHI!X$12*1000)</f>
        <v>35.610284810114777</v>
      </c>
      <c r="Y248" s="276">
        <f>IF(Y$142=0,0,Y$142/CHI!Y$12*1000)</f>
        <v>31.99496440810557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64.169806108561431</v>
      </c>
      <c r="C249" s="277">
        <f>IF(C$156=0,0,C$156/CHI!C$12*1000)</f>
        <v>58.916106862226712</v>
      </c>
      <c r="D249" s="277">
        <f>IF(D$156=0,0,D$156/CHI!D$12*1000)</f>
        <v>58.413288278498619</v>
      </c>
      <c r="E249" s="277">
        <f>IF(E$156=0,0,E$156/CHI!E$12*1000)</f>
        <v>94.438182713252488</v>
      </c>
      <c r="F249" s="277">
        <f>IF(F$156=0,0,F$156/CHI!F$12*1000)</f>
        <v>82.087551044831372</v>
      </c>
      <c r="G249" s="277">
        <f>IF(G$156=0,0,G$156/CHI!G$12*1000)</f>
        <v>85.772673707928604</v>
      </c>
      <c r="H249" s="277">
        <f>IF(H$156=0,0,H$156/CHI!H$12*1000)</f>
        <v>78.869221414300583</v>
      </c>
      <c r="I249" s="277">
        <f>IF(I$156=0,0,I$156/CHI!I$12*1000)</f>
        <v>78.832201898878509</v>
      </c>
      <c r="J249" s="277">
        <f>IF(J$156=0,0,J$156/CHI!J$12*1000)</f>
        <v>81.986526658857827</v>
      </c>
      <c r="K249" s="277">
        <f>IF(K$156=0,0,K$156/CHI!K$12*1000)</f>
        <v>71.442237657668301</v>
      </c>
      <c r="L249" s="277">
        <f>IF(L$156=0,0,L$156/CHI!L$12*1000)</f>
        <v>57.112253732791636</v>
      </c>
      <c r="M249" s="277">
        <f>IF(M$156=0,0,M$156/CHI!M$12*1000)</f>
        <v>63.306735814110297</v>
      </c>
      <c r="N249" s="277">
        <f>IF(N$156=0,0,N$156/CHI!N$12*1000)</f>
        <v>52.624729232440615</v>
      </c>
      <c r="O249" s="277">
        <f>IF(O$156=0,0,O$156/CHI!O$12*1000)</f>
        <v>74.213014039358612</v>
      </c>
      <c r="P249" s="277">
        <f>IF(P$156=0,0,P$156/CHI!P$12*1000)</f>
        <v>89.627741951625566</v>
      </c>
      <c r="Q249" s="277">
        <f>IF(Q$156=0,0,Q$156/CHI!Q$12*1000)</f>
        <v>102.33198933594628</v>
      </c>
      <c r="R249" s="277">
        <f>IF(R$156=0,0,R$156/CHI!R$12*1000)</f>
        <v>96.295196161849901</v>
      </c>
      <c r="S249" s="277">
        <f>IF(S$156=0,0,S$156/CHI!S$12*1000)</f>
        <v>104.95499915317264</v>
      </c>
      <c r="T249" s="277">
        <f>IF(T$156=0,0,T$156/CHI!T$12*1000)</f>
        <v>80.068215940778657</v>
      </c>
      <c r="U249" s="277">
        <f>IF(U$156=0,0,U$156/CHI!U$12*1000)</f>
        <v>96.532693422053981</v>
      </c>
      <c r="V249" s="277">
        <f>IF(V$156=0,0,V$156/CHI!V$12*1000)</f>
        <v>71.059889654438166</v>
      </c>
      <c r="W249" s="277">
        <f>IF(W$156=0,0,W$156/CHI!W$12*1000)</f>
        <v>61.510679508134672</v>
      </c>
      <c r="X249" s="277">
        <f>IF(X$156=0,0,X$156/CHI!X$12*1000)</f>
        <v>46.293805808186136</v>
      </c>
      <c r="Y249" s="277">
        <f>IF(Y$156=0,0,Y$156/CHI!Y$12*1000)</f>
        <v>41.695099207872516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SE: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2641.4728880908315</v>
      </c>
      <c r="C5" s="223">
        <f t="shared" si="0"/>
        <v>2802.1319231413031</v>
      </c>
      <c r="D5" s="223">
        <f t="shared" si="0"/>
        <v>2921.3155684281533</v>
      </c>
      <c r="E5" s="223">
        <f t="shared" si="0"/>
        <v>2120.957845863913</v>
      </c>
      <c r="F5" s="223">
        <f t="shared" si="0"/>
        <v>2036.9848848164745</v>
      </c>
      <c r="G5" s="223">
        <f t="shared" si="0"/>
        <v>2092.9956462196046</v>
      </c>
      <c r="H5" s="223">
        <f t="shared" si="0"/>
        <v>1924.0719308383912</v>
      </c>
      <c r="I5" s="223">
        <f t="shared" si="0"/>
        <v>1917.1959006603547</v>
      </c>
      <c r="J5" s="223">
        <f t="shared" si="0"/>
        <v>1721.0630175775098</v>
      </c>
      <c r="K5" s="223">
        <f t="shared" si="0"/>
        <v>1443.2009777731009</v>
      </c>
      <c r="L5" s="223">
        <f t="shared" si="0"/>
        <v>1842.2588394616448</v>
      </c>
      <c r="M5" s="223">
        <f t="shared" si="0"/>
        <v>1722.7681746036751</v>
      </c>
      <c r="N5" s="223">
        <f t="shared" si="0"/>
        <v>1654.774914629945</v>
      </c>
      <c r="O5" s="223">
        <f t="shared" si="0"/>
        <v>1879.8951125629283</v>
      </c>
      <c r="P5" s="223">
        <f t="shared" si="0"/>
        <v>1822.4560772318437</v>
      </c>
      <c r="Q5" s="223">
        <f t="shared" si="0"/>
        <v>1607.6986236065336</v>
      </c>
      <c r="R5" s="223">
        <f t="shared" si="0"/>
        <v>1937.646505603956</v>
      </c>
      <c r="S5" s="223">
        <f t="shared" si="0"/>
        <v>2038.82099956446</v>
      </c>
      <c r="T5" s="223">
        <f t="shared" si="0"/>
        <v>1962.1950696526342</v>
      </c>
      <c r="U5" s="223">
        <f t="shared" si="0"/>
        <v>2074.9395334346482</v>
      </c>
      <c r="V5" s="223">
        <f t="shared" si="0"/>
        <v>1597.3787908182344</v>
      </c>
      <c r="W5" s="223">
        <f t="shared" si="0"/>
        <v>2095.7625233685967</v>
      </c>
      <c r="X5" s="223">
        <f t="shared" si="0"/>
        <v>1531.1485610734023</v>
      </c>
      <c r="Y5" s="223">
        <f t="shared" si="0"/>
        <v>1815.5940824073966</v>
      </c>
      <c r="DA5" s="89"/>
    </row>
    <row r="6" spans="1:105" ht="12" customHeight="1" x14ac:dyDescent="0.25">
      <c r="A6" s="55" t="s">
        <v>91</v>
      </c>
      <c r="B6" s="259">
        <v>3.368186194526555</v>
      </c>
      <c r="C6" s="259">
        <v>3.334122391256376</v>
      </c>
      <c r="D6" s="259">
        <v>3.2653866151651889</v>
      </c>
      <c r="E6" s="259">
        <v>4.3739336774264244</v>
      </c>
      <c r="F6" s="259">
        <v>4.8214452712143299</v>
      </c>
      <c r="G6" s="259">
        <v>4.4955099918782624</v>
      </c>
      <c r="H6" s="259">
        <v>4.4168684905517246</v>
      </c>
      <c r="I6" s="259">
        <v>4.2520545502339759</v>
      </c>
      <c r="J6" s="259">
        <v>4.0493964085038492</v>
      </c>
      <c r="K6" s="259">
        <v>3.0989135438586368</v>
      </c>
      <c r="L6" s="259">
        <v>3.259206047698024</v>
      </c>
      <c r="M6" s="259">
        <v>3.1900472554232908</v>
      </c>
      <c r="N6" s="259">
        <v>3.2303141404403259</v>
      </c>
      <c r="O6" s="259">
        <v>3.364876686166248</v>
      </c>
      <c r="P6" s="259">
        <v>3.6591788220515138</v>
      </c>
      <c r="Q6" s="259">
        <v>3.5872966021776982</v>
      </c>
      <c r="R6" s="259">
        <v>3.4950757266415189</v>
      </c>
      <c r="S6" s="259">
        <v>3.3325788895024289</v>
      </c>
      <c r="T6" s="259">
        <v>3.0996040089012622</v>
      </c>
      <c r="U6" s="259">
        <v>3.1382568838310498</v>
      </c>
      <c r="V6" s="259">
        <v>2.8047558944846438</v>
      </c>
      <c r="W6" s="259">
        <v>2.7477762866252631</v>
      </c>
      <c r="X6" s="259">
        <v>2.8140261708350329</v>
      </c>
      <c r="Y6" s="259">
        <v>2.498296518689981</v>
      </c>
      <c r="DA6" s="67" t="s">
        <v>1134</v>
      </c>
    </row>
    <row r="7" spans="1:105" ht="12" customHeight="1" x14ac:dyDescent="0.25">
      <c r="A7" s="173" t="s">
        <v>92</v>
      </c>
      <c r="B7" s="224">
        <v>6.9828304370022476</v>
      </c>
      <c r="C7" s="224">
        <v>6.9122103024438939</v>
      </c>
      <c r="D7" s="224">
        <v>6.7756268928956231</v>
      </c>
      <c r="E7" s="224">
        <v>9.0679182943612666</v>
      </c>
      <c r="F7" s="224">
        <v>9.9956869501118497</v>
      </c>
      <c r="G7" s="224">
        <v>9.319966946051732</v>
      </c>
      <c r="H7" s="224">
        <v>9.1569295611331505</v>
      </c>
      <c r="I7" s="224">
        <v>8.9048077610392564</v>
      </c>
      <c r="J7" s="224">
        <v>8.466017131778715</v>
      </c>
      <c r="K7" s="224">
        <v>6.4689857282075804</v>
      </c>
      <c r="L7" s="224">
        <v>6.794281041544437</v>
      </c>
      <c r="M7" s="224">
        <v>6.6419249424858222</v>
      </c>
      <c r="N7" s="224">
        <v>6.8347934345419743</v>
      </c>
      <c r="O7" s="224">
        <v>7.1581930094528952</v>
      </c>
      <c r="P7" s="224">
        <v>7.8978349586222523</v>
      </c>
      <c r="Q7" s="224">
        <v>7.7932271968416309</v>
      </c>
      <c r="R7" s="224">
        <v>7.5928818351258496</v>
      </c>
      <c r="S7" s="224">
        <v>7.3282561579663579</v>
      </c>
      <c r="T7" s="224">
        <v>6.8899407117276636</v>
      </c>
      <c r="U7" s="224">
        <v>7.0432818389348508</v>
      </c>
      <c r="V7" s="224">
        <v>6.3490269953838032</v>
      </c>
      <c r="W7" s="224">
        <v>6.2678607885189388</v>
      </c>
      <c r="X7" s="224">
        <v>6.4630536444441384</v>
      </c>
      <c r="Y7" s="224">
        <v>5.7731232372083454</v>
      </c>
      <c r="DA7" s="177" t="s">
        <v>1135</v>
      </c>
    </row>
    <row r="8" spans="1:105" ht="12" customHeight="1" x14ac:dyDescent="0.25">
      <c r="A8" s="173" t="s">
        <v>93</v>
      </c>
      <c r="B8" s="224">
        <v>41.455665048459252</v>
      </c>
      <c r="C8" s="224">
        <v>41.036407460817593</v>
      </c>
      <c r="D8" s="224">
        <v>40.102011899931533</v>
      </c>
      <c r="E8" s="224">
        <v>53.669095582781843</v>
      </c>
      <c r="F8" s="224">
        <v>59.16015792452675</v>
      </c>
      <c r="G8" s="224">
        <v>55.160862793289041</v>
      </c>
      <c r="H8" s="224">
        <v>54.195914862494028</v>
      </c>
      <c r="I8" s="224">
        <v>52.07516996223351</v>
      </c>
      <c r="J8" s="224">
        <v>49.509129547913382</v>
      </c>
      <c r="K8" s="224">
        <v>37.830522603034467</v>
      </c>
      <c r="L8" s="224">
        <v>39.732844268421879</v>
      </c>
      <c r="M8" s="224">
        <v>38.841868296096763</v>
      </c>
      <c r="N8" s="224">
        <v>39.294194049029201</v>
      </c>
      <c r="O8" s="224">
        <v>40.931040050255888</v>
      </c>
      <c r="P8" s="224">
        <v>44.510990709464238</v>
      </c>
      <c r="Q8" s="224">
        <v>43.636600859561987</v>
      </c>
      <c r="R8" s="224">
        <v>42.514807491751633</v>
      </c>
      <c r="S8" s="224">
        <v>40.538163124270227</v>
      </c>
      <c r="T8" s="224">
        <v>37.704209592542263</v>
      </c>
      <c r="U8" s="224">
        <v>38.174390974913003</v>
      </c>
      <c r="V8" s="224">
        <v>34.117617540136592</v>
      </c>
      <c r="W8" s="224">
        <v>33.424506074587619</v>
      </c>
      <c r="X8" s="224">
        <v>34.230383055180482</v>
      </c>
      <c r="Y8" s="224">
        <v>30.389783757698812</v>
      </c>
      <c r="DA8" s="177" t="s">
        <v>1136</v>
      </c>
    </row>
    <row r="9" spans="1:105" ht="12" customHeight="1" x14ac:dyDescent="0.25">
      <c r="A9" s="173" t="s">
        <v>94</v>
      </c>
      <c r="B9" s="224">
        <v>48.242317933828183</v>
      </c>
      <c r="C9" s="224">
        <v>47.754424233038762</v>
      </c>
      <c r="D9" s="224">
        <v>46.810809702031683</v>
      </c>
      <c r="E9" s="224">
        <v>62.647575549944911</v>
      </c>
      <c r="F9" s="224">
        <v>69.057255816930507</v>
      </c>
      <c r="G9" s="224">
        <v>64.388905416013372</v>
      </c>
      <c r="H9" s="224">
        <v>63.262528164080742</v>
      </c>
      <c r="I9" s="224">
        <v>61.520692937246842</v>
      </c>
      <c r="J9" s="224">
        <v>58.489217773393449</v>
      </c>
      <c r="K9" s="224">
        <v>44.692316249850599</v>
      </c>
      <c r="L9" s="224">
        <v>46.939685718429317</v>
      </c>
      <c r="M9" s="224">
        <v>45.887102323163738</v>
      </c>
      <c r="N9" s="224">
        <v>47.270923331994531</v>
      </c>
      <c r="O9" s="224">
        <v>49.453846274689603</v>
      </c>
      <c r="P9" s="224">
        <v>54.621981266863862</v>
      </c>
      <c r="Q9" s="224">
        <v>53.841110356675472</v>
      </c>
      <c r="R9" s="224">
        <v>52.456983286190578</v>
      </c>
      <c r="S9" s="224">
        <v>50.68173749645058</v>
      </c>
      <c r="T9" s="224">
        <v>47.694186318440678</v>
      </c>
      <c r="U9" s="224">
        <v>48.795150121694583</v>
      </c>
      <c r="V9" s="224">
        <v>44.016883519664731</v>
      </c>
      <c r="W9" s="224">
        <v>43.481672985593569</v>
      </c>
      <c r="X9" s="224">
        <v>44.860929363895202</v>
      </c>
      <c r="Y9" s="224">
        <v>40.091992313006109</v>
      </c>
      <c r="DA9" s="177" t="s">
        <v>1137</v>
      </c>
    </row>
    <row r="10" spans="1:105" ht="12" customHeight="1" x14ac:dyDescent="0.25">
      <c r="A10" s="56" t="s">
        <v>95</v>
      </c>
      <c r="B10" s="260">
        <v>15.44467143738769</v>
      </c>
      <c r="C10" s="260">
        <v>15.461353839315329</v>
      </c>
      <c r="D10" s="260">
        <v>14.92602039290605</v>
      </c>
      <c r="E10" s="260">
        <v>20.021075443530979</v>
      </c>
      <c r="F10" s="260">
        <v>21.636182786646629</v>
      </c>
      <c r="G10" s="260">
        <v>20.123681634909591</v>
      </c>
      <c r="H10" s="260">
        <v>19.482292908132589</v>
      </c>
      <c r="I10" s="260">
        <v>18.849068762477678</v>
      </c>
      <c r="J10" s="260">
        <v>18.72457474384467</v>
      </c>
      <c r="K10" s="260">
        <v>13.86400811628949</v>
      </c>
      <c r="L10" s="260">
        <v>14.63798411413047</v>
      </c>
      <c r="M10" s="260">
        <v>14.327859713219629</v>
      </c>
      <c r="N10" s="260">
        <v>14.756842492750099</v>
      </c>
      <c r="O10" s="260">
        <v>15.409400379799671</v>
      </c>
      <c r="P10" s="260">
        <v>16.37501301074683</v>
      </c>
      <c r="Q10" s="260">
        <v>16.013538839885861</v>
      </c>
      <c r="R10" s="260">
        <v>16.190554747963802</v>
      </c>
      <c r="S10" s="260">
        <v>16.597468051893841</v>
      </c>
      <c r="T10" s="260">
        <v>15.57960930869454</v>
      </c>
      <c r="U10" s="260">
        <v>15.64810206014576</v>
      </c>
      <c r="V10" s="260">
        <v>13.99377027694042</v>
      </c>
      <c r="W10" s="260">
        <v>13.99130657415798</v>
      </c>
      <c r="X10" s="260">
        <v>15.060241550880651</v>
      </c>
      <c r="Y10" s="260">
        <v>13.491445239695279</v>
      </c>
      <c r="DA10" s="68" t="s">
        <v>1138</v>
      </c>
    </row>
    <row r="11" spans="1:105" ht="12" customHeight="1" x14ac:dyDescent="0.25">
      <c r="A11" s="37" t="s">
        <v>159</v>
      </c>
      <c r="B11" s="226">
        <v>7.4501520837552307E-2</v>
      </c>
      <c r="C11" s="226">
        <v>4.8141697996964591E-2</v>
      </c>
      <c r="D11" s="226">
        <v>8.4888495449987958E-2</v>
      </c>
      <c r="E11" s="226">
        <v>0.1783003797058601</v>
      </c>
      <c r="F11" s="226">
        <v>0.24953471100906149</v>
      </c>
      <c r="G11" s="226">
        <v>9.1582101457448162E-2</v>
      </c>
      <c r="H11" s="226">
        <v>9.8995892932068577E-2</v>
      </c>
      <c r="I11" s="226">
        <v>8.0178757418637003E-2</v>
      </c>
      <c r="J11" s="226">
        <v>4.8045656690642938E-2</v>
      </c>
      <c r="K11" s="226">
        <v>8.6216709226533711E-2</v>
      </c>
      <c r="L11" s="226">
        <v>8.9521129389209309E-2</v>
      </c>
      <c r="M11" s="226">
        <v>8.4674557950283891E-2</v>
      </c>
      <c r="N11" s="226">
        <v>7.870848203011814E-2</v>
      </c>
      <c r="O11" s="226">
        <v>6.7076547608823534E-2</v>
      </c>
      <c r="P11" s="226">
        <v>0.1003605418547911</v>
      </c>
      <c r="Q11" s="226">
        <v>0.1067946186743064</v>
      </c>
      <c r="R11" s="226">
        <v>4.5183225501201518E-2</v>
      </c>
      <c r="S11" s="226">
        <v>2.7208179110738528E-2</v>
      </c>
      <c r="T11" s="226">
        <v>3.017249807342854E-2</v>
      </c>
      <c r="U11" s="226">
        <v>3.3534796211672227E-2</v>
      </c>
      <c r="V11" s="226">
        <v>9.9132854523756461E-2</v>
      </c>
      <c r="W11" s="226">
        <v>0.10561628752033229</v>
      </c>
      <c r="X11" s="226">
        <v>0.1232837419118365</v>
      </c>
      <c r="Y11" s="226">
        <v>9.7232780745915834E-2</v>
      </c>
      <c r="DA11" s="69" t="s">
        <v>1139</v>
      </c>
    </row>
    <row r="12" spans="1:105" ht="12" customHeight="1" x14ac:dyDescent="0.25">
      <c r="A12" s="37" t="s">
        <v>35</v>
      </c>
      <c r="B12" s="226">
        <v>0.26309219549156387</v>
      </c>
      <c r="C12" s="226">
        <v>0.21975687806819369</v>
      </c>
      <c r="D12" s="226">
        <v>0.2984304626362464</v>
      </c>
      <c r="E12" s="226">
        <v>0.34455771407071423</v>
      </c>
      <c r="F12" s="226">
        <v>0.80265377939894178</v>
      </c>
      <c r="G12" s="226">
        <v>0.67794339442809826</v>
      </c>
      <c r="H12" s="226">
        <v>0.76567167479711218</v>
      </c>
      <c r="I12" s="226">
        <v>0.81169078448337206</v>
      </c>
      <c r="J12" s="226">
        <v>0.2543510599560509</v>
      </c>
      <c r="K12" s="226">
        <v>0.5443871903698082</v>
      </c>
      <c r="L12" s="226">
        <v>0.37114427701927932</v>
      </c>
      <c r="M12" s="226">
        <v>0.36115217143368689</v>
      </c>
      <c r="N12" s="226">
        <v>0.37434769139157781</v>
      </c>
      <c r="O12" s="226">
        <v>0.35453629043511181</v>
      </c>
      <c r="P12" s="226">
        <v>1.0031749873104321</v>
      </c>
      <c r="Q12" s="226">
        <v>1.3413069791777039</v>
      </c>
      <c r="R12" s="226">
        <v>0.56539965395710678</v>
      </c>
      <c r="S12" s="226">
        <v>0.19613335496068551</v>
      </c>
      <c r="T12" s="226">
        <v>0.29199509952329128</v>
      </c>
      <c r="U12" s="226">
        <v>0.36534234127654203</v>
      </c>
      <c r="V12" s="226">
        <v>1.1050437679114931</v>
      </c>
      <c r="W12" s="226">
        <v>1.39301527621062</v>
      </c>
      <c r="X12" s="226">
        <v>0.82269404784250377</v>
      </c>
      <c r="Y12" s="226">
        <v>0.55676706572045986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15.10707772105857</v>
      </c>
      <c r="C15" s="226">
        <v>15.19345526325017</v>
      </c>
      <c r="D15" s="226">
        <v>14.54270143481981</v>
      </c>
      <c r="E15" s="226">
        <v>19.498217349754398</v>
      </c>
      <c r="F15" s="226">
        <v>20.583994296238629</v>
      </c>
      <c r="G15" s="226">
        <v>19.354156139024049</v>
      </c>
      <c r="H15" s="226">
        <v>18.617625340403411</v>
      </c>
      <c r="I15" s="226">
        <v>17.957199220575671</v>
      </c>
      <c r="J15" s="226">
        <v>18.42217802719798</v>
      </c>
      <c r="K15" s="226">
        <v>13.233404216693151</v>
      </c>
      <c r="L15" s="226">
        <v>14.17731870772198</v>
      </c>
      <c r="M15" s="226">
        <v>13.882032983835661</v>
      </c>
      <c r="N15" s="226">
        <v>14.303786319328401</v>
      </c>
      <c r="O15" s="226">
        <v>14.98778754175574</v>
      </c>
      <c r="P15" s="226">
        <v>15.271477481581609</v>
      </c>
      <c r="Q15" s="226">
        <v>14.56543724203385</v>
      </c>
      <c r="R15" s="226">
        <v>15.57997186850549</v>
      </c>
      <c r="S15" s="226">
        <v>16.374126517822418</v>
      </c>
      <c r="T15" s="226">
        <v>15.257441711097821</v>
      </c>
      <c r="U15" s="226">
        <v>15.24922492265754</v>
      </c>
      <c r="V15" s="226">
        <v>12.78959365450517</v>
      </c>
      <c r="W15" s="226">
        <v>12.49267501042703</v>
      </c>
      <c r="X15" s="226">
        <v>14.11426376112631</v>
      </c>
      <c r="Y15" s="226">
        <v>12.837445393228901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2341.6619088564062</v>
      </c>
      <c r="C16" s="314">
        <f>CHI_fec!C16</f>
        <v>2505.737145313843</v>
      </c>
      <c r="D16" s="314">
        <f>CHI_fec!D16</f>
        <v>2621.6012037833189</v>
      </c>
      <c r="E16" s="314">
        <f>CHI_fec!E16</f>
        <v>1742.13241616509</v>
      </c>
      <c r="F16" s="314">
        <f>CHI_fec!F16</f>
        <v>1611.170851246776</v>
      </c>
      <c r="G16" s="314">
        <f>CHI_fec!G16</f>
        <v>1706.4392949269129</v>
      </c>
      <c r="H16" s="314">
        <f>CHI_fec!H16</f>
        <v>1549.571883061049</v>
      </c>
      <c r="I16" s="314">
        <f>CHI_fec!I16</f>
        <v>1551.1863284608769</v>
      </c>
      <c r="J16" s="314">
        <f>CHI_fec!J16</f>
        <v>1395.183404987102</v>
      </c>
      <c r="K16" s="314">
        <f>CHI_fec!K16</f>
        <v>1173.2521926053309</v>
      </c>
      <c r="L16" s="314">
        <f>CHI_fec!L16</f>
        <v>1566.697506448839</v>
      </c>
      <c r="M16" s="314">
        <f>CHI_fec!M16</f>
        <v>1460.8926913155631</v>
      </c>
      <c r="N16" s="314">
        <f>CHI_fec!N16</f>
        <v>1397.3951848667241</v>
      </c>
      <c r="O16" s="314">
        <f>CHI_fec!O16</f>
        <v>1613.736629406706</v>
      </c>
      <c r="P16" s="314">
        <f>CHI_fec!P16</f>
        <v>1514.800515907137</v>
      </c>
      <c r="Q16" s="314">
        <f>CHI_fec!Q16</f>
        <v>1290.60834049871</v>
      </c>
      <c r="R16" s="314">
        <f>CHI_fec!R16</f>
        <v>1649.792347377472</v>
      </c>
      <c r="S16" s="314">
        <f>CHI_fec!S16</f>
        <v>1768.3578675838339</v>
      </c>
      <c r="T16" s="314">
        <f>CHI_fec!T16</f>
        <v>1699.6294067067929</v>
      </c>
      <c r="U16" s="314">
        <f>CHI_fec!U16</f>
        <v>1806.816938950989</v>
      </c>
      <c r="V16" s="314">
        <f>CHI_fec!V16</f>
        <v>1286.380309544282</v>
      </c>
      <c r="W16" s="314">
        <f>CHI_fec!W16</f>
        <v>1773.4588993981081</v>
      </c>
      <c r="X16" s="314">
        <f>CHI_fec!X16</f>
        <v>1210.2143594153049</v>
      </c>
      <c r="Y16" s="314">
        <f>CHI_fec!Y16</f>
        <v>1533.1565778159929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14.407222699914019</v>
      </c>
      <c r="C18" s="315">
        <f>CHI_fec!C18</f>
        <v>212.7830610490112</v>
      </c>
      <c r="D18" s="315">
        <f>CHI_fec!D18</f>
        <v>294.79312123817709</v>
      </c>
      <c r="E18" s="315">
        <f>CHI_fec!E18</f>
        <v>264.87050730868441</v>
      </c>
      <c r="F18" s="315">
        <f>CHI_fec!F18</f>
        <v>262.65408426483231</v>
      </c>
      <c r="G18" s="315">
        <f>CHI_fec!G18</f>
        <v>350.20541702493551</v>
      </c>
      <c r="H18" s="315">
        <f>CHI_fec!H18</f>
        <v>376.80326741186582</v>
      </c>
      <c r="I18" s="315">
        <f>CHI_fec!I18</f>
        <v>398.96818572656917</v>
      </c>
      <c r="J18" s="315">
        <f>CHI_fec!J18</f>
        <v>362.39613069647459</v>
      </c>
      <c r="K18" s="315">
        <f>CHI_fec!K18</f>
        <v>325.82398968185731</v>
      </c>
      <c r="L18" s="315">
        <f>CHI_fec!L18</f>
        <v>370.15382631126403</v>
      </c>
      <c r="M18" s="315">
        <f>CHI_fec!M18</f>
        <v>393.42699914015469</v>
      </c>
      <c r="N18" s="315">
        <f>CHI_fec!N18</f>
        <v>380.1280309544282</v>
      </c>
      <c r="O18" s="315">
        <f>CHI_fec!O18</f>
        <v>342.44772141014607</v>
      </c>
      <c r="P18" s="315">
        <f>CHI_fec!P18</f>
        <v>379.01977644024072</v>
      </c>
      <c r="Q18" s="315">
        <f>CHI_fec!Q18</f>
        <v>291.46844368013751</v>
      </c>
      <c r="R18" s="315">
        <f>CHI_fec!R18</f>
        <v>407.83413585554598</v>
      </c>
      <c r="S18" s="315">
        <f>CHI_fec!S18</f>
        <v>507.61994840928628</v>
      </c>
      <c r="T18" s="315">
        <f>CHI_fec!T18</f>
        <v>486.56147893379188</v>
      </c>
      <c r="U18" s="315">
        <f>CHI_fec!U18</f>
        <v>487.66981943250221</v>
      </c>
      <c r="V18" s="315">
        <f>CHI_fec!V18</f>
        <v>165.8720550300946</v>
      </c>
      <c r="W18" s="315">
        <f>CHI_fec!W18</f>
        <v>441.05081685296648</v>
      </c>
      <c r="X18" s="315">
        <f>CHI_fec!X18</f>
        <v>372.4688736027515</v>
      </c>
      <c r="Y18" s="315">
        <f>CHI_fec!Y18</f>
        <v>483.12226999140148</v>
      </c>
      <c r="DA18" s="137"/>
    </row>
    <row r="19" spans="1:105" ht="12" customHeight="1" x14ac:dyDescent="0.25">
      <c r="A19" s="135" t="s">
        <v>31</v>
      </c>
      <c r="B19" s="315">
        <f>CHI_fec!B19</f>
        <v>465.45331040412719</v>
      </c>
      <c r="C19" s="315">
        <f>CHI_fec!C19</f>
        <v>541.14600171969039</v>
      </c>
      <c r="D19" s="315">
        <f>CHI_fec!D19</f>
        <v>682.36362854686149</v>
      </c>
      <c r="E19" s="315">
        <f>CHI_fec!E19</f>
        <v>390.89045571797072</v>
      </c>
      <c r="F19" s="315">
        <f>CHI_fec!F19</f>
        <v>427.04213241616509</v>
      </c>
      <c r="G19" s="315">
        <f>CHI_fec!G19</f>
        <v>539.95408426483232</v>
      </c>
      <c r="H19" s="315">
        <f>CHI_fec!H19</f>
        <v>649.83946689595871</v>
      </c>
      <c r="I19" s="315">
        <f>CHI_fec!I19</f>
        <v>707.94092863284595</v>
      </c>
      <c r="J19" s="315">
        <f>CHI_fec!J19</f>
        <v>645.90464316423038</v>
      </c>
      <c r="K19" s="315">
        <f>CHI_fec!K19</f>
        <v>316.31848667239888</v>
      </c>
      <c r="L19" s="315">
        <f>CHI_fec!L19</f>
        <v>563.1386930352536</v>
      </c>
      <c r="M19" s="315">
        <f>CHI_fec!M19</f>
        <v>650.8539982803095</v>
      </c>
      <c r="N19" s="315">
        <f>CHI_fec!N19</f>
        <v>538.82777300085979</v>
      </c>
      <c r="O19" s="315">
        <f>CHI_fec!O19</f>
        <v>794.76268271711092</v>
      </c>
      <c r="P19" s="315">
        <f>CHI_fec!P19</f>
        <v>702.5668099742046</v>
      </c>
      <c r="Q19" s="315">
        <f>CHI_fec!Q19</f>
        <v>647.17893379191742</v>
      </c>
      <c r="R19" s="315">
        <f>CHI_fec!R19</f>
        <v>891.3419604471195</v>
      </c>
      <c r="S19" s="315">
        <f>CHI_fec!S19</f>
        <v>705.74075666380043</v>
      </c>
      <c r="T19" s="315">
        <f>CHI_fec!T19</f>
        <v>561.02347377472051</v>
      </c>
      <c r="U19" s="315">
        <f>CHI_fec!U19</f>
        <v>632.12622527944961</v>
      </c>
      <c r="V19" s="315">
        <f>CHI_fec!V19</f>
        <v>598.41031814273424</v>
      </c>
      <c r="W19" s="315">
        <f>CHI_fec!W19</f>
        <v>626.87059329320721</v>
      </c>
      <c r="X19" s="315">
        <f>CHI_fec!X19</f>
        <v>458.16466036113502</v>
      </c>
      <c r="Y19" s="315">
        <f>CHI_fec!Y19</f>
        <v>652.09750644883923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34.737747205503013</v>
      </c>
      <c r="C21" s="315">
        <f>CHI_fec!C21</f>
        <v>60.791057609630258</v>
      </c>
      <c r="D21" s="315">
        <f>CHI_fec!D21</f>
        <v>71.405331040412719</v>
      </c>
      <c r="E21" s="315">
        <f>CHI_fec!E21</f>
        <v>51.141702493551158</v>
      </c>
      <c r="F21" s="315">
        <f>CHI_fec!F21</f>
        <v>21.228632846087699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0</v>
      </c>
      <c r="E22" s="315">
        <f>CHI_fec!E22</f>
        <v>0</v>
      </c>
      <c r="F22" s="315">
        <f>CHI_fec!F22</f>
        <v>0</v>
      </c>
      <c r="G22" s="315">
        <f>CHI_fec!G22</f>
        <v>0</v>
      </c>
      <c r="H22" s="315">
        <f>CHI_fec!H22</f>
        <v>0</v>
      </c>
      <c r="I22" s="315">
        <f>CHI_fec!I22</f>
        <v>0</v>
      </c>
      <c r="J22" s="315">
        <f>CHI_fec!J22</f>
        <v>0</v>
      </c>
      <c r="K22" s="315">
        <f>CHI_fec!K22</f>
        <v>0</v>
      </c>
      <c r="L22" s="315">
        <f>CHI_fec!L22</f>
        <v>0</v>
      </c>
      <c r="M22" s="315">
        <f>CHI_fec!M22</f>
        <v>0</v>
      </c>
      <c r="N22" s="315">
        <f>CHI_fec!N22</f>
        <v>0</v>
      </c>
      <c r="O22" s="315">
        <f>CHI_fec!O22</f>
        <v>0</v>
      </c>
      <c r="P22" s="315">
        <f>CHI_fec!P22</f>
        <v>0</v>
      </c>
      <c r="Q22" s="315">
        <f>CHI_fec!Q22</f>
        <v>0</v>
      </c>
      <c r="R22" s="315">
        <f>CHI_fec!R22</f>
        <v>0</v>
      </c>
      <c r="S22" s="315">
        <f>CHI_fec!S22</f>
        <v>0</v>
      </c>
      <c r="T22" s="315">
        <f>CHI_fec!T22</f>
        <v>0</v>
      </c>
      <c r="U22" s="315">
        <f>CHI_fec!U22</f>
        <v>0</v>
      </c>
      <c r="V22" s="315">
        <f>CHI_fec!V22</f>
        <v>0</v>
      </c>
      <c r="W22" s="315">
        <f>CHI_fec!W22</f>
        <v>0</v>
      </c>
      <c r="X22" s="315">
        <f>CHI_fec!X22</f>
        <v>0</v>
      </c>
      <c r="Y22" s="315">
        <f>CHI_fec!Y22</f>
        <v>0</v>
      </c>
      <c r="DA22" s="137"/>
    </row>
    <row r="23" spans="1:105" ht="12" customHeight="1" x14ac:dyDescent="0.25">
      <c r="A23" s="135" t="s">
        <v>83</v>
      </c>
      <c r="B23" s="315">
        <f>CHI_fec!B23</f>
        <v>1827.063628546862</v>
      </c>
      <c r="C23" s="315">
        <f>CHI_fec!C23</f>
        <v>1691.017024935511</v>
      </c>
      <c r="D23" s="315">
        <f>CHI_fec!D23</f>
        <v>1573.039122957867</v>
      </c>
      <c r="E23" s="315">
        <f>CHI_fec!E23</f>
        <v>1035.229750644884</v>
      </c>
      <c r="F23" s="315">
        <f>CHI_fec!F23</f>
        <v>900.24600171969053</v>
      </c>
      <c r="G23" s="315">
        <f>CHI_fec!G23</f>
        <v>816.27979363714519</v>
      </c>
      <c r="H23" s="315">
        <f>CHI_fec!H23</f>
        <v>522.92914875322447</v>
      </c>
      <c r="I23" s="315">
        <f>CHI_fec!I23</f>
        <v>444.27721410146171</v>
      </c>
      <c r="J23" s="315">
        <f>CHI_fec!J23</f>
        <v>386.8826311263972</v>
      </c>
      <c r="K23" s="315">
        <f>CHI_fec!K23</f>
        <v>426.20859845227852</v>
      </c>
      <c r="L23" s="315">
        <f>CHI_fec!L23</f>
        <v>526.11779879621668</v>
      </c>
      <c r="M23" s="315">
        <f>CHI_fec!M23</f>
        <v>319.92209802235601</v>
      </c>
      <c r="N23" s="315">
        <f>CHI_fec!N23</f>
        <v>382.63112639724852</v>
      </c>
      <c r="O23" s="315">
        <f>CHI_fec!O23</f>
        <v>382.63112639724852</v>
      </c>
      <c r="P23" s="315">
        <f>CHI_fec!P23</f>
        <v>342.24230438521062</v>
      </c>
      <c r="Q23" s="315">
        <f>CHI_fec!Q23</f>
        <v>254.02459157351669</v>
      </c>
      <c r="R23" s="315">
        <f>CHI_fec!R23</f>
        <v>255.08744625967319</v>
      </c>
      <c r="S23" s="315">
        <f>CHI_fec!S23</f>
        <v>308.83490971625099</v>
      </c>
      <c r="T23" s="315">
        <f>CHI_fec!T23</f>
        <v>306.83809114359411</v>
      </c>
      <c r="U23" s="315">
        <f>CHI_fec!U23</f>
        <v>348.30266552020629</v>
      </c>
      <c r="V23" s="315">
        <f>CHI_fec!V23</f>
        <v>147.38383490971631</v>
      </c>
      <c r="W23" s="315">
        <f>CHI_fec!W23</f>
        <v>347.41324161650903</v>
      </c>
      <c r="X23" s="315">
        <f>CHI_fec!X23</f>
        <v>212.30395528804809</v>
      </c>
      <c r="Y23" s="315">
        <f>CHI_fec!Y23</f>
        <v>223.79690455717969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0</v>
      </c>
      <c r="K24" s="315">
        <f>CHI_fec!K24</f>
        <v>104.90111779879619</v>
      </c>
      <c r="L24" s="315">
        <f>CHI_fec!L24</f>
        <v>107.28718830610489</v>
      </c>
      <c r="M24" s="315">
        <f>CHI_fec!M24</f>
        <v>96.689595872742899</v>
      </c>
      <c r="N24" s="315">
        <f>CHI_fec!N24</f>
        <v>95.808254514187439</v>
      </c>
      <c r="O24" s="315">
        <f>CHI_fec!O24</f>
        <v>93.895098882201196</v>
      </c>
      <c r="P24" s="315">
        <f>CHI_fec!P24</f>
        <v>90.971625107480648</v>
      </c>
      <c r="Q24" s="315">
        <f>CHI_fec!Q24</f>
        <v>97.936371453138435</v>
      </c>
      <c r="R24" s="315">
        <f>CHI_fec!R24</f>
        <v>95.52880481513327</v>
      </c>
      <c r="S24" s="315">
        <f>CHI_fec!S24</f>
        <v>246.16225279449699</v>
      </c>
      <c r="T24" s="315">
        <f>CHI_fec!T24</f>
        <v>345.20636285468612</v>
      </c>
      <c r="U24" s="315">
        <f>CHI_fec!U24</f>
        <v>338.71822871883057</v>
      </c>
      <c r="V24" s="315">
        <f>CHI_fec!V24</f>
        <v>374.7141014617369</v>
      </c>
      <c r="W24" s="315">
        <f>CHI_fec!W24</f>
        <v>358.12424763542549</v>
      </c>
      <c r="X24" s="315">
        <f>CHI_fec!X24</f>
        <v>167.2768701633706</v>
      </c>
      <c r="Y24" s="315">
        <f>CHI_fec!Y24</f>
        <v>174.13989681857271</v>
      </c>
      <c r="DA24" s="137"/>
    </row>
    <row r="25" spans="1:105" ht="12" customHeight="1" x14ac:dyDescent="0.25">
      <c r="A25" s="57" t="s">
        <v>998</v>
      </c>
      <c r="B25" s="294">
        <v>65.422437717920104</v>
      </c>
      <c r="C25" s="294">
        <v>62.338041758869203</v>
      </c>
      <c r="D25" s="294">
        <v>66.966784828835344</v>
      </c>
      <c r="E25" s="294">
        <v>90.568177983364521</v>
      </c>
      <c r="F25" s="294">
        <v>118.3365299473203</v>
      </c>
      <c r="G25" s="294">
        <v>101.2195107202058</v>
      </c>
      <c r="H25" s="294">
        <v>99.433774327431536</v>
      </c>
      <c r="I25" s="294">
        <v>97.509465877321674</v>
      </c>
      <c r="J25" s="294">
        <v>70.389738922013336</v>
      </c>
      <c r="K25" s="294">
        <v>73.01224782396757</v>
      </c>
      <c r="L25" s="294">
        <v>66.695224308785157</v>
      </c>
      <c r="M25" s="294">
        <v>65.28914304646274</v>
      </c>
      <c r="N25" s="294">
        <v>65.40130559178921</v>
      </c>
      <c r="O25" s="294">
        <v>65.807929206107971</v>
      </c>
      <c r="P25" s="294">
        <v>92.153932833477967</v>
      </c>
      <c r="Q25" s="294">
        <v>102.7813650128362</v>
      </c>
      <c r="R25" s="294">
        <v>78.034285573462427</v>
      </c>
      <c r="S25" s="294">
        <v>59.787814613286052</v>
      </c>
      <c r="T25" s="294">
        <v>63.014006492945512</v>
      </c>
      <c r="U25" s="294">
        <v>67.553351364333054</v>
      </c>
      <c r="V25" s="294">
        <v>121.95513339013981</v>
      </c>
      <c r="W25" s="294">
        <v>132.4725557137188</v>
      </c>
      <c r="X25" s="294">
        <v>128.3919233409201</v>
      </c>
      <c r="Y25" s="294">
        <v>110.6698274274499</v>
      </c>
      <c r="DA25" s="70" t="s">
        <v>1144</v>
      </c>
    </row>
    <row r="26" spans="1:105" ht="12" customHeight="1" x14ac:dyDescent="0.25">
      <c r="A26" s="46" t="s">
        <v>28</v>
      </c>
      <c r="B26" s="229">
        <v>0.95324963861467182</v>
      </c>
      <c r="C26" s="229">
        <v>3.1143854582722841</v>
      </c>
      <c r="D26" s="229">
        <v>2.3392706704441739</v>
      </c>
      <c r="E26" s="229">
        <v>3.6336468798095432</v>
      </c>
      <c r="F26" s="229">
        <v>3.0687200130907151</v>
      </c>
      <c r="G26" s="229">
        <v>2.094402707681958</v>
      </c>
      <c r="H26" s="229">
        <v>2.6919244344940969</v>
      </c>
      <c r="I26" s="229">
        <v>1.9706546905270279</v>
      </c>
      <c r="J26" s="229">
        <v>2.6211953755972299</v>
      </c>
      <c r="K26" s="229">
        <v>2.7143674113155249</v>
      </c>
      <c r="L26" s="229">
        <v>2.291061293409097</v>
      </c>
      <c r="M26" s="229">
        <v>2.5351057502755001</v>
      </c>
      <c r="N26" s="229">
        <v>1.856274232602771</v>
      </c>
      <c r="O26" s="229">
        <v>2.4044488342577179</v>
      </c>
      <c r="P26" s="229">
        <v>1.649082119532348</v>
      </c>
      <c r="Q26" s="229">
        <v>1.0092036203795169</v>
      </c>
      <c r="R26" s="229">
        <v>0.95697212117712938</v>
      </c>
      <c r="S26" s="229">
        <v>1.1620910464036871</v>
      </c>
      <c r="T26" s="229">
        <v>1.095669448810509</v>
      </c>
      <c r="U26" s="229">
        <v>1.1512343997537171</v>
      </c>
      <c r="V26" s="229">
        <v>0.76702181818066073</v>
      </c>
      <c r="W26" s="229">
        <v>0.26608389409058858</v>
      </c>
      <c r="X26" s="229">
        <v>0.31952183865138439</v>
      </c>
      <c r="Y26" s="229">
        <v>0.30834334952025172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15.6513428416963</v>
      </c>
      <c r="H28" s="229">
        <v>9.2051120478541542</v>
      </c>
      <c r="I28" s="229">
        <v>9.0066684640406169</v>
      </c>
      <c r="J28" s="229">
        <v>12.70818631174156</v>
      </c>
      <c r="K28" s="229">
        <v>11.89158425314759</v>
      </c>
      <c r="L28" s="229">
        <v>6.0981301151183347</v>
      </c>
      <c r="M28" s="229">
        <v>7.7969473054973406</v>
      </c>
      <c r="N28" s="229">
        <v>7.6172483027075719</v>
      </c>
      <c r="O28" s="229">
        <v>6.6991476151805402</v>
      </c>
      <c r="P28" s="229">
        <v>7.2453096121511376</v>
      </c>
      <c r="Q28" s="229">
        <v>12.162200102784469</v>
      </c>
      <c r="R28" s="229">
        <v>7.3924199156200983</v>
      </c>
      <c r="S28" s="229">
        <v>10.099742827199609</v>
      </c>
      <c r="T28" s="229">
        <v>10.9480045380006</v>
      </c>
      <c r="U28" s="229">
        <v>13.016234026427391</v>
      </c>
      <c r="V28" s="229">
        <v>5.9278796152319808</v>
      </c>
      <c r="W28" s="229">
        <v>5.9986891419470592</v>
      </c>
      <c r="X28" s="229">
        <v>11.05966209636432</v>
      </c>
      <c r="Y28" s="229">
        <v>9.5134890505481948</v>
      </c>
      <c r="DA28" s="73" t="s">
        <v>1147</v>
      </c>
    </row>
    <row r="29" spans="1:105" ht="12" customHeight="1" x14ac:dyDescent="0.25">
      <c r="A29" s="46" t="s">
        <v>159</v>
      </c>
      <c r="B29" s="229">
        <v>8.6024840274629764</v>
      </c>
      <c r="C29" s="229">
        <v>5.9640825289131314</v>
      </c>
      <c r="D29" s="229">
        <v>8.9243296884539625</v>
      </c>
      <c r="E29" s="229">
        <v>16.368955929816948</v>
      </c>
      <c r="F29" s="229">
        <v>15.3942117471288</v>
      </c>
      <c r="G29" s="229">
        <v>7.6457011393317673</v>
      </c>
      <c r="H29" s="229">
        <v>8.3965710587619338</v>
      </c>
      <c r="I29" s="229">
        <v>6.8086243062403371</v>
      </c>
      <c r="J29" s="229">
        <v>7.2924866680610192</v>
      </c>
      <c r="K29" s="229">
        <v>6.674335717666569</v>
      </c>
      <c r="L29" s="229">
        <v>9.5976088872862082</v>
      </c>
      <c r="M29" s="229">
        <v>8.8730568258197664</v>
      </c>
      <c r="N29" s="229">
        <v>8.4617909463430507</v>
      </c>
      <c r="O29" s="229">
        <v>8.0725951487253571</v>
      </c>
      <c r="P29" s="229">
        <v>7.1589528628783938</v>
      </c>
      <c r="Q29" s="229">
        <v>6.0368457755527007</v>
      </c>
      <c r="R29" s="229">
        <v>4.3587480237522982</v>
      </c>
      <c r="S29" s="229">
        <v>4.2858676094846953</v>
      </c>
      <c r="T29" s="229">
        <v>3.626958850554773</v>
      </c>
      <c r="U29" s="229">
        <v>3.7897183889445341</v>
      </c>
      <c r="V29" s="229">
        <v>2.6024037738879171</v>
      </c>
      <c r="W29" s="229">
        <v>2.2322489661108138</v>
      </c>
      <c r="X29" s="229">
        <v>2.738348100834457</v>
      </c>
      <c r="Y29" s="229">
        <v>2.433797708836432</v>
      </c>
      <c r="DA29" s="73" t="s">
        <v>1148</v>
      </c>
    </row>
    <row r="30" spans="1:105" ht="12" customHeight="1" x14ac:dyDescent="0.25">
      <c r="A30" s="46" t="s">
        <v>32</v>
      </c>
      <c r="B30" s="229">
        <v>19.870598919193188</v>
      </c>
      <c r="C30" s="229">
        <v>18.944041902553749</v>
      </c>
      <c r="D30" s="229">
        <v>16.67090520890833</v>
      </c>
      <c r="E30" s="229">
        <v>32.369140719834903</v>
      </c>
      <c r="F30" s="229">
        <v>43.202683222850617</v>
      </c>
      <c r="G30" s="229">
        <v>10.653689608039709</v>
      </c>
      <c r="H30" s="229">
        <v>9.9341670841123353</v>
      </c>
      <c r="I30" s="229">
        <v>8.702184969034132</v>
      </c>
      <c r="J30" s="229">
        <v>7.1589510273720149</v>
      </c>
      <c r="K30" s="229">
        <v>7.8982655991189876</v>
      </c>
      <c r="L30" s="229">
        <v>6.7103731160813371</v>
      </c>
      <c r="M30" s="229">
        <v>5.8516744369157037</v>
      </c>
      <c r="N30" s="229">
        <v>5.5752117843895856</v>
      </c>
      <c r="O30" s="229">
        <v>4.6496967585174556</v>
      </c>
      <c r="P30" s="229">
        <v>3.3794585958693522</v>
      </c>
      <c r="Q30" s="229">
        <v>4.2596037837730227</v>
      </c>
      <c r="R30" s="229">
        <v>3.4774011586906339</v>
      </c>
      <c r="S30" s="229">
        <v>2.1919851455474531</v>
      </c>
      <c r="T30" s="229">
        <v>2.1749022039402202</v>
      </c>
      <c r="U30" s="229">
        <v>2.6968407905692162</v>
      </c>
      <c r="V30" s="229">
        <v>4.4005988149485322</v>
      </c>
      <c r="W30" s="229">
        <v>2.501553332284443</v>
      </c>
      <c r="X30" s="229">
        <v>2.3284606279573681</v>
      </c>
      <c r="Y30" s="229">
        <v>1.3137458903939161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0.98738153868925538</v>
      </c>
      <c r="H31" s="229">
        <v>0</v>
      </c>
      <c r="I31" s="229">
        <v>8.7753210941726376E-3</v>
      </c>
      <c r="J31" s="229">
        <v>9.0501730090378971E-3</v>
      </c>
      <c r="K31" s="229">
        <v>1.931819642951034E-2</v>
      </c>
      <c r="L31" s="229">
        <v>3.7780629986582329E-3</v>
      </c>
      <c r="M31" s="229">
        <v>0</v>
      </c>
      <c r="N31" s="229">
        <v>5.3930885629638141E-4</v>
      </c>
      <c r="O31" s="229">
        <v>5.2517213330974498E-3</v>
      </c>
      <c r="P31" s="229">
        <v>2.4546332446262662E-3</v>
      </c>
      <c r="Q31" s="229">
        <v>0</v>
      </c>
      <c r="R31" s="229">
        <v>4.0510730934165702</v>
      </c>
      <c r="S31" s="229">
        <v>4.4901681776974636</v>
      </c>
      <c r="T31" s="229">
        <v>4.4581836973208944</v>
      </c>
      <c r="U31" s="229">
        <v>8.4629247983993225E-3</v>
      </c>
      <c r="V31" s="229">
        <v>7.7381496141618791E-3</v>
      </c>
      <c r="W31" s="229">
        <v>6.1306090783557659E-3</v>
      </c>
      <c r="X31" s="229">
        <v>5.9608298921619259E-3</v>
      </c>
      <c r="Y31" s="229">
        <v>5.7495969208188258E-3</v>
      </c>
      <c r="DA31" s="73" t="s">
        <v>1150</v>
      </c>
    </row>
    <row r="32" spans="1:105" ht="12" customHeight="1" x14ac:dyDescent="0.25">
      <c r="A32" s="46" t="s">
        <v>35</v>
      </c>
      <c r="B32" s="229">
        <v>29.0278579499453</v>
      </c>
      <c r="C32" s="229">
        <v>26.01435152588342</v>
      </c>
      <c r="D32" s="229">
        <v>29.97907365990033</v>
      </c>
      <c r="E32" s="229">
        <v>30.225881565404759</v>
      </c>
      <c r="F32" s="229">
        <v>47.315456286810978</v>
      </c>
      <c r="G32" s="229">
        <v>54.081463337781159</v>
      </c>
      <c r="H32" s="229">
        <v>62.054839825400563</v>
      </c>
      <c r="I32" s="229">
        <v>65.862612301738778</v>
      </c>
      <c r="J32" s="229">
        <v>36.889549307492359</v>
      </c>
      <c r="K32" s="229">
        <v>40.269180386460647</v>
      </c>
      <c r="L32" s="229">
        <v>38.021439125131387</v>
      </c>
      <c r="M32" s="229">
        <v>36.162532973771491</v>
      </c>
      <c r="N32" s="229">
        <v>38.356277455079947</v>
      </c>
      <c r="O32" s="229">
        <v>40.771008548584547</v>
      </c>
      <c r="P32" s="229">
        <v>68.203393734639135</v>
      </c>
      <c r="Q32" s="229">
        <v>72.449798742214753</v>
      </c>
      <c r="R32" s="229">
        <v>52.11807404024276</v>
      </c>
      <c r="S32" s="229">
        <v>29.447874518934562</v>
      </c>
      <c r="T32" s="229">
        <v>33.382115825617213</v>
      </c>
      <c r="U32" s="229">
        <v>39.189840008892347</v>
      </c>
      <c r="V32" s="229">
        <v>27.488502592179969</v>
      </c>
      <c r="W32" s="229">
        <v>27.856027064149821</v>
      </c>
      <c r="X32" s="229">
        <v>17.265691468796479</v>
      </c>
      <c r="Y32" s="229">
        <v>13.151776997901241</v>
      </c>
      <c r="DA32" s="73" t="s">
        <v>1151</v>
      </c>
    </row>
    <row r="33" spans="1:105" ht="12" customHeight="1" x14ac:dyDescent="0.25">
      <c r="A33" s="46" t="s">
        <v>36</v>
      </c>
      <c r="B33" s="229">
        <v>7.2759295215234665E-2</v>
      </c>
      <c r="C33" s="229">
        <v>7.1470322827785746E-2</v>
      </c>
      <c r="D33" s="229">
        <v>5.8227441832799737E-2</v>
      </c>
      <c r="E33" s="229">
        <v>6.0831300364368887E-2</v>
      </c>
      <c r="F33" s="229">
        <v>0.2971385001815558</v>
      </c>
      <c r="G33" s="229">
        <v>1.23645544936914</v>
      </c>
      <c r="H33" s="229">
        <v>1.16705407192247</v>
      </c>
      <c r="I33" s="229">
        <v>0.11153020582097969</v>
      </c>
      <c r="J33" s="229">
        <v>7.668229630053118E-2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6.8954878874887333</v>
      </c>
      <c r="C34" s="229">
        <v>8.2297100204188194</v>
      </c>
      <c r="D34" s="229">
        <v>8.9949781592957425</v>
      </c>
      <c r="E34" s="229">
        <v>7.9097215881339897</v>
      </c>
      <c r="F34" s="229">
        <v>9.0583201772575954</v>
      </c>
      <c r="G34" s="229">
        <v>8.869074097616469</v>
      </c>
      <c r="H34" s="229">
        <v>5.9841058048859814</v>
      </c>
      <c r="I34" s="229">
        <v>5.0384156188256037</v>
      </c>
      <c r="J34" s="229">
        <v>3.633637762439597</v>
      </c>
      <c r="K34" s="229">
        <v>3.5451962598287379</v>
      </c>
      <c r="L34" s="229">
        <v>3.97283370876014</v>
      </c>
      <c r="M34" s="229">
        <v>4.069825754182947</v>
      </c>
      <c r="N34" s="229">
        <v>3.5339635618099869</v>
      </c>
      <c r="O34" s="229">
        <v>3.205780579509248</v>
      </c>
      <c r="P34" s="229">
        <v>4.5152812751629732</v>
      </c>
      <c r="Q34" s="229">
        <v>6.8637129881317964</v>
      </c>
      <c r="R34" s="229">
        <v>5.6795972205629379</v>
      </c>
      <c r="S34" s="229">
        <v>8.1100852880185776</v>
      </c>
      <c r="T34" s="229">
        <v>7.3281719287013063</v>
      </c>
      <c r="U34" s="229">
        <v>7.701020824947455</v>
      </c>
      <c r="V34" s="229">
        <v>18.805687527371092</v>
      </c>
      <c r="W34" s="229">
        <v>21.21564982817533</v>
      </c>
      <c r="X34" s="229">
        <v>24.887214677385671</v>
      </c>
      <c r="Y34" s="229">
        <v>19.97869123964098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61.955301098725521</v>
      </c>
      <c r="W35" s="229">
        <v>72.396172877882421</v>
      </c>
      <c r="X35" s="229">
        <v>69.787063701038207</v>
      </c>
      <c r="Y35" s="229">
        <v>63.964233593688107</v>
      </c>
      <c r="DA35" s="73" t="s">
        <v>1154</v>
      </c>
    </row>
    <row r="36" spans="1:105" ht="12" customHeight="1" x14ac:dyDescent="0.25">
      <c r="A36" s="57" t="s">
        <v>1010</v>
      </c>
      <c r="B36" s="261">
        <v>46.89342764138641</v>
      </c>
      <c r="C36" s="261">
        <v>47.15030672181021</v>
      </c>
      <c r="D36" s="261">
        <v>45.741598488980031</v>
      </c>
      <c r="E36" s="261">
        <v>58.788748262959579</v>
      </c>
      <c r="F36" s="261">
        <v>63.954590303127468</v>
      </c>
      <c r="G36" s="261">
        <v>60.994616050116008</v>
      </c>
      <c r="H36" s="261">
        <v>59.278239285851619</v>
      </c>
      <c r="I36" s="261">
        <v>57.57864167184912</v>
      </c>
      <c r="J36" s="261">
        <v>57.032494435395563</v>
      </c>
      <c r="K36" s="261">
        <v>41.801479856057639</v>
      </c>
      <c r="L36" s="261">
        <v>44.471454752588237</v>
      </c>
      <c r="M36" s="261">
        <v>43.288763058139637</v>
      </c>
      <c r="N36" s="261">
        <v>44.386250406307028</v>
      </c>
      <c r="O36" s="261">
        <v>46.646058542847378</v>
      </c>
      <c r="P36" s="261">
        <v>50.708733898667212</v>
      </c>
      <c r="Q36" s="261">
        <v>51.132000868842979</v>
      </c>
      <c r="R36" s="261">
        <v>50.023083897930697</v>
      </c>
      <c r="S36" s="261">
        <v>53.305250204743501</v>
      </c>
      <c r="T36" s="261">
        <v>48.738818479512773</v>
      </c>
      <c r="U36" s="261">
        <v>48.243111456799937</v>
      </c>
      <c r="V36" s="261">
        <v>49.353368244789152</v>
      </c>
      <c r="W36" s="261">
        <v>51.003266419424179</v>
      </c>
      <c r="X36" s="261">
        <v>52.68789302021591</v>
      </c>
      <c r="Y36" s="261">
        <v>47.290722178445101</v>
      </c>
      <c r="DA36" s="70" t="s">
        <v>1155</v>
      </c>
    </row>
    <row r="37" spans="1:105" ht="12" customHeight="1" x14ac:dyDescent="0.25">
      <c r="A37" s="60" t="s">
        <v>1012</v>
      </c>
      <c r="B37" s="262">
        <v>12.21227575710251</v>
      </c>
      <c r="C37" s="262">
        <v>10.937464043977441</v>
      </c>
      <c r="D37" s="262">
        <v>13.018984340778889</v>
      </c>
      <c r="E37" s="262">
        <v>19.19247917778392</v>
      </c>
      <c r="F37" s="262">
        <v>30.338781980773511</v>
      </c>
      <c r="G37" s="262">
        <v>22.522322447375629</v>
      </c>
      <c r="H37" s="262">
        <v>22.535616067815312</v>
      </c>
      <c r="I37" s="262">
        <v>22.377896037825071</v>
      </c>
      <c r="J37" s="262">
        <v>11.410447996902491</v>
      </c>
      <c r="K37" s="262">
        <v>17.37573457457945</v>
      </c>
      <c r="L37" s="262">
        <v>13.42732669237675</v>
      </c>
      <c r="M37" s="262">
        <v>13.25076926719416</v>
      </c>
      <c r="N37" s="262">
        <v>13.179126280943841</v>
      </c>
      <c r="O37" s="262">
        <v>12.44372296945892</v>
      </c>
      <c r="P37" s="262">
        <v>23.231292073836141</v>
      </c>
      <c r="Q37" s="262">
        <v>28.12405757945135</v>
      </c>
      <c r="R37" s="262">
        <v>16.152798085210261</v>
      </c>
      <c r="S37" s="262">
        <v>8.5907258752295981</v>
      </c>
      <c r="T37" s="262">
        <v>11.06967215153086</v>
      </c>
      <c r="U37" s="262">
        <v>12.92295292951021</v>
      </c>
      <c r="V37" s="262">
        <v>27.84183290862973</v>
      </c>
      <c r="W37" s="262">
        <v>31.045264310686381</v>
      </c>
      <c r="X37" s="262">
        <v>28.03213300211603</v>
      </c>
      <c r="Y37" s="262">
        <v>22.10005440838097</v>
      </c>
      <c r="DA37" s="72" t="s">
        <v>1156</v>
      </c>
    </row>
    <row r="38" spans="1:105" ht="12" customHeight="1" x14ac:dyDescent="0.25">
      <c r="A38" s="59" t="s">
        <v>28</v>
      </c>
      <c r="B38" s="230">
        <v>0.2005826062223541</v>
      </c>
      <c r="C38" s="230">
        <v>0.63414488868675423</v>
      </c>
      <c r="D38" s="230">
        <v>0.52989389584199464</v>
      </c>
      <c r="E38" s="230">
        <v>0.85067892882151452</v>
      </c>
      <c r="F38" s="230">
        <v>0.85975951041738818</v>
      </c>
      <c r="G38" s="230">
        <v>0.52778813481276887</v>
      </c>
      <c r="H38" s="230">
        <v>0.6629125703501958</v>
      </c>
      <c r="I38" s="230">
        <v>0.48145538800687832</v>
      </c>
      <c r="J38" s="230">
        <v>0.45263066937137902</v>
      </c>
      <c r="K38" s="230">
        <v>0.68495269681742421</v>
      </c>
      <c r="L38" s="230">
        <v>0.49524133288014971</v>
      </c>
      <c r="M38" s="230">
        <v>0.55402060090907834</v>
      </c>
      <c r="N38" s="230">
        <v>0.39761131294093738</v>
      </c>
      <c r="O38" s="230">
        <v>0.4825292134938638</v>
      </c>
      <c r="P38" s="230">
        <v>0.43906498819875273</v>
      </c>
      <c r="Q38" s="230">
        <v>0.298472736503963</v>
      </c>
      <c r="R38" s="230">
        <v>0.22824393847954499</v>
      </c>
      <c r="S38" s="230">
        <v>0.2126622642707299</v>
      </c>
      <c r="T38" s="230">
        <v>0.2370049284563347</v>
      </c>
      <c r="U38" s="230">
        <v>0.24800372213144289</v>
      </c>
      <c r="V38" s="230">
        <v>0.51599407406080811</v>
      </c>
      <c r="W38" s="230">
        <v>0.2109098113017871</v>
      </c>
      <c r="X38" s="230">
        <v>0.26366685325448103</v>
      </c>
      <c r="Y38" s="230">
        <v>0.2526916592411575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3.905202781199586</v>
      </c>
      <c r="H39" s="295">
        <v>2.24447629126447</v>
      </c>
      <c r="I39" s="295">
        <v>2.178724162235715</v>
      </c>
      <c r="J39" s="295">
        <v>2.172804794919899</v>
      </c>
      <c r="K39" s="295">
        <v>2.9711475366967091</v>
      </c>
      <c r="L39" s="295">
        <v>1.305177010491132</v>
      </c>
      <c r="M39" s="295">
        <v>1.687123932058501</v>
      </c>
      <c r="N39" s="295">
        <v>1.6209568203049729</v>
      </c>
      <c r="O39" s="295">
        <v>1.331129084340458</v>
      </c>
      <c r="P39" s="295">
        <v>1.9163348234605211</v>
      </c>
      <c r="Q39" s="295">
        <v>3.5614804547256251</v>
      </c>
      <c r="R39" s="295">
        <v>1.745738333369937</v>
      </c>
      <c r="S39" s="295">
        <v>1.8359550115840719</v>
      </c>
      <c r="T39" s="295">
        <v>2.3591236538836511</v>
      </c>
      <c r="U39" s="295">
        <v>2.8003085456572738</v>
      </c>
      <c r="V39" s="295">
        <v>3.9884390711531559</v>
      </c>
      <c r="W39" s="295">
        <v>4.765238057886533</v>
      </c>
      <c r="X39" s="295">
        <v>9.1628260721377917</v>
      </c>
      <c r="Y39" s="295">
        <v>7.8401266804486216</v>
      </c>
      <c r="DA39" s="122" t="s">
        <v>1158</v>
      </c>
    </row>
    <row r="40" spans="1:105" ht="12" customHeight="1" x14ac:dyDescent="0.25">
      <c r="A40" s="59" t="s">
        <v>159</v>
      </c>
      <c r="B40" s="295">
        <v>1.7588211754199581</v>
      </c>
      <c r="C40" s="295">
        <v>1.17997000605137</v>
      </c>
      <c r="D40" s="295">
        <v>1.964243103451452</v>
      </c>
      <c r="E40" s="295">
        <v>3.7235322968160829</v>
      </c>
      <c r="F40" s="295">
        <v>4.1907173398333581</v>
      </c>
      <c r="G40" s="295">
        <v>1.87209524465431</v>
      </c>
      <c r="H40" s="295">
        <v>2.009123102756095</v>
      </c>
      <c r="I40" s="295">
        <v>1.616278072126508</v>
      </c>
      <c r="J40" s="295">
        <v>1.223577320197609</v>
      </c>
      <c r="K40" s="295">
        <v>1.6364818212524781</v>
      </c>
      <c r="L40" s="295">
        <v>2.0158323653880208</v>
      </c>
      <c r="M40" s="295">
        <v>1.884144846017159</v>
      </c>
      <c r="N40" s="295">
        <v>1.765906758672424</v>
      </c>
      <c r="O40" s="295">
        <v>1.574100419196238</v>
      </c>
      <c r="P40" s="295">
        <v>1.856956523270386</v>
      </c>
      <c r="Q40" s="295">
        <v>1.7347909133455821</v>
      </c>
      <c r="R40" s="295">
        <v>1.010119884464882</v>
      </c>
      <c r="S40" s="295">
        <v>0.76407052873387304</v>
      </c>
      <c r="T40" s="295">
        <v>0.76605301170766182</v>
      </c>
      <c r="U40" s="295">
        <v>0.79875583332724942</v>
      </c>
      <c r="V40" s="295">
        <v>1.7146511339136801</v>
      </c>
      <c r="W40" s="295">
        <v>1.735805022379552</v>
      </c>
      <c r="X40" s="295">
        <v>2.2200244697555371</v>
      </c>
      <c r="Y40" s="295">
        <v>1.962082546632258</v>
      </c>
      <c r="DA40" s="122" t="s">
        <v>1159</v>
      </c>
    </row>
    <row r="41" spans="1:105" ht="12" customHeight="1" x14ac:dyDescent="0.25">
      <c r="A41" s="59" t="s">
        <v>32</v>
      </c>
      <c r="B41" s="295">
        <v>4.1905533916430882</v>
      </c>
      <c r="C41" s="295">
        <v>3.8660064961879419</v>
      </c>
      <c r="D41" s="295">
        <v>3.7847868264854831</v>
      </c>
      <c r="E41" s="295">
        <v>7.5950025945930664</v>
      </c>
      <c r="F41" s="295">
        <v>12.13121344309433</v>
      </c>
      <c r="G41" s="295">
        <v>2.6907495228449601</v>
      </c>
      <c r="H41" s="295">
        <v>2.4518768339065491</v>
      </c>
      <c r="I41" s="295">
        <v>2.1308242491699851</v>
      </c>
      <c r="J41" s="295">
        <v>1.238989929287666</v>
      </c>
      <c r="K41" s="295">
        <v>1.997549185265084</v>
      </c>
      <c r="L41" s="295">
        <v>1.4537865442741851</v>
      </c>
      <c r="M41" s="295">
        <v>1.281692342969238</v>
      </c>
      <c r="N41" s="295">
        <v>1.1968831867401439</v>
      </c>
      <c r="O41" s="295">
        <v>0.93520431597101894</v>
      </c>
      <c r="P41" s="295">
        <v>0.90179423503502809</v>
      </c>
      <c r="Q41" s="295">
        <v>1.262608974911396</v>
      </c>
      <c r="R41" s="295">
        <v>0.83124407289661395</v>
      </c>
      <c r="S41" s="295">
        <v>0.40203298424425049</v>
      </c>
      <c r="T41" s="295">
        <v>0.47151048949722008</v>
      </c>
      <c r="U41" s="295">
        <v>0.58226883998140566</v>
      </c>
      <c r="V41" s="295">
        <v>2.9670343486534061</v>
      </c>
      <c r="W41" s="295">
        <v>1.9872923561578799</v>
      </c>
      <c r="X41" s="295">
        <v>1.925740165618834</v>
      </c>
      <c r="Y41" s="295">
        <v>1.079049808910169</v>
      </c>
      <c r="DA41" s="122" t="s">
        <v>1160</v>
      </c>
    </row>
    <row r="42" spans="1:105" ht="12" customHeight="1" x14ac:dyDescent="0.25">
      <c r="A42" s="59" t="s">
        <v>35</v>
      </c>
      <c r="B42" s="295">
        <v>6.062318583817115</v>
      </c>
      <c r="C42" s="295">
        <v>5.2573426530513778</v>
      </c>
      <c r="D42" s="295">
        <v>6.740060514999958</v>
      </c>
      <c r="E42" s="295">
        <v>7.0232653575532522</v>
      </c>
      <c r="F42" s="295">
        <v>13.15709168742843</v>
      </c>
      <c r="G42" s="295">
        <v>13.526486763864</v>
      </c>
      <c r="H42" s="295">
        <v>15.167227269537999</v>
      </c>
      <c r="I42" s="295">
        <v>15.97061416628598</v>
      </c>
      <c r="J42" s="295">
        <v>6.3224452831259326</v>
      </c>
      <c r="K42" s="295">
        <v>10.085603334547759</v>
      </c>
      <c r="L42" s="295">
        <v>8.1572894393432644</v>
      </c>
      <c r="M42" s="295">
        <v>7.8437875452401817</v>
      </c>
      <c r="N42" s="295">
        <v>8.1977682022853564</v>
      </c>
      <c r="O42" s="295">
        <v>8.1207599364573397</v>
      </c>
      <c r="P42" s="295">
        <v>18.117141503871451</v>
      </c>
      <c r="Q42" s="295">
        <v>21.266704499964789</v>
      </c>
      <c r="R42" s="295">
        <v>12.337451855999291</v>
      </c>
      <c r="S42" s="295">
        <v>5.3760050863966713</v>
      </c>
      <c r="T42" s="295">
        <v>7.2359800679859889</v>
      </c>
      <c r="U42" s="295">
        <v>8.4936159884128362</v>
      </c>
      <c r="V42" s="295">
        <v>18.655714280848681</v>
      </c>
      <c r="W42" s="295">
        <v>22.346019062960629</v>
      </c>
      <c r="X42" s="295">
        <v>14.459875441349389</v>
      </c>
      <c r="Y42" s="295">
        <v>10.96610371314876</v>
      </c>
      <c r="DA42" s="122" t="s">
        <v>1161</v>
      </c>
    </row>
    <row r="43" spans="1:105" ht="12" customHeight="1" x14ac:dyDescent="0.25">
      <c r="A43" s="60" t="s">
        <v>1019</v>
      </c>
      <c r="B43" s="262">
        <v>34.681151884283892</v>
      </c>
      <c r="C43" s="262">
        <v>36.212842677832768</v>
      </c>
      <c r="D43" s="262">
        <v>32.722614148201153</v>
      </c>
      <c r="E43" s="262">
        <v>39.596269085175663</v>
      </c>
      <c r="F43" s="262">
        <v>33.615808322353963</v>
      </c>
      <c r="G43" s="262">
        <v>38.472293602740379</v>
      </c>
      <c r="H43" s="262">
        <v>36.742623218036307</v>
      </c>
      <c r="I43" s="262">
        <v>35.200745634024052</v>
      </c>
      <c r="J43" s="262">
        <v>45.622046438493072</v>
      </c>
      <c r="K43" s="262">
        <v>24.425745281478189</v>
      </c>
      <c r="L43" s="262">
        <v>31.044128060211492</v>
      </c>
      <c r="M43" s="262">
        <v>30.037993790945482</v>
      </c>
      <c r="N43" s="262">
        <v>31.207124125363201</v>
      </c>
      <c r="O43" s="262">
        <v>34.202335573388467</v>
      </c>
      <c r="P43" s="262">
        <v>27.477441824831072</v>
      </c>
      <c r="Q43" s="262">
        <v>23.00794328939163</v>
      </c>
      <c r="R43" s="262">
        <v>33.870285812720432</v>
      </c>
      <c r="S43" s="262">
        <v>44.714524329513907</v>
      </c>
      <c r="T43" s="262">
        <v>37.669146327981913</v>
      </c>
      <c r="U43" s="262">
        <v>35.320158527289728</v>
      </c>
      <c r="V43" s="262">
        <v>21.511535336159419</v>
      </c>
      <c r="W43" s="262">
        <v>19.958002108737801</v>
      </c>
      <c r="X43" s="262">
        <v>24.655760018099869</v>
      </c>
      <c r="Y43" s="262">
        <v>25.190667770064131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17.803158082704577</v>
      </c>
      <c r="C44" s="261">
        <f t="shared" si="1"/>
        <v>17.684367625391886</v>
      </c>
      <c r="D44" s="261">
        <f t="shared" si="1"/>
        <v>17.284210642816586</v>
      </c>
      <c r="E44" s="261">
        <f t="shared" si="1"/>
        <v>23.406274665441615</v>
      </c>
      <c r="F44" s="261">
        <f t="shared" si="1"/>
        <v>25.512130316305999</v>
      </c>
      <c r="G44" s="261">
        <f t="shared" si="1"/>
        <v>23.324680289647137</v>
      </c>
      <c r="H44" s="261">
        <f t="shared" si="1"/>
        <v>22.606436853331303</v>
      </c>
      <c r="I44" s="261">
        <f t="shared" si="1"/>
        <v>21.833756481548249</v>
      </c>
      <c r="J44" s="261">
        <f t="shared" si="1"/>
        <v>21.323950294503565</v>
      </c>
      <c r="K44" s="261">
        <f t="shared" si="1"/>
        <v>16.156534814091987</v>
      </c>
      <c r="L44" s="261">
        <f t="shared" si="1"/>
        <v>16.980606184275608</v>
      </c>
      <c r="M44" s="261">
        <f t="shared" si="1"/>
        <v>16.611243908671614</v>
      </c>
      <c r="N44" s="261">
        <f t="shared" si="1"/>
        <v>17.05652955871215</v>
      </c>
      <c r="O44" s="261">
        <f t="shared" si="1"/>
        <v>17.738371409693158</v>
      </c>
      <c r="P44" s="261">
        <f t="shared" si="1"/>
        <v>19.085877657763454</v>
      </c>
      <c r="Q44" s="261">
        <f t="shared" si="1"/>
        <v>18.796125531987251</v>
      </c>
      <c r="R44" s="261">
        <f t="shared" si="1"/>
        <v>18.630055919764207</v>
      </c>
      <c r="S44" s="261">
        <f t="shared" si="1"/>
        <v>18.78702399318351</v>
      </c>
      <c r="T44" s="261">
        <f t="shared" si="1"/>
        <v>17.735030321859327</v>
      </c>
      <c r="U44" s="261">
        <f t="shared" si="1"/>
        <v>17.878860448740109</v>
      </c>
      <c r="V44" s="261">
        <f t="shared" si="1"/>
        <v>17.035977259929528</v>
      </c>
      <c r="W44" s="261">
        <f t="shared" si="1"/>
        <v>17.166934631970733</v>
      </c>
      <c r="X44" s="261">
        <f t="shared" si="1"/>
        <v>18.38866992649189</v>
      </c>
      <c r="Y44" s="261">
        <f t="shared" si="1"/>
        <v>16.427034692722518</v>
      </c>
      <c r="DA44" s="70"/>
    </row>
    <row r="45" spans="1:105" ht="12" customHeight="1" x14ac:dyDescent="0.25">
      <c r="A45" s="60" t="s">
        <v>1022</v>
      </c>
      <c r="B45" s="262">
        <v>0.2243205663369377</v>
      </c>
      <c r="C45" s="262">
        <v>0.18608643674043709</v>
      </c>
      <c r="D45" s="262">
        <v>0.25490344966789508</v>
      </c>
      <c r="E45" s="262">
        <v>0.29794734149132213</v>
      </c>
      <c r="F45" s="262">
        <v>0.69320375798806999</v>
      </c>
      <c r="G45" s="262">
        <v>0.57478996806791116</v>
      </c>
      <c r="H45" s="262">
        <v>0.6501795823240214</v>
      </c>
      <c r="I45" s="262">
        <v>0.68702013885064039</v>
      </c>
      <c r="J45" s="262">
        <v>0.21532738756011921</v>
      </c>
      <c r="K45" s="262">
        <v>0.46357583505462269</v>
      </c>
      <c r="L45" s="262">
        <v>0.31770342633673221</v>
      </c>
      <c r="M45" s="262">
        <v>0.308879452849043</v>
      </c>
      <c r="N45" s="262">
        <v>0.31967681507781148</v>
      </c>
      <c r="O45" s="262">
        <v>0.30188643361163209</v>
      </c>
      <c r="P45" s="262">
        <v>0.85251577230198361</v>
      </c>
      <c r="Q45" s="262">
        <v>1.137812080967096</v>
      </c>
      <c r="R45" s="262">
        <v>0.4767387419825781</v>
      </c>
      <c r="S45" s="262">
        <v>0.16523696361334311</v>
      </c>
      <c r="T45" s="262">
        <v>0.2458777548429758</v>
      </c>
      <c r="U45" s="262">
        <v>0.30765038563901098</v>
      </c>
      <c r="V45" s="262">
        <v>0.93499973751384202</v>
      </c>
      <c r="W45" s="262">
        <v>1.1783007873299971</v>
      </c>
      <c r="X45" s="262">
        <v>0.69817727305491895</v>
      </c>
      <c r="Y45" s="262">
        <v>0.47202954271708197</v>
      </c>
      <c r="DA45" s="72" t="s">
        <v>1163</v>
      </c>
    </row>
    <row r="46" spans="1:105" ht="12" customHeight="1" x14ac:dyDescent="0.25">
      <c r="A46" s="60" t="s">
        <v>1024</v>
      </c>
      <c r="B46" s="262">
        <v>1.301233822517958</v>
      </c>
      <c r="C46" s="262">
        <v>1.2398860573787289</v>
      </c>
      <c r="D46" s="262">
        <v>1.3319504507043809</v>
      </c>
      <c r="E46" s="262">
        <v>1.8013754997010649</v>
      </c>
      <c r="F46" s="262">
        <v>2.353680183407231</v>
      </c>
      <c r="G46" s="262">
        <v>2.013227501789856</v>
      </c>
      <c r="H46" s="262">
        <v>1.977709708912772</v>
      </c>
      <c r="I46" s="262">
        <v>1.9394357569234491</v>
      </c>
      <c r="J46" s="262">
        <v>1.4000320415826351</v>
      </c>
      <c r="K46" s="262">
        <v>1.4521930035111841</v>
      </c>
      <c r="L46" s="262">
        <v>1.326549188601104</v>
      </c>
      <c r="M46" s="262">
        <v>1.298582629121442</v>
      </c>
      <c r="N46" s="262">
        <v>1.3008135104931779</v>
      </c>
      <c r="O46" s="262">
        <v>1.3089011394235981</v>
      </c>
      <c r="P46" s="262">
        <v>1.832915716133942</v>
      </c>
      <c r="Q46" s="262">
        <v>2.044292342879674</v>
      </c>
      <c r="R46" s="262">
        <v>1.5520799170160089</v>
      </c>
      <c r="S46" s="262">
        <v>1.189162759184855</v>
      </c>
      <c r="T46" s="262">
        <v>1.253330805166972</v>
      </c>
      <c r="U46" s="262">
        <v>1.3436170935530889</v>
      </c>
      <c r="V46" s="262">
        <v>2.4256531846331848</v>
      </c>
      <c r="W46" s="262">
        <v>2.634841746394736</v>
      </c>
      <c r="X46" s="262">
        <v>2.553679120146509</v>
      </c>
      <c r="Y46" s="262">
        <v>2.201191634003846</v>
      </c>
      <c r="DA46" s="72" t="s">
        <v>1164</v>
      </c>
    </row>
    <row r="47" spans="1:105" ht="12" customHeight="1" x14ac:dyDescent="0.25">
      <c r="A47" s="64" t="s">
        <v>28</v>
      </c>
      <c r="B47" s="229">
        <v>1.895986628343975E-2</v>
      </c>
      <c r="C47" s="229">
        <v>6.1944247815026561E-2</v>
      </c>
      <c r="D47" s="229">
        <v>4.6527433440048081E-2</v>
      </c>
      <c r="E47" s="229">
        <v>7.2272210942086273E-2</v>
      </c>
      <c r="F47" s="229">
        <v>6.103597499818654E-2</v>
      </c>
      <c r="G47" s="229">
        <v>4.1657078767984433E-2</v>
      </c>
      <c r="H47" s="229">
        <v>5.3541617280133458E-2</v>
      </c>
      <c r="I47" s="229">
        <v>3.919576563126196E-2</v>
      </c>
      <c r="J47" s="229">
        <v>5.2134836260014743E-2</v>
      </c>
      <c r="K47" s="229">
        <v>5.3988001755196031E-2</v>
      </c>
      <c r="L47" s="229">
        <v>4.5568562536596878E-2</v>
      </c>
      <c r="M47" s="229">
        <v>5.0422537908804757E-2</v>
      </c>
      <c r="N47" s="229">
        <v>3.6920770603900442E-2</v>
      </c>
      <c r="O47" s="229">
        <v>4.782380872354762E-2</v>
      </c>
      <c r="P47" s="229">
        <v>3.2799777949229759E-2</v>
      </c>
      <c r="Q47" s="229">
        <v>2.0072775189263471E-2</v>
      </c>
      <c r="R47" s="229">
        <v>1.903390541103829E-2</v>
      </c>
      <c r="S47" s="229">
        <v>2.3113662944594979E-2</v>
      </c>
      <c r="T47" s="229">
        <v>2.1792556114143651E-2</v>
      </c>
      <c r="U47" s="229">
        <v>2.28977273067183E-2</v>
      </c>
      <c r="V47" s="229">
        <v>1.525584749270981E-2</v>
      </c>
      <c r="W47" s="229">
        <v>5.2923335585693216E-3</v>
      </c>
      <c r="X47" s="229">
        <v>6.3551991944870833E-3</v>
      </c>
      <c r="Y47" s="229">
        <v>6.1328622004912896E-3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0.31130079195842919</v>
      </c>
      <c r="H49" s="229">
        <v>0.1830870807410227</v>
      </c>
      <c r="I49" s="229">
        <v>0.1791400938642386</v>
      </c>
      <c r="J49" s="229">
        <v>0.2527622392029627</v>
      </c>
      <c r="K49" s="229">
        <v>0.23652025472109739</v>
      </c>
      <c r="L49" s="229">
        <v>0.12129008695947401</v>
      </c>
      <c r="M49" s="229">
        <v>0.15507908143148211</v>
      </c>
      <c r="N49" s="229">
        <v>0.15150491898111609</v>
      </c>
      <c r="O49" s="229">
        <v>0.13324415541498061</v>
      </c>
      <c r="P49" s="229">
        <v>0.14410716339545859</v>
      </c>
      <c r="Q49" s="229">
        <v>0.24190272759646211</v>
      </c>
      <c r="R49" s="229">
        <v>0.14703314581360169</v>
      </c>
      <c r="S49" s="229">
        <v>0.20088103445716571</v>
      </c>
      <c r="T49" s="229">
        <v>0.2177527204863588</v>
      </c>
      <c r="U49" s="229">
        <v>0.25888922131003228</v>
      </c>
      <c r="V49" s="229">
        <v>0.1179038525652758</v>
      </c>
      <c r="W49" s="229">
        <v>0.1193122340675889</v>
      </c>
      <c r="X49" s="229">
        <v>0.219973557809925</v>
      </c>
      <c r="Y49" s="229">
        <v>0.18922061229364301</v>
      </c>
      <c r="DA49" s="73" t="s">
        <v>1167</v>
      </c>
    </row>
    <row r="50" spans="1:105" ht="12" customHeight="1" x14ac:dyDescent="0.25">
      <c r="A50" s="64" t="s">
        <v>159</v>
      </c>
      <c r="B50" s="229">
        <v>0.17110097949069811</v>
      </c>
      <c r="C50" s="229">
        <v>0.11862391830111289</v>
      </c>
      <c r="D50" s="229">
        <v>0.1775023988556847</v>
      </c>
      <c r="E50" s="229">
        <v>0.32557391375450662</v>
      </c>
      <c r="F50" s="229">
        <v>0.30618652705569188</v>
      </c>
      <c r="G50" s="229">
        <v>0.15207083787153741</v>
      </c>
      <c r="H50" s="229">
        <v>0.16700542865653101</v>
      </c>
      <c r="I50" s="229">
        <v>0.13542161590336191</v>
      </c>
      <c r="J50" s="229">
        <v>0.14504550172307401</v>
      </c>
      <c r="K50" s="229">
        <v>0.13275065377590631</v>
      </c>
      <c r="L50" s="229">
        <v>0.19089373210584179</v>
      </c>
      <c r="M50" s="229">
        <v>0.17648259608825201</v>
      </c>
      <c r="N50" s="229">
        <v>0.1683026338139921</v>
      </c>
      <c r="O50" s="229">
        <v>0.16056163923923211</v>
      </c>
      <c r="P50" s="229">
        <v>0.14238955202425141</v>
      </c>
      <c r="Q50" s="229">
        <v>0.12007115874134019</v>
      </c>
      <c r="R50" s="229">
        <v>8.6694268055166446E-2</v>
      </c>
      <c r="S50" s="229">
        <v>8.5244697183884929E-2</v>
      </c>
      <c r="T50" s="229">
        <v>7.213918792772199E-2</v>
      </c>
      <c r="U50" s="229">
        <v>7.5376429211871737E-2</v>
      </c>
      <c r="V50" s="229">
        <v>5.1761076605431458E-2</v>
      </c>
      <c r="W50" s="229">
        <v>4.4398801944802807E-2</v>
      </c>
      <c r="X50" s="229">
        <v>5.4464970901834713E-2</v>
      </c>
      <c r="Y50" s="229">
        <v>4.8407549556002079E-2</v>
      </c>
      <c r="DA50" s="73" t="s">
        <v>1168</v>
      </c>
    </row>
    <row r="51" spans="1:105" ht="12" customHeight="1" x14ac:dyDescent="0.25">
      <c r="A51" s="64" t="s">
        <v>32</v>
      </c>
      <c r="B51" s="229">
        <v>0.39522060457035751</v>
      </c>
      <c r="C51" s="229">
        <v>0.3767916470047436</v>
      </c>
      <c r="D51" s="229">
        <v>0.33157959969871909</v>
      </c>
      <c r="E51" s="229">
        <v>0.64381307361396678</v>
      </c>
      <c r="F51" s="229">
        <v>0.85928917652825088</v>
      </c>
      <c r="G51" s="229">
        <v>0.21189887959176601</v>
      </c>
      <c r="H51" s="229">
        <v>0.197587779656379</v>
      </c>
      <c r="I51" s="229">
        <v>0.17308400308068789</v>
      </c>
      <c r="J51" s="229">
        <v>0.14238951551654749</v>
      </c>
      <c r="K51" s="229">
        <v>0.15709427369730281</v>
      </c>
      <c r="L51" s="229">
        <v>0.13346742745980719</v>
      </c>
      <c r="M51" s="229">
        <v>0.1163881530753898</v>
      </c>
      <c r="N51" s="229">
        <v>0.1108893889406581</v>
      </c>
      <c r="O51" s="229">
        <v>9.2481156277332596E-2</v>
      </c>
      <c r="P51" s="229">
        <v>6.7216477712198158E-2</v>
      </c>
      <c r="Q51" s="229">
        <v>8.4722317102725361E-2</v>
      </c>
      <c r="R51" s="229">
        <v>6.9164527645107235E-2</v>
      </c>
      <c r="S51" s="229">
        <v>4.3597965917158338E-2</v>
      </c>
      <c r="T51" s="229">
        <v>4.3258191029782907E-2</v>
      </c>
      <c r="U51" s="229">
        <v>5.3639402214960698E-2</v>
      </c>
      <c r="V51" s="229">
        <v>8.7526668480819803E-2</v>
      </c>
      <c r="W51" s="229">
        <v>4.9755189784213782E-2</v>
      </c>
      <c r="X51" s="229">
        <v>4.6312424745823963E-2</v>
      </c>
      <c r="Y51" s="229">
        <v>2.6130034991133939E-2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1.9638740143129128E-2</v>
      </c>
      <c r="H52" s="229">
        <v>0</v>
      </c>
      <c r="I52" s="229">
        <v>1.7453865996902441E-4</v>
      </c>
      <c r="J52" s="229">
        <v>1.800053869862681E-4</v>
      </c>
      <c r="K52" s="229">
        <v>3.8423347495104089E-4</v>
      </c>
      <c r="L52" s="229">
        <v>7.5144606788491968E-5</v>
      </c>
      <c r="M52" s="229">
        <v>0</v>
      </c>
      <c r="N52" s="229">
        <v>1.0726700946579139E-5</v>
      </c>
      <c r="O52" s="229">
        <v>1.0445525516077881E-4</v>
      </c>
      <c r="P52" s="229">
        <v>4.8821962482602521E-5</v>
      </c>
      <c r="Q52" s="229">
        <v>0</v>
      </c>
      <c r="R52" s="229">
        <v>8.0574700523612347E-2</v>
      </c>
      <c r="S52" s="229">
        <v>8.9308177827396279E-2</v>
      </c>
      <c r="T52" s="229">
        <v>8.8672015539449978E-2</v>
      </c>
      <c r="U52" s="229">
        <v>1.6832518581139271E-4</v>
      </c>
      <c r="V52" s="229">
        <v>1.5390961194485799E-4</v>
      </c>
      <c r="W52" s="229">
        <v>1.2193608437196861E-4</v>
      </c>
      <c r="X52" s="229">
        <v>1.185592242740991E-4</v>
      </c>
      <c r="Y52" s="229">
        <v>1.1435786008880649E-4</v>
      </c>
      <c r="DA52" s="73" t="s">
        <v>1170</v>
      </c>
    </row>
    <row r="53" spans="1:105" ht="12" customHeight="1" x14ac:dyDescent="0.25">
      <c r="A53" s="64" t="s">
        <v>35</v>
      </c>
      <c r="B53" s="229">
        <v>0.57735590230642431</v>
      </c>
      <c r="C53" s="229">
        <v>0.51741811001149773</v>
      </c>
      <c r="D53" s="229">
        <v>0.59627531432284453</v>
      </c>
      <c r="E53" s="229">
        <v>0.60118425390855523</v>
      </c>
      <c r="F53" s="229">
        <v>0.94109107205285225</v>
      </c>
      <c r="G53" s="229">
        <v>1.075665042776444</v>
      </c>
      <c r="H53" s="229">
        <v>1.2342532508480291</v>
      </c>
      <c r="I53" s="229">
        <v>1.309988770762889</v>
      </c>
      <c r="J53" s="229">
        <v>0.73372272466093957</v>
      </c>
      <c r="K53" s="229">
        <v>0.80094263301329693</v>
      </c>
      <c r="L53" s="229">
        <v>0.75623569368887555</v>
      </c>
      <c r="M53" s="229">
        <v>0.71926257496368284</v>
      </c>
      <c r="N53" s="229">
        <v>0.76289553357260287</v>
      </c>
      <c r="O53" s="229">
        <v>0.81092385353068519</v>
      </c>
      <c r="P53" s="229">
        <v>1.35654625284182</v>
      </c>
      <c r="Q53" s="229">
        <v>1.4410060500109709</v>
      </c>
      <c r="R53" s="229">
        <v>1.0366137837612679</v>
      </c>
      <c r="S53" s="229">
        <v>0.58570991332544609</v>
      </c>
      <c r="T53" s="229">
        <v>0.66396086258349318</v>
      </c>
      <c r="U53" s="229">
        <v>0.77947485751772772</v>
      </c>
      <c r="V53" s="229">
        <v>0.54673855868136689</v>
      </c>
      <c r="W53" s="229">
        <v>0.55404851670512945</v>
      </c>
      <c r="X53" s="229">
        <v>0.34340973054576041</v>
      </c>
      <c r="Y53" s="229">
        <v>0.26158513275935519</v>
      </c>
      <c r="DA53" s="73" t="s">
        <v>1171</v>
      </c>
    </row>
    <row r="54" spans="1:105" ht="12" customHeight="1" x14ac:dyDescent="0.25">
      <c r="A54" s="64" t="s">
        <v>36</v>
      </c>
      <c r="B54" s="229">
        <v>1.447161847512433E-3</v>
      </c>
      <c r="C54" s="229">
        <v>1.421524550503233E-3</v>
      </c>
      <c r="D54" s="229">
        <v>1.15812738495347E-3</v>
      </c>
      <c r="E54" s="229">
        <v>1.2099173962786161E-3</v>
      </c>
      <c r="F54" s="229">
        <v>5.9100009094065122E-3</v>
      </c>
      <c r="G54" s="229">
        <v>2.4592749932261539E-2</v>
      </c>
      <c r="H54" s="229">
        <v>2.321237612148554E-2</v>
      </c>
      <c r="I54" s="229">
        <v>2.2183043174329119E-3</v>
      </c>
      <c r="J54" s="229">
        <v>1.525189231939355E-3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0.13714930801952541</v>
      </c>
      <c r="C55" s="229">
        <v>0.163686609695845</v>
      </c>
      <c r="D55" s="229">
        <v>0.17890757700213161</v>
      </c>
      <c r="E55" s="229">
        <v>0.15732213008567211</v>
      </c>
      <c r="F55" s="229">
        <v>0.18016743186284279</v>
      </c>
      <c r="G55" s="229">
        <v>0.17640338074830419</v>
      </c>
      <c r="H55" s="229">
        <v>0.11902217560919159</v>
      </c>
      <c r="I55" s="229">
        <v>0.10021266470360821</v>
      </c>
      <c r="J55" s="229">
        <v>7.227202960017115E-2</v>
      </c>
      <c r="K55" s="229">
        <v>7.0512953073433318E-2</v>
      </c>
      <c r="L55" s="229">
        <v>7.9018541243719709E-2</v>
      </c>
      <c r="M55" s="229">
        <v>8.0947685653830634E-2</v>
      </c>
      <c r="N55" s="229">
        <v>7.0289537879961825E-2</v>
      </c>
      <c r="O55" s="229">
        <v>6.3762070982659652E-2</v>
      </c>
      <c r="P55" s="229">
        <v>8.980767024850117E-2</v>
      </c>
      <c r="Q55" s="229">
        <v>0.13651731423891111</v>
      </c>
      <c r="R55" s="229">
        <v>0.1129655858062153</v>
      </c>
      <c r="S55" s="229">
        <v>0.16130730752920919</v>
      </c>
      <c r="T55" s="229">
        <v>0.1457552714860218</v>
      </c>
      <c r="U55" s="229">
        <v>0.15317113080596709</v>
      </c>
      <c r="V55" s="229">
        <v>0.3740398175290941</v>
      </c>
      <c r="W55" s="229">
        <v>0.42197328754622693</v>
      </c>
      <c r="X55" s="229">
        <v>0.49499967619838697</v>
      </c>
      <c r="Y55" s="229">
        <v>0.39737053031796687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1.2322734536665421</v>
      </c>
      <c r="W56" s="229">
        <v>1.439939446703832</v>
      </c>
      <c r="X56" s="229">
        <v>1.3880450015260171</v>
      </c>
      <c r="Y56" s="229">
        <v>1.2722305540251651</v>
      </c>
      <c r="DA56" s="73" t="s">
        <v>1174</v>
      </c>
    </row>
    <row r="57" spans="1:105" ht="12" customHeight="1" x14ac:dyDescent="0.25">
      <c r="A57" s="60" t="s">
        <v>1036</v>
      </c>
      <c r="B57" s="262">
        <v>16.277603693849681</v>
      </c>
      <c r="C57" s="262">
        <v>16.258395131272721</v>
      </c>
      <c r="D57" s="262">
        <v>15.69735674244431</v>
      </c>
      <c r="E57" s="262">
        <v>21.306951824249229</v>
      </c>
      <c r="F57" s="262">
        <v>22.465246374910699</v>
      </c>
      <c r="G57" s="262">
        <v>20.73666281978937</v>
      </c>
      <c r="H57" s="262">
        <v>19.978547562094509</v>
      </c>
      <c r="I57" s="262">
        <v>19.20730058577416</v>
      </c>
      <c r="J57" s="262">
        <v>19.708590865360812</v>
      </c>
      <c r="K57" s="262">
        <v>14.24076597552618</v>
      </c>
      <c r="L57" s="262">
        <v>15.336353569337771</v>
      </c>
      <c r="M57" s="262">
        <v>15.003781826701131</v>
      </c>
      <c r="N57" s="262">
        <v>15.436039233141161</v>
      </c>
      <c r="O57" s="262">
        <v>16.12758383665793</v>
      </c>
      <c r="P57" s="262">
        <v>16.40044616932753</v>
      </c>
      <c r="Q57" s="262">
        <v>15.614021108140481</v>
      </c>
      <c r="R57" s="262">
        <v>16.601237260765618</v>
      </c>
      <c r="S57" s="262">
        <v>17.432624270385311</v>
      </c>
      <c r="T57" s="262">
        <v>16.23582176184938</v>
      </c>
      <c r="U57" s="262">
        <v>16.227592969548009</v>
      </c>
      <c r="V57" s="262">
        <v>13.6753243377825</v>
      </c>
      <c r="W57" s="262">
        <v>13.353792098246</v>
      </c>
      <c r="X57" s="262">
        <v>15.136813533290461</v>
      </c>
      <c r="Y57" s="262">
        <v>13.753813516001591</v>
      </c>
      <c r="DA57" s="72" t="s">
        <v>1175</v>
      </c>
    </row>
    <row r="58" spans="1:105" ht="12" customHeight="1" x14ac:dyDescent="0.25">
      <c r="A58" s="132" t="s">
        <v>1038</v>
      </c>
      <c r="B58" s="316">
        <v>54.198284741209939</v>
      </c>
      <c r="C58" s="316">
        <v>54.723543494516832</v>
      </c>
      <c r="D58" s="316">
        <v>57.841915181272192</v>
      </c>
      <c r="E58" s="316">
        <v>56.282630239011752</v>
      </c>
      <c r="F58" s="316">
        <v>53.340054253514893</v>
      </c>
      <c r="G58" s="316">
        <v>47.528617450580498</v>
      </c>
      <c r="H58" s="316">
        <v>42.667063324335281</v>
      </c>
      <c r="I58" s="316">
        <v>43.485914195527677</v>
      </c>
      <c r="J58" s="316">
        <v>37.895093333061112</v>
      </c>
      <c r="K58" s="316">
        <v>33.023776432412014</v>
      </c>
      <c r="L58" s="316">
        <v>36.050046576932722</v>
      </c>
      <c r="M58" s="316">
        <v>27.797530744448789</v>
      </c>
      <c r="N58" s="316">
        <v>19.14857675765634</v>
      </c>
      <c r="O58" s="316">
        <v>19.648767597209339</v>
      </c>
      <c r="P58" s="316">
        <v>18.642018167049532</v>
      </c>
      <c r="Q58" s="316">
        <v>19.509017839014319</v>
      </c>
      <c r="R58" s="316">
        <v>18.91642974765314</v>
      </c>
      <c r="S58" s="316">
        <v>20.104839449329521</v>
      </c>
      <c r="T58" s="316">
        <v>22.11025771121718</v>
      </c>
      <c r="U58" s="316">
        <v>21.648089334266981</v>
      </c>
      <c r="V58" s="316">
        <v>21.371948152483849</v>
      </c>
      <c r="W58" s="316">
        <v>21.747744495891279</v>
      </c>
      <c r="X58" s="316">
        <v>18.037081585234201</v>
      </c>
      <c r="Y58" s="316">
        <v>15.805279226487441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51.297817590683941</v>
      </c>
      <c r="C61" s="223">
        <v>53.301152757433897</v>
      </c>
      <c r="D61" s="223">
        <v>56.309600672062629</v>
      </c>
      <c r="E61" s="223">
        <v>70.190237174270393</v>
      </c>
      <c r="F61" s="223">
        <v>77.952609225094832</v>
      </c>
      <c r="G61" s="223">
        <v>74.316619820259703</v>
      </c>
      <c r="H61" s="223">
        <v>63.813368054187201</v>
      </c>
      <c r="I61" s="223">
        <v>63.492097914003672</v>
      </c>
      <c r="J61" s="223">
        <v>50.135033239553742</v>
      </c>
      <c r="K61" s="223">
        <v>43.335929064572007</v>
      </c>
      <c r="L61" s="223">
        <v>48.027791340801649</v>
      </c>
      <c r="M61" s="223">
        <v>44.045991369447393</v>
      </c>
      <c r="N61" s="223">
        <v>52.407911594720822</v>
      </c>
      <c r="O61" s="223">
        <v>40.090237175995647</v>
      </c>
      <c r="P61" s="223">
        <v>40.70450882486027</v>
      </c>
      <c r="Q61" s="223">
        <v>32.851596683758117</v>
      </c>
      <c r="R61" s="223">
        <v>38.949761290392267</v>
      </c>
      <c r="S61" s="223">
        <v>33.784355468365348</v>
      </c>
      <c r="T61" s="223">
        <v>41.800411235018373</v>
      </c>
      <c r="U61" s="223">
        <v>27.09609679167237</v>
      </c>
      <c r="V61" s="223">
        <v>71.194529407288954</v>
      </c>
      <c r="W61" s="223">
        <v>56.63948017492357</v>
      </c>
      <c r="X61" s="223">
        <v>64.676147639775579</v>
      </c>
      <c r="Y61" s="223">
        <v>55.270379644501723</v>
      </c>
      <c r="DA61" s="89" t="s">
        <v>1177</v>
      </c>
    </row>
    <row r="62" spans="1:105" ht="12" customHeight="1" x14ac:dyDescent="0.25">
      <c r="A62" s="55" t="s">
        <v>91</v>
      </c>
      <c r="B62" s="259">
        <v>0.68092739780333633</v>
      </c>
      <c r="C62" s="259">
        <v>0.71145255980401667</v>
      </c>
      <c r="D62" s="259">
        <v>0.73723708397404153</v>
      </c>
      <c r="E62" s="259">
        <v>0.92130983481073891</v>
      </c>
      <c r="F62" s="259">
        <v>0.98105723610522755</v>
      </c>
      <c r="G62" s="259">
        <v>0.95651131729157957</v>
      </c>
      <c r="H62" s="259">
        <v>0.82425992712693508</v>
      </c>
      <c r="I62" s="259">
        <v>0.81904823478622268</v>
      </c>
      <c r="J62" s="259">
        <v>0.68436863410506876</v>
      </c>
      <c r="K62" s="259">
        <v>0.55327014170077782</v>
      </c>
      <c r="L62" s="259">
        <v>0.63480212362189115</v>
      </c>
      <c r="M62" s="259">
        <v>0.58228149060434986</v>
      </c>
      <c r="N62" s="259">
        <v>0.69884558307270006</v>
      </c>
      <c r="O62" s="259">
        <v>0.53924155050252698</v>
      </c>
      <c r="P62" s="259">
        <v>0.51816628214958893</v>
      </c>
      <c r="Q62" s="259">
        <v>0.40161646612797391</v>
      </c>
      <c r="R62" s="259">
        <v>0.5093371816684843</v>
      </c>
      <c r="S62" s="259">
        <v>0.45779732068232448</v>
      </c>
      <c r="T62" s="259">
        <v>0.55639406583999851</v>
      </c>
      <c r="U62" s="259">
        <v>0.3510266000621502</v>
      </c>
      <c r="V62" s="259">
        <v>0.68321610746291739</v>
      </c>
      <c r="W62" s="259">
        <v>0.51286659825151371</v>
      </c>
      <c r="X62" s="259">
        <v>0.59811330809784724</v>
      </c>
      <c r="Y62" s="259">
        <v>0.51330839735310363</v>
      </c>
      <c r="DA62" s="67" t="s">
        <v>1178</v>
      </c>
    </row>
    <row r="63" spans="1:105" ht="12" customHeight="1" x14ac:dyDescent="0.25">
      <c r="A63" s="173" t="s">
        <v>92</v>
      </c>
      <c r="B63" s="224">
        <v>1.4374372942230971</v>
      </c>
      <c r="C63" s="224">
        <v>1.501875891368005</v>
      </c>
      <c r="D63" s="224">
        <v>1.5563070051333749</v>
      </c>
      <c r="E63" s="224">
        <v>1.9448844625194031</v>
      </c>
      <c r="F63" s="224">
        <v>2.0710111878217918</v>
      </c>
      <c r="G63" s="224">
        <v>2.0191947691587542</v>
      </c>
      <c r="H63" s="224">
        <v>1.740012170472345</v>
      </c>
      <c r="I63" s="224">
        <v>1.7290102913282179</v>
      </c>
      <c r="J63" s="224">
        <v>1.44470174181957</v>
      </c>
      <c r="K63" s="224">
        <v>1.16795290955599</v>
      </c>
      <c r="L63" s="224">
        <v>1.340066870403223</v>
      </c>
      <c r="M63" s="224">
        <v>1.2291958482367411</v>
      </c>
      <c r="N63" s="224">
        <v>1.4752625716815631</v>
      </c>
      <c r="O63" s="224">
        <v>1.138338562653767</v>
      </c>
      <c r="P63" s="224">
        <v>1.093848684857688</v>
      </c>
      <c r="Q63" s="224">
        <v>0.84781209898264476</v>
      </c>
      <c r="R63" s="224">
        <v>1.075210459480173</v>
      </c>
      <c r="S63" s="224">
        <v>0.96640984643452676</v>
      </c>
      <c r="T63" s="224">
        <v>1.174547511383623</v>
      </c>
      <c r="U63" s="224">
        <v>0.75328982673124123</v>
      </c>
      <c r="V63" s="224">
        <v>1.487074459003964</v>
      </c>
      <c r="W63" s="224">
        <v>1.13008840644454</v>
      </c>
      <c r="X63" s="224">
        <v>1.332095087990788</v>
      </c>
      <c r="Y63" s="224">
        <v>1.1539551620761701</v>
      </c>
      <c r="DA63" s="177" t="s">
        <v>1179</v>
      </c>
    </row>
    <row r="64" spans="1:105" ht="12" customHeight="1" x14ac:dyDescent="0.25">
      <c r="A64" s="173" t="s">
        <v>93</v>
      </c>
      <c r="B64" s="224">
        <v>8.557231093856819</v>
      </c>
      <c r="C64" s="224">
        <v>8.9408415437519277</v>
      </c>
      <c r="D64" s="224">
        <v>9.2648762832554823</v>
      </c>
      <c r="E64" s="224">
        <v>11.57812299953239</v>
      </c>
      <c r="F64" s="224">
        <v>12.32897003812079</v>
      </c>
      <c r="G64" s="224">
        <v>12.020500882118199</v>
      </c>
      <c r="H64" s="224">
        <v>10.358494460033331</v>
      </c>
      <c r="I64" s="224">
        <v>10.292998996209381</v>
      </c>
      <c r="J64" s="224">
        <v>8.6004771937750988</v>
      </c>
      <c r="K64" s="224">
        <v>6.9529592657569363</v>
      </c>
      <c r="L64" s="224">
        <v>7.9775736564979409</v>
      </c>
      <c r="M64" s="224">
        <v>7.3175455898103507</v>
      </c>
      <c r="N64" s="224">
        <v>8.7824093619469696</v>
      </c>
      <c r="O64" s="224">
        <v>6.776661620527876</v>
      </c>
      <c r="P64" s="224">
        <v>6.5118082128915731</v>
      </c>
      <c r="Q64" s="224">
        <v>5.0471238532067098</v>
      </c>
      <c r="R64" s="224">
        <v>6.4008526933876864</v>
      </c>
      <c r="S64" s="224">
        <v>5.7531500125635491</v>
      </c>
      <c r="T64" s="224">
        <v>6.9922176960466036</v>
      </c>
      <c r="U64" s="224">
        <v>4.4037415555750474</v>
      </c>
      <c r="V64" s="224">
        <v>8.5581808751196498</v>
      </c>
      <c r="W64" s="224">
        <v>6.4157671169688593</v>
      </c>
      <c r="X64" s="224">
        <v>7.4733767870228993</v>
      </c>
      <c r="Y64" s="224">
        <v>6.4070831958955852</v>
      </c>
      <c r="DA64" s="177" t="s">
        <v>1180</v>
      </c>
    </row>
    <row r="65" spans="1:105" ht="12" customHeight="1" x14ac:dyDescent="0.25">
      <c r="A65" s="173" t="s">
        <v>94</v>
      </c>
      <c r="B65" s="224">
        <v>10.127215671220091</v>
      </c>
      <c r="C65" s="224">
        <v>10.58120665465988</v>
      </c>
      <c r="D65" s="224">
        <v>10.96469164599965</v>
      </c>
      <c r="E65" s="224">
        <v>13.70234686876158</v>
      </c>
      <c r="F65" s="224">
        <v>14.5909508824291</v>
      </c>
      <c r="G65" s="224">
        <v>14.225887272893051</v>
      </c>
      <c r="H65" s="224">
        <v>12.25895459352558</v>
      </c>
      <c r="I65" s="224">
        <v>12.181442758171761</v>
      </c>
      <c r="J65" s="224">
        <v>10.178396079462891</v>
      </c>
      <c r="K65" s="224">
        <v>8.2286100802020457</v>
      </c>
      <c r="L65" s="224">
        <v>9.4412092026353651</v>
      </c>
      <c r="M65" s="224">
        <v>8.6600866050228937</v>
      </c>
      <c r="N65" s="224">
        <v>10.393707116923579</v>
      </c>
      <c r="O65" s="224">
        <v>8.0199673246213727</v>
      </c>
      <c r="P65" s="224">
        <v>7.7065215907184976</v>
      </c>
      <c r="Q65" s="224">
        <v>5.9731134078496124</v>
      </c>
      <c r="R65" s="224">
        <v>7.575209199642047</v>
      </c>
      <c r="S65" s="224">
        <v>6.8086733111532522</v>
      </c>
      <c r="T65" s="224">
        <v>8.2750712060143972</v>
      </c>
      <c r="U65" s="224">
        <v>5.3027303383114894</v>
      </c>
      <c r="V65" s="224">
        <v>10.460706173280069</v>
      </c>
      <c r="W65" s="224">
        <v>7.9446736945361272</v>
      </c>
      <c r="X65" s="224">
        <v>9.359894424543743</v>
      </c>
      <c r="Y65" s="224">
        <v>8.1045206972138448</v>
      </c>
      <c r="DA65" s="177" t="s">
        <v>1181</v>
      </c>
    </row>
    <row r="66" spans="1:105" ht="12" customHeight="1" x14ac:dyDescent="0.25">
      <c r="A66" s="56" t="s">
        <v>95</v>
      </c>
      <c r="B66" s="260">
        <v>3.1130532580103059</v>
      </c>
      <c r="C66" s="260">
        <v>3.2893878727217731</v>
      </c>
      <c r="D66" s="260">
        <v>3.3569145353119931</v>
      </c>
      <c r="E66" s="260">
        <v>4.2045940886010298</v>
      </c>
      <c r="F66" s="260">
        <v>4.3893570051776862</v>
      </c>
      <c r="G66" s="260">
        <v>4.2689566345396388</v>
      </c>
      <c r="H66" s="260">
        <v>3.624874255298979</v>
      </c>
      <c r="I66" s="260">
        <v>3.5835493820507289</v>
      </c>
      <c r="J66" s="260">
        <v>3.1286824159056401</v>
      </c>
      <c r="K66" s="260">
        <v>2.4509158961858009</v>
      </c>
      <c r="L66" s="260">
        <v>2.82692768820479</v>
      </c>
      <c r="M66" s="260">
        <v>2.5963241112662838</v>
      </c>
      <c r="N66" s="260">
        <v>3.1019459142365728</v>
      </c>
      <c r="O66" s="260">
        <v>2.3994088055640259</v>
      </c>
      <c r="P66" s="260">
        <v>2.2062548753161142</v>
      </c>
      <c r="Q66" s="260">
        <v>1.705768361075765</v>
      </c>
      <c r="R66" s="260">
        <v>2.2449105119492598</v>
      </c>
      <c r="S66" s="260">
        <v>2.111135368792342</v>
      </c>
      <c r="T66" s="260">
        <v>2.5316370024372188</v>
      </c>
      <c r="U66" s="260">
        <v>1.6526032934573409</v>
      </c>
      <c r="V66" s="260">
        <v>3.4053796910843221</v>
      </c>
      <c r="W66" s="260">
        <v>2.63429074540693</v>
      </c>
      <c r="X66" s="260">
        <v>3.1198408591096509</v>
      </c>
      <c r="Y66" s="260">
        <v>2.7352327461146988</v>
      </c>
      <c r="DA66" s="68" t="s">
        <v>1182</v>
      </c>
    </row>
    <row r="67" spans="1:105" ht="12" customHeight="1" x14ac:dyDescent="0.25">
      <c r="A67" s="37" t="s">
        <v>159</v>
      </c>
      <c r="B67" s="226">
        <v>1.501664849979438E-2</v>
      </c>
      <c r="C67" s="226">
        <v>1.024209905608511E-2</v>
      </c>
      <c r="D67" s="226">
        <v>1.9091721487414441E-2</v>
      </c>
      <c r="E67" s="226">
        <v>3.7444578070795313E-2</v>
      </c>
      <c r="F67" s="226">
        <v>5.062339057694628E-2</v>
      </c>
      <c r="G67" s="226">
        <v>1.9427857522036979E-2</v>
      </c>
      <c r="H67" s="226">
        <v>1.8419169928401709E-2</v>
      </c>
      <c r="I67" s="226">
        <v>1.524343405087052E-2</v>
      </c>
      <c r="J67" s="226">
        <v>8.027931384560193E-3</v>
      </c>
      <c r="K67" s="226">
        <v>1.5241617098583659E-2</v>
      </c>
      <c r="L67" s="226">
        <v>1.7288566333763401E-2</v>
      </c>
      <c r="M67" s="226">
        <v>1.53437150291399E-2</v>
      </c>
      <c r="N67" s="226">
        <v>1.6544830262235039E-2</v>
      </c>
      <c r="O67" s="226">
        <v>1.044453742602657E-2</v>
      </c>
      <c r="P67" s="226">
        <v>1.35218784016344E-2</v>
      </c>
      <c r="Q67" s="226">
        <v>1.137580415479739E-2</v>
      </c>
      <c r="R67" s="226">
        <v>6.2649056484107082E-3</v>
      </c>
      <c r="S67" s="226">
        <v>3.4607778163225889E-3</v>
      </c>
      <c r="T67" s="226">
        <v>4.9029350521664671E-3</v>
      </c>
      <c r="U67" s="226">
        <v>3.5416253326963579E-3</v>
      </c>
      <c r="V67" s="226">
        <v>2.4123949645700901E-2</v>
      </c>
      <c r="W67" s="226">
        <v>1.9885491558946321E-2</v>
      </c>
      <c r="X67" s="226">
        <v>2.5539142515146811E-2</v>
      </c>
      <c r="Y67" s="226">
        <v>1.971280920368074E-2</v>
      </c>
      <c r="DA67" s="69" t="s">
        <v>1183</v>
      </c>
    </row>
    <row r="68" spans="1:105" ht="12" customHeight="1" x14ac:dyDescent="0.25">
      <c r="A68" s="37" t="s">
        <v>35</v>
      </c>
      <c r="B68" s="226">
        <v>5.3029293607985362E-2</v>
      </c>
      <c r="C68" s="226">
        <v>4.6753060383793933E-2</v>
      </c>
      <c r="D68" s="226">
        <v>6.711806170917671E-2</v>
      </c>
      <c r="E68" s="226">
        <v>7.236001541723909E-2</v>
      </c>
      <c r="F68" s="226">
        <v>0.1628352849519967</v>
      </c>
      <c r="G68" s="226">
        <v>0.1438161765820023</v>
      </c>
      <c r="H68" s="226">
        <v>0.14246082609840691</v>
      </c>
      <c r="I68" s="226">
        <v>0.1543171201615009</v>
      </c>
      <c r="J68" s="226">
        <v>4.2499426536405337E-2</v>
      </c>
      <c r="K68" s="226">
        <v>9.623820235575431E-2</v>
      </c>
      <c r="L68" s="226">
        <v>7.1676401944700041E-2</v>
      </c>
      <c r="M68" s="226">
        <v>6.5443695659883783E-2</v>
      </c>
      <c r="N68" s="226">
        <v>7.8689346476828528E-2</v>
      </c>
      <c r="O68" s="226">
        <v>5.5205100535720593E-2</v>
      </c>
      <c r="P68" s="226">
        <v>0.1351607907179232</v>
      </c>
      <c r="Q68" s="226">
        <v>0.1428765390616023</v>
      </c>
      <c r="R68" s="226">
        <v>7.8395808320305599E-2</v>
      </c>
      <c r="S68" s="226">
        <v>2.4947423387879909E-2</v>
      </c>
      <c r="T68" s="226">
        <v>4.744827574533346E-2</v>
      </c>
      <c r="U68" s="226">
        <v>3.8583973577905287E-2</v>
      </c>
      <c r="V68" s="226">
        <v>0.26891206090513659</v>
      </c>
      <c r="W68" s="226">
        <v>0.26227766727018192</v>
      </c>
      <c r="X68" s="226">
        <v>0.17042718048936389</v>
      </c>
      <c r="Y68" s="226">
        <v>0.1128780114406181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3.0450073159025259</v>
      </c>
      <c r="C71" s="226">
        <v>3.2323927132818939</v>
      </c>
      <c r="D71" s="226">
        <v>3.2707047521154018</v>
      </c>
      <c r="E71" s="226">
        <v>4.0947894951129964</v>
      </c>
      <c r="F71" s="226">
        <v>4.1758983296487431</v>
      </c>
      <c r="G71" s="226">
        <v>4.1057126004355986</v>
      </c>
      <c r="H71" s="226">
        <v>3.46399425927217</v>
      </c>
      <c r="I71" s="226">
        <v>3.4139888278383581</v>
      </c>
      <c r="J71" s="226">
        <v>3.0781550579846741</v>
      </c>
      <c r="K71" s="226">
        <v>2.339436076731463</v>
      </c>
      <c r="L71" s="226">
        <v>2.737962719926327</v>
      </c>
      <c r="M71" s="226">
        <v>2.5155367005772602</v>
      </c>
      <c r="N71" s="226">
        <v>3.0067117374975099</v>
      </c>
      <c r="O71" s="226">
        <v>2.3337591676022789</v>
      </c>
      <c r="P71" s="226">
        <v>2.0575722061965571</v>
      </c>
      <c r="Q71" s="226">
        <v>1.5515160178593661</v>
      </c>
      <c r="R71" s="226">
        <v>2.1602497979805442</v>
      </c>
      <c r="S71" s="226">
        <v>2.08272716758814</v>
      </c>
      <c r="T71" s="226">
        <v>2.47928579163972</v>
      </c>
      <c r="U71" s="226">
        <v>1.6104776945467389</v>
      </c>
      <c r="V71" s="226">
        <v>3.1123436805334839</v>
      </c>
      <c r="W71" s="226">
        <v>2.3521275865778022</v>
      </c>
      <c r="X71" s="226">
        <v>2.9238745361051399</v>
      </c>
      <c r="Y71" s="226">
        <v>2.6026419254704001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12.478630966929336</v>
      </c>
      <c r="C72" s="261">
        <f t="shared" si="2"/>
        <v>12.551747316650157</v>
      </c>
      <c r="D72" s="261">
        <f t="shared" si="2"/>
        <v>14.250154345353483</v>
      </c>
      <c r="E72" s="261">
        <f t="shared" si="2"/>
        <v>17.995468124020071</v>
      </c>
      <c r="F72" s="261">
        <f t="shared" si="2"/>
        <v>22.703714931061516</v>
      </c>
      <c r="G72" s="261">
        <f t="shared" si="2"/>
        <v>20.310947874100382</v>
      </c>
      <c r="H72" s="261">
        <f t="shared" si="2"/>
        <v>17.500023297987823</v>
      </c>
      <c r="I72" s="261">
        <f t="shared" si="2"/>
        <v>17.535276759105919</v>
      </c>
      <c r="J72" s="261">
        <f t="shared" si="2"/>
        <v>11.134175083867865</v>
      </c>
      <c r="K72" s="261">
        <f t="shared" si="2"/>
        <v>12.20798883484537</v>
      </c>
      <c r="L72" s="261">
        <f t="shared" si="2"/>
        <v>12.187105124163127</v>
      </c>
      <c r="M72" s="261">
        <f t="shared" si="2"/>
        <v>11.194101090767161</v>
      </c>
      <c r="N72" s="261">
        <f t="shared" si="2"/>
        <v>13.093822190973105</v>
      </c>
      <c r="O72" s="261">
        <f t="shared" si="2"/>
        <v>9.6973754817556745</v>
      </c>
      <c r="P72" s="261">
        <f t="shared" si="2"/>
        <v>11.838134711171168</v>
      </c>
      <c r="Q72" s="261">
        <f t="shared" si="2"/>
        <v>10.351381695108378</v>
      </c>
      <c r="R72" s="261">
        <f t="shared" si="2"/>
        <v>10.236201704233167</v>
      </c>
      <c r="S72" s="261">
        <f t="shared" si="2"/>
        <v>7.3152479569851492</v>
      </c>
      <c r="T72" s="261">
        <f t="shared" si="2"/>
        <v>9.9725451834073642</v>
      </c>
      <c r="U72" s="261">
        <f t="shared" si="2"/>
        <v>6.7396913626345469</v>
      </c>
      <c r="V72" s="261">
        <f t="shared" si="2"/>
        <v>29.189607311244345</v>
      </c>
      <c r="W72" s="261">
        <f t="shared" si="2"/>
        <v>24.366982266610584</v>
      </c>
      <c r="X72" s="261">
        <f t="shared" si="2"/>
        <v>26.798981181954211</v>
      </c>
      <c r="Y72" s="261">
        <f t="shared" si="2"/>
        <v>22.359093282393111</v>
      </c>
      <c r="DA72" s="70"/>
    </row>
    <row r="73" spans="1:105" ht="12" customHeight="1" x14ac:dyDescent="0.25">
      <c r="A73" s="60" t="s">
        <v>1052</v>
      </c>
      <c r="B73" s="262">
        <v>12.44083342273095</v>
      </c>
      <c r="C73" s="262">
        <v>12.512255353687589</v>
      </c>
      <c r="D73" s="262">
        <v>14.20923111131107</v>
      </c>
      <c r="E73" s="262">
        <v>17.944327210445429</v>
      </c>
      <c r="F73" s="262">
        <v>22.649257503790331</v>
      </c>
      <c r="G73" s="262">
        <v>20.257852964263861</v>
      </c>
      <c r="H73" s="262">
        <v>17.45426951993888</v>
      </c>
      <c r="I73" s="262">
        <v>17.48981227646825</v>
      </c>
      <c r="J73" s="262">
        <v>11.096186520360179</v>
      </c>
      <c r="K73" s="262">
        <v>12.17727740701614</v>
      </c>
      <c r="L73" s="262">
        <v>12.151867944102181</v>
      </c>
      <c r="M73" s="262">
        <v>11.16177927430329</v>
      </c>
      <c r="N73" s="262">
        <v>13.055030027668691</v>
      </c>
      <c r="O73" s="262">
        <v>9.6674427658677882</v>
      </c>
      <c r="P73" s="262">
        <v>11.809371860660461</v>
      </c>
      <c r="Q73" s="262">
        <v>10.32908839896808</v>
      </c>
      <c r="R73" s="262">
        <v>10.207928947551469</v>
      </c>
      <c r="S73" s="262">
        <v>7.2898361223046617</v>
      </c>
      <c r="T73" s="262">
        <v>9.9416603499241614</v>
      </c>
      <c r="U73" s="262">
        <v>6.7199006159567967</v>
      </c>
      <c r="V73" s="262">
        <v>29.150566900370531</v>
      </c>
      <c r="W73" s="262">
        <v>24.33733248443389</v>
      </c>
      <c r="X73" s="262">
        <v>26.76405029958746</v>
      </c>
      <c r="Y73" s="262">
        <v>22.32884783450848</v>
      </c>
      <c r="DA73" s="72" t="s">
        <v>1188</v>
      </c>
    </row>
    <row r="74" spans="1:105" ht="12" customHeight="1" x14ac:dyDescent="0.25">
      <c r="A74" s="64" t="s">
        <v>28</v>
      </c>
      <c r="B74" s="229">
        <v>0.18127144719700949</v>
      </c>
      <c r="C74" s="229">
        <v>0.62510763931993318</v>
      </c>
      <c r="D74" s="229">
        <v>0.49635409066167852</v>
      </c>
      <c r="E74" s="229">
        <v>0.71993662708432749</v>
      </c>
      <c r="F74" s="229">
        <v>0.58734382201732249</v>
      </c>
      <c r="G74" s="229">
        <v>0.41916920757953791</v>
      </c>
      <c r="H74" s="229">
        <v>0.47253133982672091</v>
      </c>
      <c r="I74" s="229">
        <v>0.35346702280599218</v>
      </c>
      <c r="J74" s="229">
        <v>0.41320330547264511</v>
      </c>
      <c r="K74" s="229">
        <v>0.45271315344030533</v>
      </c>
      <c r="L74" s="229">
        <v>0.41743130153449498</v>
      </c>
      <c r="M74" s="229">
        <v>0.43339963585454372</v>
      </c>
      <c r="N74" s="229">
        <v>0.36904457137822971</v>
      </c>
      <c r="O74" s="229">
        <v>0.35322295913372309</v>
      </c>
      <c r="P74" s="229">
        <v>0.21038233655132019</v>
      </c>
      <c r="Q74" s="229">
        <v>0.1014206554481622</v>
      </c>
      <c r="R74" s="229">
        <v>0.12518476136450779</v>
      </c>
      <c r="S74" s="229">
        <v>0.1411697559591128</v>
      </c>
      <c r="T74" s="229">
        <v>0.17163316459531561</v>
      </c>
      <c r="U74" s="229">
        <v>0.1138327432412983</v>
      </c>
      <c r="V74" s="229">
        <v>0.16705742691870271</v>
      </c>
      <c r="W74" s="229">
        <v>4.4796932830636182E-2</v>
      </c>
      <c r="X74" s="229">
        <v>6.1710091518036268E-2</v>
      </c>
      <c r="Y74" s="229">
        <v>5.7924680109180178E-2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3.132425751956085</v>
      </c>
      <c r="H76" s="229">
        <v>1.615834335277345</v>
      </c>
      <c r="I76" s="229">
        <v>1.6154835764421269</v>
      </c>
      <c r="J76" s="229">
        <v>2.0033091159324199</v>
      </c>
      <c r="K76" s="229">
        <v>1.983326422282093</v>
      </c>
      <c r="L76" s="229">
        <v>1.1110791309702459</v>
      </c>
      <c r="M76" s="229">
        <v>1.332959827262584</v>
      </c>
      <c r="N76" s="229">
        <v>1.5194939721472771</v>
      </c>
      <c r="O76" s="229">
        <v>0.98413104516661365</v>
      </c>
      <c r="P76" s="229">
        <v>0.9273833736099022</v>
      </c>
      <c r="Q76" s="229">
        <v>1.2222491885752871</v>
      </c>
      <c r="R76" s="229">
        <v>0.96702746356374558</v>
      </c>
      <c r="S76" s="229">
        <v>1.230894162643609</v>
      </c>
      <c r="T76" s="229">
        <v>1.7254484347195711</v>
      </c>
      <c r="U76" s="229">
        <v>1.293150483134716</v>
      </c>
      <c r="V76" s="229">
        <v>1.2949517747387811</v>
      </c>
      <c r="W76" s="229">
        <v>1.012222322867995</v>
      </c>
      <c r="X76" s="229">
        <v>2.1397078013206912</v>
      </c>
      <c r="Y76" s="229">
        <v>1.78956665399762</v>
      </c>
      <c r="DA76" s="73" t="s">
        <v>1191</v>
      </c>
    </row>
    <row r="77" spans="1:105" ht="12" customHeight="1" x14ac:dyDescent="0.25">
      <c r="A77" s="64" t="s">
        <v>159</v>
      </c>
      <c r="B77" s="229">
        <v>1.6358618623906109</v>
      </c>
      <c r="C77" s="229">
        <v>1.1970880291826089</v>
      </c>
      <c r="D77" s="229">
        <v>1.8935934191986861</v>
      </c>
      <c r="E77" s="229">
        <v>3.243191017400707</v>
      </c>
      <c r="F77" s="229">
        <v>2.9464060344156651</v>
      </c>
      <c r="G77" s="229">
        <v>1.530194014841932</v>
      </c>
      <c r="H77" s="229">
        <v>1.473905775922234</v>
      </c>
      <c r="I77" s="229">
        <v>1.221230779040068</v>
      </c>
      <c r="J77" s="229">
        <v>1.149582219017705</v>
      </c>
      <c r="K77" s="229">
        <v>1.1131726520396481</v>
      </c>
      <c r="L77" s="229">
        <v>1.7486840622572279</v>
      </c>
      <c r="M77" s="229">
        <v>1.5169306435477281</v>
      </c>
      <c r="N77" s="229">
        <v>1.6868507838827109</v>
      </c>
      <c r="O77" s="229">
        <v>1.185895871725454</v>
      </c>
      <c r="P77" s="229">
        <v>0.91573752850851053</v>
      </c>
      <c r="Q77" s="229">
        <v>0.60667722849208494</v>
      </c>
      <c r="R77" s="229">
        <v>0.57018257807789918</v>
      </c>
      <c r="S77" s="229">
        <v>0.52200358884320108</v>
      </c>
      <c r="T77" s="229">
        <v>0.57094130999367132</v>
      </c>
      <c r="U77" s="229">
        <v>0.37615432044093039</v>
      </c>
      <c r="V77" s="229">
        <v>0.56808184584441934</v>
      </c>
      <c r="W77" s="229">
        <v>0.37645305119381089</v>
      </c>
      <c r="X77" s="229">
        <v>0.52954337738307444</v>
      </c>
      <c r="Y77" s="229">
        <v>0.45764960365867968</v>
      </c>
      <c r="DA77" s="73" t="s">
        <v>1192</v>
      </c>
    </row>
    <row r="78" spans="1:105" ht="12" customHeight="1" x14ac:dyDescent="0.25">
      <c r="A78" s="64" t="s">
        <v>32</v>
      </c>
      <c r="B78" s="229">
        <v>3.7786242730583348</v>
      </c>
      <c r="C78" s="229">
        <v>3.8023762541752628</v>
      </c>
      <c r="D78" s="229">
        <v>3.5372871126125669</v>
      </c>
      <c r="E78" s="229">
        <v>6.41331718856439</v>
      </c>
      <c r="F78" s="229">
        <v>8.2688642095946836</v>
      </c>
      <c r="G78" s="229">
        <v>2.13220629176082</v>
      </c>
      <c r="H78" s="229">
        <v>1.7438101984464911</v>
      </c>
      <c r="I78" s="229">
        <v>1.5608698102704781</v>
      </c>
      <c r="J78" s="229">
        <v>1.1285317591226529</v>
      </c>
      <c r="K78" s="229">
        <v>1.317304618077954</v>
      </c>
      <c r="L78" s="229">
        <v>1.2226297880751389</v>
      </c>
      <c r="M78" s="229">
        <v>1.000397545476357</v>
      </c>
      <c r="N78" s="229">
        <v>1.1084039239331509</v>
      </c>
      <c r="O78" s="229">
        <v>0.68305868052502683</v>
      </c>
      <c r="P78" s="229">
        <v>0.43113583444774689</v>
      </c>
      <c r="Q78" s="229">
        <v>0.42807199555751779</v>
      </c>
      <c r="R78" s="229">
        <v>0.45489061236589079</v>
      </c>
      <c r="S78" s="229">
        <v>0.26628034784414012</v>
      </c>
      <c r="T78" s="229">
        <v>0.34069157294915542</v>
      </c>
      <c r="U78" s="229">
        <v>0.26666053875839663</v>
      </c>
      <c r="V78" s="229">
        <v>0.95845085172484623</v>
      </c>
      <c r="W78" s="229">
        <v>0.42115257288157659</v>
      </c>
      <c r="X78" s="229">
        <v>0.44970171382922708</v>
      </c>
      <c r="Y78" s="229">
        <v>0.2467973139820212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0.19761239595087909</v>
      </c>
      <c r="H79" s="229">
        <v>0</v>
      </c>
      <c r="I79" s="229">
        <v>1.5739878915540951E-3</v>
      </c>
      <c r="J79" s="229">
        <v>1.426662597244102E-3</v>
      </c>
      <c r="K79" s="229">
        <v>3.2219667786772808E-3</v>
      </c>
      <c r="L79" s="229">
        <v>6.8836296931302414E-4</v>
      </c>
      <c r="M79" s="229">
        <v>0</v>
      </c>
      <c r="N79" s="229">
        <v>1.0695305820223411E-4</v>
      </c>
      <c r="O79" s="229">
        <v>7.7149845045259679E-4</v>
      </c>
      <c r="P79" s="229">
        <v>3.1315085602132901E-4</v>
      </c>
      <c r="Q79" s="229">
        <v>0</v>
      </c>
      <c r="R79" s="229">
        <v>0.52993457933312649</v>
      </c>
      <c r="S79" s="229">
        <v>0.54546151768622253</v>
      </c>
      <c r="T79" s="229">
        <v>0.69836041987765873</v>
      </c>
      <c r="U79" s="229">
        <v>8.3680434310571085E-4</v>
      </c>
      <c r="V79" s="229">
        <v>1.685369741789217E-3</v>
      </c>
      <c r="W79" s="229">
        <v>1.0321274199350549E-3</v>
      </c>
      <c r="X79" s="229">
        <v>1.1512307256409341E-3</v>
      </c>
      <c r="Y79" s="229">
        <v>1.080106196268988E-3</v>
      </c>
      <c r="DA79" s="73" t="s">
        <v>1194</v>
      </c>
    </row>
    <row r="80" spans="1:105" ht="12" customHeight="1" x14ac:dyDescent="0.25">
      <c r="A80" s="64" t="s">
        <v>35</v>
      </c>
      <c r="B80" s="229">
        <v>5.5199830206731519</v>
      </c>
      <c r="C80" s="229">
        <v>5.2215019908952334</v>
      </c>
      <c r="D80" s="229">
        <v>6.3610577575932643</v>
      </c>
      <c r="E80" s="229">
        <v>5.9886719718863954</v>
      </c>
      <c r="F80" s="229">
        <v>9.0560366594016823</v>
      </c>
      <c r="G80" s="229">
        <v>10.823746574091031</v>
      </c>
      <c r="H80" s="229">
        <v>10.89289737471395</v>
      </c>
      <c r="I80" s="229">
        <v>11.813465644909551</v>
      </c>
      <c r="J80" s="229">
        <v>5.8152413410919186</v>
      </c>
      <c r="K80" s="229">
        <v>6.7162564519501418</v>
      </c>
      <c r="L80" s="229">
        <v>6.9275051112236437</v>
      </c>
      <c r="M80" s="229">
        <v>6.1823174913737891</v>
      </c>
      <c r="N80" s="229">
        <v>7.6661723220085074</v>
      </c>
      <c r="O80" s="229">
        <v>5.9894209771542899</v>
      </c>
      <c r="P80" s="229">
        <v>8.7464737646795623</v>
      </c>
      <c r="Q80" s="229">
        <v>7.2808954775247736</v>
      </c>
      <c r="R80" s="229">
        <v>6.8177416218564186</v>
      </c>
      <c r="S80" s="229">
        <v>3.5956197363617108</v>
      </c>
      <c r="T80" s="229">
        <v>5.2796368231472117</v>
      </c>
      <c r="U80" s="229">
        <v>3.9041766242142741</v>
      </c>
      <c r="V80" s="229">
        <v>6.0178908689306194</v>
      </c>
      <c r="W80" s="229">
        <v>4.7084975496185537</v>
      </c>
      <c r="X80" s="229">
        <v>3.344940428305927</v>
      </c>
      <c r="Y80" s="229">
        <v>2.476655432282981</v>
      </c>
      <c r="DA80" s="73" t="s">
        <v>1195</v>
      </c>
    </row>
    <row r="81" spans="1:105" ht="12" customHeight="1" x14ac:dyDescent="0.25">
      <c r="A81" s="64" t="s">
        <v>36</v>
      </c>
      <c r="B81" s="229">
        <v>1.3836021758022879E-2</v>
      </c>
      <c r="C81" s="229">
        <v>1.4345252179894021E-2</v>
      </c>
      <c r="D81" s="229">
        <v>1.2354888772656379E-2</v>
      </c>
      <c r="E81" s="229">
        <v>1.2052541882598361E-2</v>
      </c>
      <c r="F81" s="229">
        <v>5.687141923037696E-2</v>
      </c>
      <c r="G81" s="229">
        <v>0.24746150729201941</v>
      </c>
      <c r="H81" s="229">
        <v>0.20486073724405809</v>
      </c>
      <c r="I81" s="229">
        <v>2.0004646168598018E-2</v>
      </c>
      <c r="J81" s="229">
        <v>1.2088140623776609E-2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1.311256797653817</v>
      </c>
      <c r="C82" s="229">
        <v>1.6518361879346539</v>
      </c>
      <c r="D82" s="229">
        <v>1.908583842472217</v>
      </c>
      <c r="E82" s="229">
        <v>1.56715786362701</v>
      </c>
      <c r="F82" s="229">
        <v>1.7337353591306059</v>
      </c>
      <c r="G82" s="229">
        <v>1.775037220791561</v>
      </c>
      <c r="H82" s="229">
        <v>1.050429758508078</v>
      </c>
      <c r="I82" s="229">
        <v>0.90371680893988171</v>
      </c>
      <c r="J82" s="229">
        <v>0.57280397650181714</v>
      </c>
      <c r="K82" s="229">
        <v>0.59128214244732547</v>
      </c>
      <c r="L82" s="229">
        <v>0.72385018707211679</v>
      </c>
      <c r="M82" s="229">
        <v>0.69577413078829065</v>
      </c>
      <c r="N82" s="229">
        <v>0.70495750126061574</v>
      </c>
      <c r="O82" s="229">
        <v>0.47094173371222908</v>
      </c>
      <c r="P82" s="229">
        <v>0.57794587200739611</v>
      </c>
      <c r="Q82" s="229">
        <v>0.68977385337025376</v>
      </c>
      <c r="R82" s="229">
        <v>0.74296733098987711</v>
      </c>
      <c r="S82" s="229">
        <v>0.98840701296666533</v>
      </c>
      <c r="T82" s="229">
        <v>1.154948624641579</v>
      </c>
      <c r="U82" s="229">
        <v>0.76508910182407597</v>
      </c>
      <c r="V82" s="229">
        <v>4.1081229747273031</v>
      </c>
      <c r="W82" s="229">
        <v>3.57994119082811</v>
      </c>
      <c r="X82" s="229">
        <v>4.8149181172407083</v>
      </c>
      <c r="Y82" s="229">
        <v>3.758158488752942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16.03432578774407</v>
      </c>
      <c r="W83" s="229">
        <v>14.193236736793271</v>
      </c>
      <c r="X83" s="229">
        <v>15.422377539264151</v>
      </c>
      <c r="Y83" s="229">
        <v>13.54101555552878</v>
      </c>
      <c r="DA83" s="73" t="s">
        <v>1198</v>
      </c>
    </row>
    <row r="84" spans="1:105" ht="12" customHeight="1" x14ac:dyDescent="0.25">
      <c r="A84" s="60" t="s">
        <v>1064</v>
      </c>
      <c r="B84" s="262">
        <v>3.7797544198385637E-2</v>
      </c>
      <c r="C84" s="262">
        <v>3.9491962962567649E-2</v>
      </c>
      <c r="D84" s="262">
        <v>4.0923234042413867E-2</v>
      </c>
      <c r="E84" s="262">
        <v>5.114091357464199E-2</v>
      </c>
      <c r="F84" s="262">
        <v>5.4457427271186423E-2</v>
      </c>
      <c r="G84" s="262">
        <v>5.3094909836520342E-2</v>
      </c>
      <c r="H84" s="262">
        <v>4.5753778048943428E-2</v>
      </c>
      <c r="I84" s="262">
        <v>4.5464482637667648E-2</v>
      </c>
      <c r="J84" s="262">
        <v>3.7988563507685612E-2</v>
      </c>
      <c r="K84" s="262">
        <v>3.0711427829229549E-2</v>
      </c>
      <c r="L84" s="262">
        <v>3.5237180060945887E-2</v>
      </c>
      <c r="M84" s="262">
        <v>3.2321816463869647E-2</v>
      </c>
      <c r="N84" s="262">
        <v>3.8792163304414387E-2</v>
      </c>
      <c r="O84" s="262">
        <v>2.99327158878867E-2</v>
      </c>
      <c r="P84" s="262">
        <v>2.8762850510707271E-2</v>
      </c>
      <c r="Q84" s="262">
        <v>2.229329614029691E-2</v>
      </c>
      <c r="R84" s="262">
        <v>2.8272756681698291E-2</v>
      </c>
      <c r="S84" s="262">
        <v>2.541183468048714E-2</v>
      </c>
      <c r="T84" s="262">
        <v>3.0884833483203079E-2</v>
      </c>
      <c r="U84" s="262">
        <v>1.9790746677750298E-2</v>
      </c>
      <c r="V84" s="262">
        <v>3.9040410873814678E-2</v>
      </c>
      <c r="W84" s="262">
        <v>2.9649782176694318E-2</v>
      </c>
      <c r="X84" s="262">
        <v>3.4930882366750828E-2</v>
      </c>
      <c r="Y84" s="262">
        <v>3.0245447884630221E-2</v>
      </c>
      <c r="DA84" s="72" t="s">
        <v>1199</v>
      </c>
    </row>
    <row r="85" spans="1:105" ht="12" customHeight="1" x14ac:dyDescent="0.25">
      <c r="A85" s="57" t="s">
        <v>1010</v>
      </c>
      <c r="B85" s="261">
        <v>8.1764271910280986</v>
      </c>
      <c r="C85" s="261">
        <v>8.677523700279993</v>
      </c>
      <c r="D85" s="261">
        <v>8.8992070232206331</v>
      </c>
      <c r="E85" s="261">
        <v>10.680082440649389</v>
      </c>
      <c r="F85" s="261">
        <v>11.223691043437309</v>
      </c>
      <c r="G85" s="261">
        <v>11.193077881118979</v>
      </c>
      <c r="H85" s="261">
        <v>9.5409559638285479</v>
      </c>
      <c r="I85" s="261">
        <v>9.4695344564394972</v>
      </c>
      <c r="J85" s="261">
        <v>8.2435751904212626</v>
      </c>
      <c r="K85" s="261">
        <v>6.3925624610999083</v>
      </c>
      <c r="L85" s="261">
        <v>7.4294811127308931</v>
      </c>
      <c r="M85" s="261">
        <v>6.7857285241658314</v>
      </c>
      <c r="N85" s="261">
        <v>8.0711042484119506</v>
      </c>
      <c r="O85" s="261">
        <v>6.2831464194458411</v>
      </c>
      <c r="P85" s="261">
        <v>5.910177367220756</v>
      </c>
      <c r="Q85" s="261">
        <v>4.7116090089751763</v>
      </c>
      <c r="R85" s="261">
        <v>6.0000032396946388</v>
      </c>
      <c r="S85" s="261">
        <v>5.8652691367249554</v>
      </c>
      <c r="T85" s="261">
        <v>6.8511517574898706</v>
      </c>
      <c r="U85" s="261">
        <v>4.3833216125475101</v>
      </c>
      <c r="V85" s="261">
        <v>10.12228133727533</v>
      </c>
      <c r="W85" s="261">
        <v>8.0439335430614349</v>
      </c>
      <c r="X85" s="261">
        <v>9.397742470355297</v>
      </c>
      <c r="Y85" s="261">
        <v>8.2674371979797954</v>
      </c>
      <c r="DA85" s="70" t="s">
        <v>1200</v>
      </c>
    </row>
    <row r="86" spans="1:105" ht="12" customHeight="1" x14ac:dyDescent="0.25">
      <c r="A86" s="60" t="s">
        <v>1012</v>
      </c>
      <c r="B86" s="262">
        <v>2.1293556173441219</v>
      </c>
      <c r="C86" s="262">
        <v>2.0129265334910782</v>
      </c>
      <c r="D86" s="262">
        <v>2.5328943611048338</v>
      </c>
      <c r="E86" s="262">
        <v>3.4866750171703669</v>
      </c>
      <c r="F86" s="262">
        <v>5.3242951596197354</v>
      </c>
      <c r="G86" s="262">
        <v>4.1330551045688608</v>
      </c>
      <c r="H86" s="262">
        <v>3.627154299977517</v>
      </c>
      <c r="I86" s="262">
        <v>3.6803274867182179</v>
      </c>
      <c r="J86" s="262">
        <v>1.649285849234746</v>
      </c>
      <c r="K86" s="262">
        <v>2.6572137866405212</v>
      </c>
      <c r="L86" s="262">
        <v>2.243193316037734</v>
      </c>
      <c r="M86" s="262">
        <v>2.0771238684454012</v>
      </c>
      <c r="N86" s="262">
        <v>2.396465147264812</v>
      </c>
      <c r="O86" s="262">
        <v>1.676148765030451</v>
      </c>
      <c r="P86" s="262">
        <v>2.707641190577823</v>
      </c>
      <c r="Q86" s="262">
        <v>2.591519221009472</v>
      </c>
      <c r="R86" s="262">
        <v>1.9374423424023259</v>
      </c>
      <c r="S86" s="262">
        <v>0.9452524684625685</v>
      </c>
      <c r="T86" s="262">
        <v>1.5560492884675989</v>
      </c>
      <c r="U86" s="262">
        <v>1.179988756818519</v>
      </c>
      <c r="V86" s="262">
        <v>5.74624845114778</v>
      </c>
      <c r="W86" s="262">
        <v>4.9330567075414171</v>
      </c>
      <c r="X86" s="262">
        <v>5.0234301474898224</v>
      </c>
      <c r="Y86" s="262">
        <v>3.8759027682404108</v>
      </c>
      <c r="DA86" s="72" t="s">
        <v>1201</v>
      </c>
    </row>
    <row r="87" spans="1:105" ht="12" customHeight="1" x14ac:dyDescent="0.25">
      <c r="A87" s="59" t="s">
        <v>28</v>
      </c>
      <c r="B87" s="230">
        <v>3.4973964541595827E-2</v>
      </c>
      <c r="C87" s="230">
        <v>0.1167077731531555</v>
      </c>
      <c r="D87" s="230">
        <v>0.10309293149374529</v>
      </c>
      <c r="E87" s="230">
        <v>0.1545418359598138</v>
      </c>
      <c r="F87" s="230">
        <v>0.150883229348274</v>
      </c>
      <c r="G87" s="230">
        <v>9.6854018932358052E-2</v>
      </c>
      <c r="H87" s="230">
        <v>0.1066971576378991</v>
      </c>
      <c r="I87" s="230">
        <v>7.9181416122197382E-2</v>
      </c>
      <c r="J87" s="230">
        <v>6.5424018244201979E-2</v>
      </c>
      <c r="K87" s="230">
        <v>0.1047475570812761</v>
      </c>
      <c r="L87" s="230">
        <v>8.2735906647232071E-2</v>
      </c>
      <c r="M87" s="230">
        <v>8.6845479726807229E-2</v>
      </c>
      <c r="N87" s="230">
        <v>7.2300821261492523E-2</v>
      </c>
      <c r="O87" s="230">
        <v>6.4995881640398059E-2</v>
      </c>
      <c r="P87" s="230">
        <v>5.1173668843258593E-2</v>
      </c>
      <c r="Q87" s="230">
        <v>2.7503066775203391E-2</v>
      </c>
      <c r="R87" s="230">
        <v>2.7376648211298801E-2</v>
      </c>
      <c r="S87" s="230">
        <v>2.3399597795381179E-2</v>
      </c>
      <c r="T87" s="230">
        <v>3.3315471789902337E-2</v>
      </c>
      <c r="U87" s="230">
        <v>2.265733685052156E-2</v>
      </c>
      <c r="V87" s="230">
        <v>0.10769157766586721</v>
      </c>
      <c r="W87" s="230">
        <v>3.4224174498271753E-2</v>
      </c>
      <c r="X87" s="230">
        <v>4.7249776512987902E-2</v>
      </c>
      <c r="Y87" s="230">
        <v>4.4317008613003493E-2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0.71664093820369712</v>
      </c>
      <c r="H88" s="295">
        <v>0.36125312955984978</v>
      </c>
      <c r="I88" s="295">
        <v>0.35831869120760051</v>
      </c>
      <c r="J88" s="295">
        <v>0.31406095557191122</v>
      </c>
      <c r="K88" s="295">
        <v>0.45436779451061587</v>
      </c>
      <c r="L88" s="295">
        <v>0.21804521579429739</v>
      </c>
      <c r="M88" s="295">
        <v>0.26446505237851892</v>
      </c>
      <c r="N88" s="295">
        <v>0.2947514457539489</v>
      </c>
      <c r="O88" s="295">
        <v>0.17930087131394809</v>
      </c>
      <c r="P88" s="295">
        <v>0.22335163651031389</v>
      </c>
      <c r="Q88" s="295">
        <v>0.32817615408434481</v>
      </c>
      <c r="R88" s="295">
        <v>0.20939204142733861</v>
      </c>
      <c r="S88" s="295">
        <v>0.2020133143451846</v>
      </c>
      <c r="T88" s="295">
        <v>0.33161891633123719</v>
      </c>
      <c r="U88" s="295">
        <v>0.25583299096907708</v>
      </c>
      <c r="V88" s="295">
        <v>0.82445505529448671</v>
      </c>
      <c r="W88" s="295">
        <v>0.75990944747079536</v>
      </c>
      <c r="X88" s="295">
        <v>1.6420019384007709</v>
      </c>
      <c r="Y88" s="295">
        <v>1.374999723646946</v>
      </c>
      <c r="DA88" s="122" t="s">
        <v>1203</v>
      </c>
    </row>
    <row r="89" spans="1:105" ht="12" customHeight="1" x14ac:dyDescent="0.25">
      <c r="A89" s="59" t="s">
        <v>159</v>
      </c>
      <c r="B89" s="295">
        <v>0.30667140378042468</v>
      </c>
      <c r="C89" s="295">
        <v>0.21716121071157241</v>
      </c>
      <c r="D89" s="295">
        <v>0.38215118402036508</v>
      </c>
      <c r="E89" s="295">
        <v>0.67644971317534097</v>
      </c>
      <c r="F89" s="295">
        <v>0.73544864332224447</v>
      </c>
      <c r="G89" s="295">
        <v>0.34354684448002731</v>
      </c>
      <c r="H89" s="295">
        <v>0.32337254412820721</v>
      </c>
      <c r="I89" s="295">
        <v>0.2658173317532872</v>
      </c>
      <c r="J89" s="295">
        <v>0.17685797789835331</v>
      </c>
      <c r="K89" s="295">
        <v>0.25026176812003481</v>
      </c>
      <c r="L89" s="295">
        <v>0.33676857589666109</v>
      </c>
      <c r="M89" s="295">
        <v>0.29534905878708501</v>
      </c>
      <c r="N89" s="295">
        <v>0.32110884365657388</v>
      </c>
      <c r="O89" s="295">
        <v>0.21202870556868519</v>
      </c>
      <c r="P89" s="295">
        <v>0.21643100846645349</v>
      </c>
      <c r="Q89" s="295">
        <v>0.15985403186105099</v>
      </c>
      <c r="R89" s="295">
        <v>0.1211585153693409</v>
      </c>
      <c r="S89" s="295">
        <v>8.4072005538867317E-2</v>
      </c>
      <c r="T89" s="295">
        <v>0.107683066623732</v>
      </c>
      <c r="U89" s="295">
        <v>7.2973420807864731E-2</v>
      </c>
      <c r="V89" s="295">
        <v>0.35609345899039929</v>
      </c>
      <c r="W89" s="295">
        <v>0.27915934691273159</v>
      </c>
      <c r="X89" s="295">
        <v>0.39783408022119632</v>
      </c>
      <c r="Y89" s="295">
        <v>0.34410961319281619</v>
      </c>
      <c r="DA89" s="122" t="s">
        <v>1204</v>
      </c>
    </row>
    <row r="90" spans="1:105" ht="12" customHeight="1" x14ac:dyDescent="0.25">
      <c r="A90" s="59" t="s">
        <v>32</v>
      </c>
      <c r="B90" s="295">
        <v>0.73067285588323316</v>
      </c>
      <c r="C90" s="295">
        <v>0.71149829828337774</v>
      </c>
      <c r="D90" s="295">
        <v>0.73634509112677871</v>
      </c>
      <c r="E90" s="295">
        <v>1.379775148203102</v>
      </c>
      <c r="F90" s="295">
        <v>2.128963550887228</v>
      </c>
      <c r="G90" s="295">
        <v>0.49377749903436108</v>
      </c>
      <c r="H90" s="295">
        <v>0.39463467847327199</v>
      </c>
      <c r="I90" s="295">
        <v>0.35044094584810598</v>
      </c>
      <c r="J90" s="295">
        <v>0.17908574302018859</v>
      </c>
      <c r="K90" s="295">
        <v>0.30547860936736188</v>
      </c>
      <c r="L90" s="295">
        <v>0.2428721914476783</v>
      </c>
      <c r="M90" s="295">
        <v>0.20091163795117839</v>
      </c>
      <c r="N90" s="295">
        <v>0.21763877067612261</v>
      </c>
      <c r="O90" s="295">
        <v>0.12597046423431679</v>
      </c>
      <c r="P90" s="295">
        <v>0.1051054417656099</v>
      </c>
      <c r="Q90" s="295">
        <v>0.1163443581303384</v>
      </c>
      <c r="R90" s="295">
        <v>9.9703311785680718E-2</v>
      </c>
      <c r="S90" s="295">
        <v>4.4236386573107141E-2</v>
      </c>
      <c r="T90" s="295">
        <v>6.6279610781941167E-2</v>
      </c>
      <c r="U90" s="295">
        <v>5.3195416309231768E-2</v>
      </c>
      <c r="V90" s="295">
        <v>0.61799419929845012</v>
      </c>
      <c r="W90" s="295">
        <v>0.32130501039803211</v>
      </c>
      <c r="X90" s="295">
        <v>0.34509757796424018</v>
      </c>
      <c r="Y90" s="295">
        <v>0.18924352239776229</v>
      </c>
      <c r="DA90" s="122" t="s">
        <v>1205</v>
      </c>
    </row>
    <row r="91" spans="1:105" ht="12" customHeight="1" x14ac:dyDescent="0.25">
      <c r="A91" s="59" t="s">
        <v>35</v>
      </c>
      <c r="B91" s="295">
        <v>1.0570373931388679</v>
      </c>
      <c r="C91" s="295">
        <v>0.96755925134297227</v>
      </c>
      <c r="D91" s="295">
        <v>1.3113051544639449</v>
      </c>
      <c r="E91" s="295">
        <v>1.2759083198321099</v>
      </c>
      <c r="F91" s="295">
        <v>2.30899973606199</v>
      </c>
      <c r="G91" s="295">
        <v>2.4822358039184169</v>
      </c>
      <c r="H91" s="295">
        <v>2.4411967901782878</v>
      </c>
      <c r="I91" s="295">
        <v>2.6265691017870272</v>
      </c>
      <c r="J91" s="295">
        <v>0.91385715450009086</v>
      </c>
      <c r="K91" s="295">
        <v>1.542358057561233</v>
      </c>
      <c r="L91" s="295">
        <v>1.3627714262518651</v>
      </c>
      <c r="M91" s="295">
        <v>1.229552639601811</v>
      </c>
      <c r="N91" s="295">
        <v>1.4906652659166739</v>
      </c>
      <c r="O91" s="295">
        <v>1.0938528422731031</v>
      </c>
      <c r="P91" s="295">
        <v>2.111579434992187</v>
      </c>
      <c r="Q91" s="295">
        <v>1.9596416101585341</v>
      </c>
      <c r="R91" s="295">
        <v>1.479811825608667</v>
      </c>
      <c r="S91" s="295">
        <v>0.59153116421002827</v>
      </c>
      <c r="T91" s="295">
        <v>1.0171522229407861</v>
      </c>
      <c r="U91" s="295">
        <v>0.7753295918818236</v>
      </c>
      <c r="V91" s="295">
        <v>3.8400141598985762</v>
      </c>
      <c r="W91" s="295">
        <v>3.538458728261586</v>
      </c>
      <c r="X91" s="295">
        <v>2.5912467743906271</v>
      </c>
      <c r="Y91" s="295">
        <v>1.9232329003898829</v>
      </c>
      <c r="DA91" s="122" t="s">
        <v>1206</v>
      </c>
    </row>
    <row r="92" spans="1:105" ht="12" customHeight="1" x14ac:dyDescent="0.25">
      <c r="A92" s="60" t="s">
        <v>1019</v>
      </c>
      <c r="B92" s="262">
        <v>6.0470715736839766</v>
      </c>
      <c r="C92" s="262">
        <v>6.6645971667889148</v>
      </c>
      <c r="D92" s="262">
        <v>6.3663126621157993</v>
      </c>
      <c r="E92" s="262">
        <v>7.1934074234790231</v>
      </c>
      <c r="F92" s="262">
        <v>5.8993958838175713</v>
      </c>
      <c r="G92" s="262">
        <v>7.0600227765501238</v>
      </c>
      <c r="H92" s="262">
        <v>5.9138016638510296</v>
      </c>
      <c r="I92" s="262">
        <v>5.7892069697212776</v>
      </c>
      <c r="J92" s="262">
        <v>6.5942893411865162</v>
      </c>
      <c r="K92" s="262">
        <v>3.7353486744593871</v>
      </c>
      <c r="L92" s="262">
        <v>5.1862877966931586</v>
      </c>
      <c r="M92" s="262">
        <v>4.7086046557204311</v>
      </c>
      <c r="N92" s="262">
        <v>5.6746391011471387</v>
      </c>
      <c r="O92" s="262">
        <v>4.6069976544153901</v>
      </c>
      <c r="P92" s="262">
        <v>3.202536176642933</v>
      </c>
      <c r="Q92" s="262">
        <v>2.1200897879657048</v>
      </c>
      <c r="R92" s="262">
        <v>4.062560897292312</v>
      </c>
      <c r="S92" s="262">
        <v>4.9200166682623871</v>
      </c>
      <c r="T92" s="262">
        <v>5.2951024690222734</v>
      </c>
      <c r="U92" s="262">
        <v>3.2033328557289908</v>
      </c>
      <c r="V92" s="262">
        <v>4.3760328861275521</v>
      </c>
      <c r="W92" s="262">
        <v>3.1108768355200169</v>
      </c>
      <c r="X92" s="262">
        <v>4.3743123228654746</v>
      </c>
      <c r="Y92" s="262">
        <v>4.3915344297393837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4.0704015151267896</v>
      </c>
      <c r="C93" s="261">
        <f t="shared" si="3"/>
        <v>4.2715365981383666</v>
      </c>
      <c r="D93" s="261">
        <f t="shared" si="3"/>
        <v>4.4040393009034586</v>
      </c>
      <c r="E93" s="261">
        <f t="shared" si="3"/>
        <v>5.5691342772497698</v>
      </c>
      <c r="F93" s="261">
        <f t="shared" si="3"/>
        <v>5.8364710630814729</v>
      </c>
      <c r="G93" s="261">
        <f t="shared" si="3"/>
        <v>5.589918025059518</v>
      </c>
      <c r="H93" s="261">
        <f t="shared" si="3"/>
        <v>4.750118850628227</v>
      </c>
      <c r="I93" s="261">
        <f t="shared" si="3"/>
        <v>4.6858948081841243</v>
      </c>
      <c r="J93" s="261">
        <f t="shared" si="3"/>
        <v>4.0507384472750747</v>
      </c>
      <c r="K93" s="261">
        <f t="shared" si="3"/>
        <v>3.2232038659575104</v>
      </c>
      <c r="L93" s="261">
        <f t="shared" si="3"/>
        <v>3.7140802924239775</v>
      </c>
      <c r="M93" s="261">
        <f t="shared" si="3"/>
        <v>3.4090809020829975</v>
      </c>
      <c r="N93" s="261">
        <f t="shared" si="3"/>
        <v>4.0644174217993454</v>
      </c>
      <c r="O93" s="261">
        <f t="shared" si="3"/>
        <v>3.132361362075295</v>
      </c>
      <c r="P93" s="261">
        <f t="shared" si="3"/>
        <v>2.8980817220548114</v>
      </c>
      <c r="Q93" s="261">
        <f t="shared" si="3"/>
        <v>2.2463506956200514</v>
      </c>
      <c r="R93" s="261">
        <f t="shared" si="3"/>
        <v>2.9209657767528538</v>
      </c>
      <c r="S93" s="261">
        <f t="shared" si="3"/>
        <v>2.7206737809025738</v>
      </c>
      <c r="T93" s="261">
        <f t="shared" si="3"/>
        <v>3.2761938785098064</v>
      </c>
      <c r="U93" s="261">
        <f t="shared" si="3"/>
        <v>2.1402657118569293</v>
      </c>
      <c r="V93" s="261">
        <f t="shared" si="3"/>
        <v>4.6227672816760768</v>
      </c>
      <c r="W93" s="261">
        <f t="shared" si="3"/>
        <v>3.5901501565974616</v>
      </c>
      <c r="X93" s="261">
        <f t="shared" si="3"/>
        <v>4.2628561332202661</v>
      </c>
      <c r="Y93" s="261">
        <f t="shared" si="3"/>
        <v>3.727351961828592</v>
      </c>
      <c r="DA93" s="70"/>
    </row>
    <row r="94" spans="1:105" ht="12" customHeight="1" x14ac:dyDescent="0.25">
      <c r="A94" s="60" t="s">
        <v>1022</v>
      </c>
      <c r="B94" s="262">
        <v>5.2431736316189741E-2</v>
      </c>
      <c r="C94" s="262">
        <v>4.5909182339902752E-2</v>
      </c>
      <c r="D94" s="262">
        <v>6.6479728500374272E-2</v>
      </c>
      <c r="E94" s="262">
        <v>7.2559362471968453E-2</v>
      </c>
      <c r="F94" s="262">
        <v>0.16307915117086941</v>
      </c>
      <c r="G94" s="262">
        <v>0.141397182307923</v>
      </c>
      <c r="H94" s="262">
        <v>0.14028249283696839</v>
      </c>
      <c r="I94" s="262">
        <v>0.1514642828578579</v>
      </c>
      <c r="J94" s="262">
        <v>4.1722090412532033E-2</v>
      </c>
      <c r="K94" s="262">
        <v>9.5033705692959908E-2</v>
      </c>
      <c r="L94" s="262">
        <v>7.1149621968360569E-2</v>
      </c>
      <c r="M94" s="262">
        <v>6.4905855047774352E-2</v>
      </c>
      <c r="N94" s="262">
        <v>7.7923632472299109E-2</v>
      </c>
      <c r="O94" s="262">
        <v>5.4510400885168668E-2</v>
      </c>
      <c r="P94" s="262">
        <v>0.13319677864623189</v>
      </c>
      <c r="Q94" s="262">
        <v>0.1405466661296477</v>
      </c>
      <c r="R94" s="262">
        <v>7.6654034965685527E-2</v>
      </c>
      <c r="S94" s="262">
        <v>2.4372423533531449E-2</v>
      </c>
      <c r="T94" s="262">
        <v>4.6332035585117767E-2</v>
      </c>
      <c r="U94" s="262">
        <v>3.7677465257024062E-2</v>
      </c>
      <c r="V94" s="262">
        <v>0.26385149588638779</v>
      </c>
      <c r="W94" s="262">
        <v>0.25726391328760517</v>
      </c>
      <c r="X94" s="262">
        <v>0.16771947021914069</v>
      </c>
      <c r="Y94" s="262">
        <v>0.1109742613542064</v>
      </c>
      <c r="DA94" s="72" t="s">
        <v>1208</v>
      </c>
    </row>
    <row r="95" spans="1:105" ht="12" customHeight="1" x14ac:dyDescent="0.25">
      <c r="A95" s="60" t="s">
        <v>1024</v>
      </c>
      <c r="B95" s="262">
        <v>0.21331183472610701</v>
      </c>
      <c r="C95" s="262">
        <v>0.2145364426453969</v>
      </c>
      <c r="D95" s="262">
        <v>0.243632966973341</v>
      </c>
      <c r="E95" s="262">
        <v>0.30767531644559842</v>
      </c>
      <c r="F95" s="262">
        <v>0.38834654473309499</v>
      </c>
      <c r="G95" s="262">
        <v>0.34734327167530349</v>
      </c>
      <c r="H95" s="262">
        <v>0.29927273588434822</v>
      </c>
      <c r="I95" s="262">
        <v>0.29988215571571192</v>
      </c>
      <c r="J95" s="262">
        <v>0.1902563779044272</v>
      </c>
      <c r="K95" s="262">
        <v>0.20879287563752169</v>
      </c>
      <c r="L95" s="262">
        <v>0.20835720232132091</v>
      </c>
      <c r="M95" s="262">
        <v>0.19138103814324839</v>
      </c>
      <c r="N95" s="262">
        <v>0.22384291413453611</v>
      </c>
      <c r="O95" s="262">
        <v>0.16575898763575039</v>
      </c>
      <c r="P95" s="262">
        <v>0.20248472855184069</v>
      </c>
      <c r="Q95" s="262">
        <v>0.1771036330577577</v>
      </c>
      <c r="R95" s="262">
        <v>0.17502622039592861</v>
      </c>
      <c r="S95" s="262">
        <v>0.1249922947493424</v>
      </c>
      <c r="T95" s="262">
        <v>0.17046075109336159</v>
      </c>
      <c r="U95" s="262">
        <v>0.1152201207796721</v>
      </c>
      <c r="V95" s="262">
        <v>0.49981867753834031</v>
      </c>
      <c r="W95" s="262">
        <v>0.41729045540538068</v>
      </c>
      <c r="X95" s="262">
        <v>0.45889921359091601</v>
      </c>
      <c r="Y95" s="262">
        <v>0.38285276693733877</v>
      </c>
      <c r="DA95" s="72" t="s">
        <v>1209</v>
      </c>
    </row>
    <row r="96" spans="1:105" ht="12" customHeight="1" x14ac:dyDescent="0.25">
      <c r="A96" s="64" t="s">
        <v>28</v>
      </c>
      <c r="B96" s="229">
        <v>3.108099246341544E-3</v>
      </c>
      <c r="C96" s="229">
        <v>1.0718161148352541E-2</v>
      </c>
      <c r="D96" s="229">
        <v>8.5105392987095685E-3</v>
      </c>
      <c r="E96" s="229">
        <v>1.2344108918723231E-2</v>
      </c>
      <c r="F96" s="229">
        <v>1.007065877601444E-2</v>
      </c>
      <c r="G96" s="229">
        <v>7.1871191978271848E-3</v>
      </c>
      <c r="H96" s="229">
        <v>8.1020719142381303E-3</v>
      </c>
      <c r="I96" s="229">
        <v>6.0605826465096923E-3</v>
      </c>
      <c r="J96" s="229">
        <v>7.0848272145672469E-3</v>
      </c>
      <c r="K96" s="229">
        <v>7.7622672118211576E-3</v>
      </c>
      <c r="L96" s="229">
        <v>7.157320878498164E-3</v>
      </c>
      <c r="M96" s="229">
        <v>7.431115613592507E-3</v>
      </c>
      <c r="N96" s="229">
        <v>6.3276769281844008E-3</v>
      </c>
      <c r="O96" s="229">
        <v>6.0563979051862843E-3</v>
      </c>
      <c r="P96" s="229">
        <v>3.607237608513553E-3</v>
      </c>
      <c r="Q96" s="229">
        <v>1.738969195845305E-3</v>
      </c>
      <c r="R96" s="229">
        <v>2.1464310483912301E-3</v>
      </c>
      <c r="S96" s="229">
        <v>2.420511442300531E-3</v>
      </c>
      <c r="T96" s="229">
        <v>2.9428402419391891E-3</v>
      </c>
      <c r="U96" s="229">
        <v>1.951788154991387E-3</v>
      </c>
      <c r="V96" s="229">
        <v>2.8643841638085802E-3</v>
      </c>
      <c r="W96" s="229">
        <v>7.6809290885172571E-4</v>
      </c>
      <c r="X96" s="229">
        <v>1.058087701646818E-3</v>
      </c>
      <c r="Y96" s="229">
        <v>9.9318264059673712E-4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5.3708900488306822E-2</v>
      </c>
      <c r="H98" s="229">
        <v>2.7705264989858591E-2</v>
      </c>
      <c r="I98" s="229">
        <v>2.769925084208049E-2</v>
      </c>
      <c r="J98" s="229">
        <v>3.4348948219360929E-2</v>
      </c>
      <c r="K98" s="229">
        <v>3.4006322858142528E-2</v>
      </c>
      <c r="L98" s="229">
        <v>1.9050679315431699E-2</v>
      </c>
      <c r="M98" s="229">
        <v>2.285506900607312E-2</v>
      </c>
      <c r="N98" s="229">
        <v>2.6053403018947058E-2</v>
      </c>
      <c r="O98" s="229">
        <v>1.6874014121260512E-2</v>
      </c>
      <c r="P98" s="229">
        <v>1.590101259275524E-2</v>
      </c>
      <c r="Q98" s="229">
        <v>2.0956812783227349E-2</v>
      </c>
      <c r="R98" s="229">
        <v>1.6580754317184251E-2</v>
      </c>
      <c r="S98" s="229">
        <v>2.1105040415333089E-2</v>
      </c>
      <c r="T98" s="229">
        <v>2.9584719835797541E-2</v>
      </c>
      <c r="U98" s="229">
        <v>2.217249381624355E-2</v>
      </c>
      <c r="V98" s="229">
        <v>2.220337895101579E-2</v>
      </c>
      <c r="W98" s="229">
        <v>1.7355670115089171E-2</v>
      </c>
      <c r="X98" s="229">
        <v>3.6687654385238841E-2</v>
      </c>
      <c r="Y98" s="229">
        <v>3.0684097548594629E-2</v>
      </c>
      <c r="DA98" s="73" t="s">
        <v>1212</v>
      </c>
    </row>
    <row r="99" spans="1:105" ht="12" customHeight="1" x14ac:dyDescent="0.25">
      <c r="A99" s="64" t="s">
        <v>159</v>
      </c>
      <c r="B99" s="229">
        <v>2.804865907033486E-2</v>
      </c>
      <c r="C99" s="229">
        <v>2.0525396905245939E-2</v>
      </c>
      <c r="D99" s="229">
        <v>3.2467751375605723E-2</v>
      </c>
      <c r="E99" s="229">
        <v>5.5608093347263222E-2</v>
      </c>
      <c r="F99" s="229">
        <v>5.0519386900633637E-2</v>
      </c>
      <c r="G99" s="229">
        <v>2.62368670732663E-2</v>
      </c>
      <c r="H99" s="229">
        <v>2.5271743024942981E-2</v>
      </c>
      <c r="I99" s="229">
        <v>2.093935102652035E-2</v>
      </c>
      <c r="J99" s="229">
        <v>1.971085730149956E-2</v>
      </c>
      <c r="K99" s="229">
        <v>1.908657504726715E-2</v>
      </c>
      <c r="L99" s="229">
        <v>2.9983120342632889E-2</v>
      </c>
      <c r="M99" s="229">
        <v>2.600945191792383E-2</v>
      </c>
      <c r="N99" s="229">
        <v>2.8922920466224369E-2</v>
      </c>
      <c r="O99" s="229">
        <v>2.033349499959328E-2</v>
      </c>
      <c r="P99" s="229">
        <v>1.5701331711169358E-2</v>
      </c>
      <c r="Q99" s="229">
        <v>1.0402151391219951E-2</v>
      </c>
      <c r="R99" s="229">
        <v>9.7764102874676705E-3</v>
      </c>
      <c r="S99" s="229">
        <v>8.9503282847840579E-3</v>
      </c>
      <c r="T99" s="229">
        <v>9.7894195844752882E-3</v>
      </c>
      <c r="U99" s="229">
        <v>6.4495814313212949E-3</v>
      </c>
      <c r="V99" s="229">
        <v>9.740390912256593E-3</v>
      </c>
      <c r="W99" s="229">
        <v>6.4547035001426339E-3</v>
      </c>
      <c r="X99" s="229">
        <v>9.0796062899013534E-3</v>
      </c>
      <c r="Y99" s="229">
        <v>7.8469081050262304E-3</v>
      </c>
      <c r="DA99" s="73" t="s">
        <v>1213</v>
      </c>
    </row>
    <row r="100" spans="1:105" ht="12" customHeight="1" x14ac:dyDescent="0.25">
      <c r="A100" s="64" t="s">
        <v>32</v>
      </c>
      <c r="B100" s="229">
        <v>6.4788688107821416E-2</v>
      </c>
      <c r="C100" s="229">
        <v>6.5195942067284837E-2</v>
      </c>
      <c r="D100" s="229">
        <v>6.0650695842109158E-2</v>
      </c>
      <c r="E100" s="229">
        <v>0.1099634091775215</v>
      </c>
      <c r="F100" s="229">
        <v>0.14177881301962589</v>
      </c>
      <c r="G100" s="229">
        <v>3.655903271552758E-2</v>
      </c>
      <c r="H100" s="229">
        <v>2.9899552562537561E-2</v>
      </c>
      <c r="I100" s="229">
        <v>2.6762837479122711E-2</v>
      </c>
      <c r="J100" s="229">
        <v>1.9349923908256191E-2</v>
      </c>
      <c r="K100" s="229">
        <v>2.2586643147392851E-2</v>
      </c>
      <c r="L100" s="229">
        <v>2.0963338582171091E-2</v>
      </c>
      <c r="M100" s="229">
        <v>1.715292124168737E-2</v>
      </c>
      <c r="N100" s="229">
        <v>1.90048099349839E-2</v>
      </c>
      <c r="O100" s="229">
        <v>1.17117957790647E-2</v>
      </c>
      <c r="P100" s="229">
        <v>7.3923002372321836E-3</v>
      </c>
      <c r="Q100" s="229">
        <v>7.3397673342687972E-3</v>
      </c>
      <c r="R100" s="229">
        <v>7.7996021509425719E-3</v>
      </c>
      <c r="S100" s="229">
        <v>4.5656707730173038E-3</v>
      </c>
      <c r="T100" s="229">
        <v>5.8415334433080746E-3</v>
      </c>
      <c r="U100" s="229">
        <v>4.5721895663095669E-3</v>
      </c>
      <c r="V100" s="229">
        <v>1.643369883103437E-2</v>
      </c>
      <c r="W100" s="229">
        <v>7.2211261873217107E-3</v>
      </c>
      <c r="X100" s="229">
        <v>7.7106327523939972E-3</v>
      </c>
      <c r="Y100" s="229">
        <v>4.2316126309344757E-3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3.388282867599937E-3</v>
      </c>
      <c r="H101" s="229">
        <v>0</v>
      </c>
      <c r="I101" s="229">
        <v>2.698776147670488E-5</v>
      </c>
      <c r="J101" s="229">
        <v>2.446170652821497E-5</v>
      </c>
      <c r="K101" s="229">
        <v>5.5244180324001711E-5</v>
      </c>
      <c r="L101" s="229">
        <v>1.1802743670965369E-5</v>
      </c>
      <c r="M101" s="229">
        <v>0</v>
      </c>
      <c r="N101" s="229">
        <v>1.8338283537340851E-6</v>
      </c>
      <c r="O101" s="229">
        <v>1.3228193350270461E-5</v>
      </c>
      <c r="P101" s="229">
        <v>5.3693174222484977E-6</v>
      </c>
      <c r="Q101" s="229">
        <v>0</v>
      </c>
      <c r="R101" s="229">
        <v>9.0863138795682623E-3</v>
      </c>
      <c r="S101" s="229">
        <v>9.352540393117309E-3</v>
      </c>
      <c r="T101" s="229">
        <v>1.197416100693173E-2</v>
      </c>
      <c r="U101" s="229">
        <v>1.434793503532584E-5</v>
      </c>
      <c r="V101" s="229">
        <v>2.8897526363149838E-5</v>
      </c>
      <c r="W101" s="229">
        <v>1.769696499715212E-5</v>
      </c>
      <c r="X101" s="229">
        <v>1.973912276896548E-5</v>
      </c>
      <c r="Y101" s="229">
        <v>1.851961412843983E-5</v>
      </c>
      <c r="DA101" s="73" t="s">
        <v>1215</v>
      </c>
    </row>
    <row r="102" spans="1:105" ht="12" customHeight="1" x14ac:dyDescent="0.25">
      <c r="A102" s="64" t="s">
        <v>35</v>
      </c>
      <c r="B102" s="229">
        <v>9.4646207837278076E-2</v>
      </c>
      <c r="C102" s="229">
        <v>8.9528420794447505E-2</v>
      </c>
      <c r="D102" s="229">
        <v>0.1090673634928469</v>
      </c>
      <c r="E102" s="229">
        <v>0.10268239775333959</v>
      </c>
      <c r="F102" s="229">
        <v>0.15527575440679831</v>
      </c>
      <c r="G102" s="229">
        <v>0.1855850940107637</v>
      </c>
      <c r="H102" s="229">
        <v>0.1867707608911435</v>
      </c>
      <c r="I102" s="229">
        <v>0.20255492100595329</v>
      </c>
      <c r="J102" s="229">
        <v>9.9708737967421898E-2</v>
      </c>
      <c r="K102" s="229">
        <v>0.11515763756139499</v>
      </c>
      <c r="L102" s="229">
        <v>0.1187797292301675</v>
      </c>
      <c r="M102" s="229">
        <v>0.1060026641410298</v>
      </c>
      <c r="N102" s="229">
        <v>0.13144499470158219</v>
      </c>
      <c r="O102" s="229">
        <v>0.10269524027622259</v>
      </c>
      <c r="P102" s="229">
        <v>0.1499679565453102</v>
      </c>
      <c r="Q102" s="229">
        <v>0.1248389975162047</v>
      </c>
      <c r="R102" s="229">
        <v>0.1168977129289057</v>
      </c>
      <c r="S102" s="229">
        <v>6.1650873127143957E-2</v>
      </c>
      <c r="T102" s="229">
        <v>9.0525206725726531E-2</v>
      </c>
      <c r="U102" s="229">
        <v>6.6941421889331276E-2</v>
      </c>
      <c r="V102" s="229">
        <v>0.1031833880266913</v>
      </c>
      <c r="W102" s="229">
        <v>8.0732392837716896E-2</v>
      </c>
      <c r="X102" s="229">
        <v>5.7352699418656818E-2</v>
      </c>
      <c r="Y102" s="229">
        <v>4.2464993806555842E-2</v>
      </c>
      <c r="DA102" s="73" t="s">
        <v>1216</v>
      </c>
    </row>
    <row r="103" spans="1:105" ht="12" customHeight="1" x14ac:dyDescent="0.25">
      <c r="A103" s="64" t="s">
        <v>36</v>
      </c>
      <c r="B103" s="229">
        <v>2.3723388025770421E-4</v>
      </c>
      <c r="C103" s="229">
        <v>2.4596519848186843E-4</v>
      </c>
      <c r="D103" s="229">
        <v>2.1183821874160231E-4</v>
      </c>
      <c r="E103" s="229">
        <v>2.0665414725293729E-4</v>
      </c>
      <c r="F103" s="229">
        <v>9.7512331909724358E-4</v>
      </c>
      <c r="G103" s="229">
        <v>4.2430009590917897E-3</v>
      </c>
      <c r="H103" s="229">
        <v>3.5125636876568961E-3</v>
      </c>
      <c r="I103" s="229">
        <v>3.4300176139915819E-4</v>
      </c>
      <c r="J103" s="229">
        <v>2.0726452700296259E-4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2.248294658407345E-2</v>
      </c>
      <c r="C104" s="229">
        <v>2.832255653158422E-2</v>
      </c>
      <c r="D104" s="229">
        <v>3.272477874532799E-2</v>
      </c>
      <c r="E104" s="229">
        <v>2.6870653101497881E-2</v>
      </c>
      <c r="F104" s="229">
        <v>2.9726808310925321E-2</v>
      </c>
      <c r="G104" s="229">
        <v>3.043497436292026E-2</v>
      </c>
      <c r="H104" s="229">
        <v>1.801077881397059E-2</v>
      </c>
      <c r="I104" s="229">
        <v>1.5495223192649449E-2</v>
      </c>
      <c r="J104" s="229">
        <v>9.8213570597902051E-3</v>
      </c>
      <c r="K104" s="229">
        <v>1.0138185631179009E-2</v>
      </c>
      <c r="L104" s="229">
        <v>1.241121122874859E-2</v>
      </c>
      <c r="M104" s="229">
        <v>1.192981622294184E-2</v>
      </c>
      <c r="N104" s="229">
        <v>1.2087275256260461E-2</v>
      </c>
      <c r="O104" s="229">
        <v>8.0748163610728143E-3</v>
      </c>
      <c r="P104" s="229">
        <v>9.9095205394378761E-3</v>
      </c>
      <c r="Q104" s="229">
        <v>1.182693483699156E-2</v>
      </c>
      <c r="R104" s="229">
        <v>1.2738995783468991E-2</v>
      </c>
      <c r="S104" s="229">
        <v>1.6947330313646161E-2</v>
      </c>
      <c r="T104" s="229">
        <v>1.980287025518333E-2</v>
      </c>
      <c r="U104" s="229">
        <v>1.311829798643969E-2</v>
      </c>
      <c r="V104" s="229">
        <v>7.0438307406192308E-2</v>
      </c>
      <c r="W104" s="229">
        <v>6.1382047140976621E-2</v>
      </c>
      <c r="X104" s="229">
        <v>8.2557091052114534E-2</v>
      </c>
      <c r="Y104" s="229">
        <v>6.4437779623562202E-2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0.27492623172097819</v>
      </c>
      <c r="W105" s="229">
        <v>0.24335872575028469</v>
      </c>
      <c r="X105" s="229">
        <v>0.26443370286819468</v>
      </c>
      <c r="Y105" s="229">
        <v>0.2321756729679402</v>
      </c>
      <c r="DA105" s="73" t="s">
        <v>1219</v>
      </c>
    </row>
    <row r="106" spans="1:105" ht="12" customHeight="1" x14ac:dyDescent="0.25">
      <c r="A106" s="60" t="s">
        <v>1036</v>
      </c>
      <c r="B106" s="262">
        <v>3.804657944084493</v>
      </c>
      <c r="C106" s="262">
        <v>4.0110909731530668</v>
      </c>
      <c r="D106" s="262">
        <v>4.0939266054297434</v>
      </c>
      <c r="E106" s="262">
        <v>5.1888995983322026</v>
      </c>
      <c r="F106" s="262">
        <v>5.2850453671775082</v>
      </c>
      <c r="G106" s="262">
        <v>5.1011775710762919</v>
      </c>
      <c r="H106" s="262">
        <v>4.3105636219069101</v>
      </c>
      <c r="I106" s="262">
        <v>4.2345483696105548</v>
      </c>
      <c r="J106" s="262">
        <v>3.8187599789581159</v>
      </c>
      <c r="K106" s="262">
        <v>2.9193772846270289</v>
      </c>
      <c r="L106" s="262">
        <v>3.4345734681342961</v>
      </c>
      <c r="M106" s="262">
        <v>3.1527940088919748</v>
      </c>
      <c r="N106" s="262">
        <v>3.7626508751925098</v>
      </c>
      <c r="O106" s="262">
        <v>2.912091973554376</v>
      </c>
      <c r="P106" s="262">
        <v>2.5624002148567389</v>
      </c>
      <c r="Q106" s="262">
        <v>1.9287003964326459</v>
      </c>
      <c r="R106" s="262">
        <v>2.6692855213912399</v>
      </c>
      <c r="S106" s="262">
        <v>2.5713090626196999</v>
      </c>
      <c r="T106" s="262">
        <v>3.0594010918313268</v>
      </c>
      <c r="U106" s="262">
        <v>1.9873681258202329</v>
      </c>
      <c r="V106" s="262">
        <v>3.859097108251349</v>
      </c>
      <c r="W106" s="262">
        <v>2.915595787904476</v>
      </c>
      <c r="X106" s="262">
        <v>3.6362374494102099</v>
      </c>
      <c r="Y106" s="262">
        <v>3.2335249335370468</v>
      </c>
      <c r="DA106" s="72" t="s">
        <v>1220</v>
      </c>
    </row>
    <row r="107" spans="1:105" ht="12" customHeight="1" x14ac:dyDescent="0.25">
      <c r="A107" s="132" t="s">
        <v>1038</v>
      </c>
      <c r="B107" s="316">
        <v>2.6564932024860668</v>
      </c>
      <c r="C107" s="316">
        <v>2.7755806200597881</v>
      </c>
      <c r="D107" s="316">
        <v>2.8761734489105248</v>
      </c>
      <c r="E107" s="316">
        <v>3.594294078126016</v>
      </c>
      <c r="F107" s="316">
        <v>3.8273858378599321</v>
      </c>
      <c r="G107" s="316">
        <v>3.7316251639795959</v>
      </c>
      <c r="H107" s="316">
        <v>3.215674535285435</v>
      </c>
      <c r="I107" s="316">
        <v>3.1953422277278078</v>
      </c>
      <c r="J107" s="316">
        <v>2.6699184529212681</v>
      </c>
      <c r="K107" s="316">
        <v>2.1584656092676582</v>
      </c>
      <c r="L107" s="316">
        <v>2.4765452701204418</v>
      </c>
      <c r="M107" s="316">
        <v>2.2716472074907772</v>
      </c>
      <c r="N107" s="316">
        <v>2.7263971856750322</v>
      </c>
      <c r="O107" s="316">
        <v>2.1037360488492758</v>
      </c>
      <c r="P107" s="316">
        <v>2.0215153784800699</v>
      </c>
      <c r="Q107" s="316">
        <v>1.566821096811815</v>
      </c>
      <c r="R107" s="316">
        <v>1.987070523583961</v>
      </c>
      <c r="S107" s="316">
        <v>1.7859987341266741</v>
      </c>
      <c r="T107" s="316">
        <v>2.1706529338894791</v>
      </c>
      <c r="U107" s="316">
        <v>1.36942649049611</v>
      </c>
      <c r="V107" s="316">
        <v>2.665316171142277</v>
      </c>
      <c r="W107" s="316">
        <v>2.0007276470461322</v>
      </c>
      <c r="X107" s="316">
        <v>2.333247387480903</v>
      </c>
      <c r="Y107" s="316">
        <v>2.0023970036468319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28.021436386810851</v>
      </c>
      <c r="C110" s="223">
        <v>31.434680419632649</v>
      </c>
      <c r="D110" s="223">
        <v>37.71745245554343</v>
      </c>
      <c r="E110" s="223">
        <v>33.419552546329811</v>
      </c>
      <c r="F110" s="223">
        <v>30.922185714292372</v>
      </c>
      <c r="G110" s="223">
        <v>35.647293517679763</v>
      </c>
      <c r="H110" s="223">
        <v>38.617491025332669</v>
      </c>
      <c r="I110" s="223">
        <v>36.221239764788997</v>
      </c>
      <c r="J110" s="223">
        <v>27.911584196851351</v>
      </c>
      <c r="K110" s="223">
        <v>29.54649191400987</v>
      </c>
      <c r="L110" s="223">
        <v>31.557523321978461</v>
      </c>
      <c r="M110" s="223">
        <v>27.827588369023751</v>
      </c>
      <c r="N110" s="223">
        <v>25.41131249346736</v>
      </c>
      <c r="O110" s="223">
        <v>25.64673508371737</v>
      </c>
      <c r="P110" s="223">
        <v>19.026243396063538</v>
      </c>
      <c r="Q110" s="223">
        <v>29.709114856426481</v>
      </c>
      <c r="R110" s="223">
        <v>21.9428810156321</v>
      </c>
      <c r="S110" s="223">
        <v>20.556328109579059</v>
      </c>
      <c r="T110" s="223">
        <v>17.849834816574599</v>
      </c>
      <c r="U110" s="223">
        <v>30.40802376245238</v>
      </c>
      <c r="V110" s="223">
        <v>30.9471117026368</v>
      </c>
      <c r="W110" s="223">
        <v>38.421673889013583</v>
      </c>
      <c r="X110" s="223">
        <v>47.915135413840311</v>
      </c>
      <c r="Y110" s="223">
        <v>69.036947696222725</v>
      </c>
      <c r="DA110" s="89" t="s">
        <v>1222</v>
      </c>
    </row>
    <row r="111" spans="1:105" ht="12" customHeight="1" x14ac:dyDescent="0.25">
      <c r="A111" s="55" t="s">
        <v>91</v>
      </c>
      <c r="B111" s="259">
        <v>0.20295256489541019</v>
      </c>
      <c r="C111" s="259">
        <v>0.22823345587141081</v>
      </c>
      <c r="D111" s="259">
        <v>0.27076799159584208</v>
      </c>
      <c r="E111" s="259">
        <v>0.2399006364855841</v>
      </c>
      <c r="F111" s="259">
        <v>0.2165320118894434</v>
      </c>
      <c r="G111" s="259">
        <v>0.25407876400384422</v>
      </c>
      <c r="H111" s="259">
        <v>0.27664669447576551</v>
      </c>
      <c r="I111" s="259">
        <v>0.25958327714897239</v>
      </c>
      <c r="J111" s="259">
        <v>0.20622070937768139</v>
      </c>
      <c r="K111" s="259">
        <v>0.2218215098677821</v>
      </c>
      <c r="L111" s="259">
        <v>0.22499772998475989</v>
      </c>
      <c r="M111" s="259">
        <v>0.2199610146778222</v>
      </c>
      <c r="N111" s="259">
        <v>0.19142481629945379</v>
      </c>
      <c r="O111" s="259">
        <v>0.2098050122704728</v>
      </c>
      <c r="P111" s="259">
        <v>0.1614943819630705</v>
      </c>
      <c r="Q111" s="259">
        <v>0.2628132311008502</v>
      </c>
      <c r="R111" s="259">
        <v>0.22700558797791939</v>
      </c>
      <c r="S111" s="259">
        <v>0.21993616463470991</v>
      </c>
      <c r="T111" s="259">
        <v>0.17704774129620249</v>
      </c>
      <c r="U111" s="259">
        <v>0.31166806344439407</v>
      </c>
      <c r="V111" s="259">
        <v>0.28786394396944609</v>
      </c>
      <c r="W111" s="259">
        <v>0.27486461518445282</v>
      </c>
      <c r="X111" s="259">
        <v>0.31720079455528649</v>
      </c>
      <c r="Y111" s="259">
        <v>0.45359769738315309</v>
      </c>
      <c r="DA111" s="67" t="s">
        <v>1223</v>
      </c>
    </row>
    <row r="112" spans="1:105" ht="12" customHeight="1" x14ac:dyDescent="0.25">
      <c r="A112" s="173" t="s">
        <v>92</v>
      </c>
      <c r="B112" s="224">
        <v>0.4364677738253791</v>
      </c>
      <c r="C112" s="224">
        <v>0.49083660730281481</v>
      </c>
      <c r="D112" s="224">
        <v>0.58231095810939815</v>
      </c>
      <c r="E112" s="224">
        <v>0.51592793025362915</v>
      </c>
      <c r="F112" s="224">
        <v>0.46567159789293783</v>
      </c>
      <c r="G112" s="224">
        <v>0.54641927072077923</v>
      </c>
      <c r="H112" s="224">
        <v>0.59495363823666481</v>
      </c>
      <c r="I112" s="224">
        <v>0.55825722211442053</v>
      </c>
      <c r="J112" s="224">
        <v>0.44349621294587838</v>
      </c>
      <c r="K112" s="224">
        <v>0.47704713980071861</v>
      </c>
      <c r="L112" s="224">
        <v>0.48387788729263193</v>
      </c>
      <c r="M112" s="224">
        <v>0.47304597729167058</v>
      </c>
      <c r="N112" s="224">
        <v>0.41167631199049792</v>
      </c>
      <c r="O112" s="224">
        <v>0.45120457920938778</v>
      </c>
      <c r="P112" s="224">
        <v>0.34730821666162093</v>
      </c>
      <c r="Q112" s="224">
        <v>0.56520352905890803</v>
      </c>
      <c r="R112" s="224">
        <v>0.4881959667851648</v>
      </c>
      <c r="S112" s="224">
        <v>0.47299253503533678</v>
      </c>
      <c r="T112" s="224">
        <v>0.38075711703465481</v>
      </c>
      <c r="U112" s="224">
        <v>0.68183791526135673</v>
      </c>
      <c r="V112" s="224">
        <v>0.63876760162517809</v>
      </c>
      <c r="W112" s="224">
        <v>0.61516006510844756</v>
      </c>
      <c r="X112" s="224">
        <v>0.71742021269492695</v>
      </c>
      <c r="Y112" s="224">
        <v>1.035161019104395</v>
      </c>
      <c r="DA112" s="177" t="s">
        <v>1224</v>
      </c>
    </row>
    <row r="113" spans="1:105" ht="12" customHeight="1" x14ac:dyDescent="0.25">
      <c r="A113" s="173" t="s">
        <v>93</v>
      </c>
      <c r="B113" s="224">
        <v>2.807518464897091</v>
      </c>
      <c r="C113" s="224">
        <v>3.1572384512434031</v>
      </c>
      <c r="D113" s="224">
        <v>3.7456345353417051</v>
      </c>
      <c r="E113" s="224">
        <v>3.318634908708531</v>
      </c>
      <c r="F113" s="224">
        <v>2.9953680158425868</v>
      </c>
      <c r="G113" s="224">
        <v>3.5147662304570089</v>
      </c>
      <c r="H113" s="224">
        <v>3.826956823106503</v>
      </c>
      <c r="I113" s="224">
        <v>3.5909122121704238</v>
      </c>
      <c r="J113" s="224">
        <v>2.852727925465655</v>
      </c>
      <c r="K113" s="224">
        <v>3.068539612623709</v>
      </c>
      <c r="L113" s="224">
        <v>3.112477449189551</v>
      </c>
      <c r="M113" s="224">
        <v>3.042802689306892</v>
      </c>
      <c r="N113" s="224">
        <v>2.648050822502336</v>
      </c>
      <c r="O113" s="224">
        <v>2.9023109231502691</v>
      </c>
      <c r="P113" s="224">
        <v>2.23401197009813</v>
      </c>
      <c r="Q113" s="224">
        <v>3.6355933688995208</v>
      </c>
      <c r="R113" s="224">
        <v>3.1402528970809889</v>
      </c>
      <c r="S113" s="224">
        <v>3.0424589293996069</v>
      </c>
      <c r="T113" s="224">
        <v>2.4491673860518559</v>
      </c>
      <c r="U113" s="224">
        <v>4.3031110599868034</v>
      </c>
      <c r="V113" s="224">
        <v>3.9679850983595419</v>
      </c>
      <c r="W113" s="224">
        <v>3.7835486595040471</v>
      </c>
      <c r="X113" s="224">
        <v>4.3611248965128677</v>
      </c>
      <c r="Y113" s="224">
        <v>6.2300281267642754</v>
      </c>
      <c r="DA113" s="177" t="s">
        <v>1225</v>
      </c>
    </row>
    <row r="114" spans="1:105" ht="12" customHeight="1" x14ac:dyDescent="0.25">
      <c r="A114" s="173" t="s">
        <v>94</v>
      </c>
      <c r="B114" s="224">
        <v>3.915447998551504</v>
      </c>
      <c r="C114" s="224">
        <v>4.4031777989834016</v>
      </c>
      <c r="D114" s="224">
        <v>5.2237723199610864</v>
      </c>
      <c r="E114" s="224">
        <v>4.6282660554833646</v>
      </c>
      <c r="F114" s="224">
        <v>4.1774285188845361</v>
      </c>
      <c r="G114" s="224">
        <v>4.9017965774710417</v>
      </c>
      <c r="H114" s="224">
        <v>5.3371867793306302</v>
      </c>
      <c r="I114" s="224">
        <v>5.007992007857446</v>
      </c>
      <c r="J114" s="224">
        <v>3.9784984447416281</v>
      </c>
      <c r="K114" s="224">
        <v>4.2794757843788229</v>
      </c>
      <c r="L114" s="224">
        <v>4.3407527862555382</v>
      </c>
      <c r="M114" s="224">
        <v>4.2435823125638832</v>
      </c>
      <c r="N114" s="224">
        <v>3.6930497243976208</v>
      </c>
      <c r="O114" s="224">
        <v>4.0476483546972597</v>
      </c>
      <c r="P114" s="224">
        <v>3.1156189376590442</v>
      </c>
      <c r="Q114" s="224">
        <v>5.0703056659420858</v>
      </c>
      <c r="R114" s="224">
        <v>4.379489244524704</v>
      </c>
      <c r="S114" s="224">
        <v>4.2431028948653751</v>
      </c>
      <c r="T114" s="224">
        <v>3.4156810221320701</v>
      </c>
      <c r="U114" s="224">
        <v>6.1014022405732264</v>
      </c>
      <c r="V114" s="224">
        <v>5.7043537875154522</v>
      </c>
      <c r="W114" s="224">
        <v>5.502722157192113</v>
      </c>
      <c r="X114" s="224">
        <v>6.4055692364474339</v>
      </c>
      <c r="Y114" s="224">
        <v>9.2280656504187508</v>
      </c>
      <c r="DA114" s="177" t="s">
        <v>1226</v>
      </c>
    </row>
    <row r="115" spans="1:105" ht="12" customHeight="1" x14ac:dyDescent="0.25">
      <c r="A115" s="56" t="s">
        <v>95</v>
      </c>
      <c r="B115" s="260">
        <v>2.2339601989528162</v>
      </c>
      <c r="C115" s="260">
        <v>2.5406426956707961</v>
      </c>
      <c r="D115" s="260">
        <v>2.9684215836121379</v>
      </c>
      <c r="E115" s="260">
        <v>2.6359970117458231</v>
      </c>
      <c r="F115" s="260">
        <v>2.3325116214257942</v>
      </c>
      <c r="G115" s="260">
        <v>2.730204282274753</v>
      </c>
      <c r="H115" s="260">
        <v>2.9292024587210181</v>
      </c>
      <c r="I115" s="260">
        <v>2.7344864205073849</v>
      </c>
      <c r="J115" s="260">
        <v>2.269858612351308</v>
      </c>
      <c r="K115" s="260">
        <v>2.1359464080699619</v>
      </c>
      <c r="L115" s="260">
        <v>2.488193901012191</v>
      </c>
      <c r="M115" s="260">
        <v>2.0121414246441169</v>
      </c>
      <c r="N115" s="260">
        <v>1.9337024193993479</v>
      </c>
      <c r="O115" s="260">
        <v>1.831720541502633</v>
      </c>
      <c r="P115" s="260">
        <v>1.186754457024862</v>
      </c>
      <c r="Q115" s="260">
        <v>1.6806581256114039</v>
      </c>
      <c r="R115" s="260">
        <v>1.1072547329327029</v>
      </c>
      <c r="S115" s="260">
        <v>1.051146103803893</v>
      </c>
      <c r="T115" s="260">
        <v>1.007465478851171</v>
      </c>
      <c r="U115" s="260">
        <v>1.5949639178934989</v>
      </c>
      <c r="V115" s="260">
        <v>1.3514560474480739</v>
      </c>
      <c r="W115" s="260">
        <v>2.070430575675672</v>
      </c>
      <c r="X115" s="260">
        <v>2.906182156960373</v>
      </c>
      <c r="Y115" s="260">
        <v>4.3455683458309187</v>
      </c>
      <c r="DA115" s="68" t="s">
        <v>1227</v>
      </c>
    </row>
    <row r="116" spans="1:105" ht="12" customHeight="1" x14ac:dyDescent="0.25">
      <c r="A116" s="37" t="s">
        <v>159</v>
      </c>
      <c r="B116" s="226">
        <v>1.077610702094005E-2</v>
      </c>
      <c r="C116" s="226">
        <v>7.9107466683909586E-3</v>
      </c>
      <c r="D116" s="226">
        <v>1.6882252299070071E-2</v>
      </c>
      <c r="E116" s="226">
        <v>2.3475225865034879E-2</v>
      </c>
      <c r="F116" s="226">
        <v>2.6901354047396329E-2</v>
      </c>
      <c r="G116" s="226">
        <v>1.242505472483188E-2</v>
      </c>
      <c r="H116" s="226">
        <v>1.488423433254361E-2</v>
      </c>
      <c r="I116" s="226">
        <v>1.163175359680734E-2</v>
      </c>
      <c r="J116" s="226">
        <v>5.8242629868633143E-3</v>
      </c>
      <c r="K116" s="226">
        <v>1.328290266735024E-2</v>
      </c>
      <c r="L116" s="226">
        <v>1.521698113765069E-2</v>
      </c>
      <c r="M116" s="226">
        <v>1.189132145871E-2</v>
      </c>
      <c r="N116" s="226">
        <v>1.031377696168157E-2</v>
      </c>
      <c r="O116" s="226">
        <v>7.9734114942737744E-3</v>
      </c>
      <c r="P116" s="226">
        <v>7.2734794334170464E-3</v>
      </c>
      <c r="Q116" s="226">
        <v>1.1208343479924001E-2</v>
      </c>
      <c r="R116" s="226">
        <v>3.090032495128861E-3</v>
      </c>
      <c r="S116" s="226">
        <v>1.723140624487476E-3</v>
      </c>
      <c r="T116" s="226">
        <v>1.9511240376688149E-3</v>
      </c>
      <c r="U116" s="226">
        <v>3.4181007860214982E-3</v>
      </c>
      <c r="V116" s="226">
        <v>9.5738098522089431E-3</v>
      </c>
      <c r="W116" s="226">
        <v>1.5629075798777491E-2</v>
      </c>
      <c r="X116" s="226">
        <v>2.3790123802266389E-2</v>
      </c>
      <c r="Y116" s="226">
        <v>3.131849010092512E-2</v>
      </c>
      <c r="DA116" s="69" t="s">
        <v>1228</v>
      </c>
    </row>
    <row r="117" spans="1:105" ht="12" customHeight="1" x14ac:dyDescent="0.25">
      <c r="A117" s="37" t="s">
        <v>35</v>
      </c>
      <c r="B117" s="226">
        <v>3.8054386314784368E-2</v>
      </c>
      <c r="C117" s="226">
        <v>3.6110919709221138E-2</v>
      </c>
      <c r="D117" s="226">
        <v>5.9350543760332733E-2</v>
      </c>
      <c r="E117" s="226">
        <v>4.5364851015425388E-2</v>
      </c>
      <c r="F117" s="226">
        <v>8.6530941566312095E-2</v>
      </c>
      <c r="G117" s="226">
        <v>9.1977402156699944E-2</v>
      </c>
      <c r="H117" s="226">
        <v>0.1151202973368969</v>
      </c>
      <c r="I117" s="226">
        <v>0.1177542220143618</v>
      </c>
      <c r="J117" s="226">
        <v>3.0833327426659729E-2</v>
      </c>
      <c r="K117" s="226">
        <v>8.3870541196775686E-2</v>
      </c>
      <c r="L117" s="226">
        <v>6.3087848659672222E-2</v>
      </c>
      <c r="M117" s="226">
        <v>5.0718618083021381E-2</v>
      </c>
      <c r="N117" s="226">
        <v>4.9053653374432127E-2</v>
      </c>
      <c r="O117" s="226">
        <v>4.2143846606092293E-2</v>
      </c>
      <c r="P117" s="226">
        <v>7.2703599477153491E-2</v>
      </c>
      <c r="Q117" s="226">
        <v>0.14077328540768461</v>
      </c>
      <c r="R117" s="226">
        <v>3.8667077971571859E-2</v>
      </c>
      <c r="S117" s="226">
        <v>1.242146158970231E-2</v>
      </c>
      <c r="T117" s="226">
        <v>1.8882051336117731E-2</v>
      </c>
      <c r="U117" s="226">
        <v>3.7238244598296631E-2</v>
      </c>
      <c r="V117" s="226">
        <v>0.1067202085845096</v>
      </c>
      <c r="W117" s="226">
        <v>0.2061381047554762</v>
      </c>
      <c r="X117" s="226">
        <v>0.1587556716404446</v>
      </c>
      <c r="Y117" s="226">
        <v>0.17933359205115371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2.1851297056170922</v>
      </c>
      <c r="C120" s="226">
        <v>2.4966210292931841</v>
      </c>
      <c r="D120" s="226">
        <v>2.892188787552735</v>
      </c>
      <c r="E120" s="226">
        <v>2.5671569348653631</v>
      </c>
      <c r="F120" s="226">
        <v>2.2190793258120851</v>
      </c>
      <c r="G120" s="226">
        <v>2.6258018253932209</v>
      </c>
      <c r="H120" s="226">
        <v>2.7991979270515772</v>
      </c>
      <c r="I120" s="226">
        <v>2.6051004448962161</v>
      </c>
      <c r="J120" s="226">
        <v>2.2332010219377851</v>
      </c>
      <c r="K120" s="226">
        <v>2.038792964205836</v>
      </c>
      <c r="L120" s="226">
        <v>2.409889071214868</v>
      </c>
      <c r="M120" s="226">
        <v>1.9495314851023859</v>
      </c>
      <c r="N120" s="226">
        <v>1.8743349890632339</v>
      </c>
      <c r="O120" s="226">
        <v>1.781603283402267</v>
      </c>
      <c r="P120" s="226">
        <v>1.106777378114292</v>
      </c>
      <c r="Q120" s="226">
        <v>1.5286764967237949</v>
      </c>
      <c r="R120" s="226">
        <v>1.0654976224660031</v>
      </c>
      <c r="S120" s="226">
        <v>1.0370015015897041</v>
      </c>
      <c r="T120" s="226">
        <v>0.98663230347738462</v>
      </c>
      <c r="U120" s="226">
        <v>1.5543075725091811</v>
      </c>
      <c r="V120" s="226">
        <v>1.2351620290113561</v>
      </c>
      <c r="W120" s="226">
        <v>1.8486633951214191</v>
      </c>
      <c r="X120" s="226">
        <v>2.723636361517662</v>
      </c>
      <c r="Y120" s="226">
        <v>4.1349162636788401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4.4212928259080702</v>
      </c>
      <c r="C121" s="261">
        <f t="shared" si="4"/>
        <v>4.7868137140665743</v>
      </c>
      <c r="D121" s="261">
        <f t="shared" si="4"/>
        <v>6.22115502545841</v>
      </c>
      <c r="E121" s="261">
        <f t="shared" si="4"/>
        <v>5.5698686591600453</v>
      </c>
      <c r="F121" s="261">
        <f t="shared" si="4"/>
        <v>5.9553024501912555</v>
      </c>
      <c r="G121" s="261">
        <f t="shared" si="4"/>
        <v>6.4124649468390258</v>
      </c>
      <c r="H121" s="261">
        <f t="shared" si="4"/>
        <v>6.9809825408649342</v>
      </c>
      <c r="I121" s="261">
        <f t="shared" si="4"/>
        <v>6.6053023987965984</v>
      </c>
      <c r="J121" s="261">
        <f t="shared" si="4"/>
        <v>3.988919861334367</v>
      </c>
      <c r="K121" s="261">
        <f t="shared" si="4"/>
        <v>5.2518266901961681</v>
      </c>
      <c r="L121" s="261">
        <f t="shared" si="4"/>
        <v>5.2958983107051356</v>
      </c>
      <c r="M121" s="261">
        <f t="shared" si="4"/>
        <v>4.283094852341824</v>
      </c>
      <c r="N121" s="261">
        <f t="shared" si="4"/>
        <v>4.0299883876761475</v>
      </c>
      <c r="O121" s="261">
        <f t="shared" si="4"/>
        <v>3.6552127139195076</v>
      </c>
      <c r="P121" s="261">
        <f t="shared" si="4"/>
        <v>3.1432422163441975</v>
      </c>
      <c r="Q121" s="261">
        <f t="shared" si="4"/>
        <v>5.0338362870784596</v>
      </c>
      <c r="R121" s="261">
        <f t="shared" si="4"/>
        <v>2.4924958821075074</v>
      </c>
      <c r="S121" s="261">
        <f t="shared" si="4"/>
        <v>1.7986503491315724</v>
      </c>
      <c r="T121" s="261">
        <f t="shared" si="4"/>
        <v>1.9594763105137538</v>
      </c>
      <c r="U121" s="261">
        <f t="shared" si="4"/>
        <v>3.2838366321591588</v>
      </c>
      <c r="V121" s="261">
        <f t="shared" si="4"/>
        <v>5.9417398706394797</v>
      </c>
      <c r="W121" s="261">
        <f t="shared" si="4"/>
        <v>10.129807411081101</v>
      </c>
      <c r="X121" s="261">
        <f t="shared" si="4"/>
        <v>12.640026260052444</v>
      </c>
      <c r="Y121" s="261">
        <f t="shared" si="4"/>
        <v>17.617634522992702</v>
      </c>
      <c r="DA121" s="70"/>
    </row>
    <row r="122" spans="1:105" ht="12" customHeight="1" x14ac:dyDescent="0.25">
      <c r="A122" s="60" t="s">
        <v>1052</v>
      </c>
      <c r="B122" s="262">
        <v>4.4025626345062374</v>
      </c>
      <c r="C122" s="262">
        <v>4.7657503867074142</v>
      </c>
      <c r="D122" s="262">
        <v>6.1961662488411076</v>
      </c>
      <c r="E122" s="262">
        <v>5.5477285849948723</v>
      </c>
      <c r="F122" s="262">
        <v>5.9353190317535374</v>
      </c>
      <c r="G122" s="262">
        <v>6.3890163942997384</v>
      </c>
      <c r="H122" s="262">
        <v>6.9554512274721434</v>
      </c>
      <c r="I122" s="262">
        <v>6.5813458428978304</v>
      </c>
      <c r="J122" s="262">
        <v>3.9698880577222462</v>
      </c>
      <c r="K122" s="262">
        <v>5.2333445737365958</v>
      </c>
      <c r="L122" s="262">
        <v>5.2744812228320299</v>
      </c>
      <c r="M122" s="262">
        <v>4.2657972819493679</v>
      </c>
      <c r="N122" s="262">
        <v>4.0132894374577788</v>
      </c>
      <c r="O122" s="262">
        <v>3.639433300960198</v>
      </c>
      <c r="P122" s="262">
        <v>3.1325583889176349</v>
      </c>
      <c r="Q122" s="262">
        <v>5.0186684602684268</v>
      </c>
      <c r="R122" s="262">
        <v>2.4828663226600578</v>
      </c>
      <c r="S122" s="262">
        <v>1.7899131391013019</v>
      </c>
      <c r="T122" s="262">
        <v>1.950989123840178</v>
      </c>
      <c r="U122" s="262">
        <v>3.2703144358599201</v>
      </c>
      <c r="V122" s="262">
        <v>5.9303927375369021</v>
      </c>
      <c r="W122" s="262">
        <v>10.11215162398314</v>
      </c>
      <c r="X122" s="262">
        <v>12.61652817961809</v>
      </c>
      <c r="Y122" s="262">
        <v>17.583766815175281</v>
      </c>
      <c r="DA122" s="72" t="s">
        <v>1233</v>
      </c>
    </row>
    <row r="123" spans="1:105" ht="12" customHeight="1" x14ac:dyDescent="0.25">
      <c r="A123" s="64" t="s">
        <v>28</v>
      </c>
      <c r="B123" s="229">
        <v>6.4148347061240452E-2</v>
      </c>
      <c r="C123" s="229">
        <v>0.23809512271060981</v>
      </c>
      <c r="D123" s="229">
        <v>0.21644327127481991</v>
      </c>
      <c r="E123" s="229">
        <v>0.22257803029447629</v>
      </c>
      <c r="F123" s="229">
        <v>0.15391555173139279</v>
      </c>
      <c r="G123" s="229">
        <v>0.132199544736335</v>
      </c>
      <c r="H123" s="229">
        <v>0.18830170370993179</v>
      </c>
      <c r="I123" s="229">
        <v>0.13300821554703629</v>
      </c>
      <c r="J123" s="229">
        <v>0.147831947921687</v>
      </c>
      <c r="K123" s="229">
        <v>0.19455941142072919</v>
      </c>
      <c r="L123" s="229">
        <v>0.18118478343361399</v>
      </c>
      <c r="M123" s="229">
        <v>0.16563622547907431</v>
      </c>
      <c r="N123" s="229">
        <v>0.1134491975219047</v>
      </c>
      <c r="O123" s="229">
        <v>0.13297533083658039</v>
      </c>
      <c r="P123" s="229">
        <v>5.5806097142161969E-2</v>
      </c>
      <c r="Q123" s="229">
        <v>4.9277983211789902E-2</v>
      </c>
      <c r="R123" s="229">
        <v>3.0448588513806881E-2</v>
      </c>
      <c r="S123" s="229">
        <v>3.4662178517540623E-2</v>
      </c>
      <c r="T123" s="229">
        <v>3.3681943018530731E-2</v>
      </c>
      <c r="U123" s="229">
        <v>5.5128291150405608E-2</v>
      </c>
      <c r="V123" s="229">
        <v>3.4463308438556883E-2</v>
      </c>
      <c r="W123" s="229">
        <v>1.8617859363251499E-2</v>
      </c>
      <c r="X123" s="229">
        <v>2.9148476683667279E-2</v>
      </c>
      <c r="Y123" s="229">
        <v>4.5768117612368923E-2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0.98791908098447112</v>
      </c>
      <c r="H125" s="229">
        <v>0.64390302314615599</v>
      </c>
      <c r="I125" s="229">
        <v>0.60789995638729954</v>
      </c>
      <c r="J125" s="229">
        <v>0.7167248784682535</v>
      </c>
      <c r="K125" s="229">
        <v>0.85236052551600106</v>
      </c>
      <c r="L125" s="229">
        <v>0.48226050845354829</v>
      </c>
      <c r="M125" s="229">
        <v>0.50942921091219617</v>
      </c>
      <c r="N125" s="229">
        <v>0.46711260684770811</v>
      </c>
      <c r="O125" s="229">
        <v>0.3704888029887014</v>
      </c>
      <c r="P125" s="229">
        <v>0.24599805993254281</v>
      </c>
      <c r="Q125" s="229">
        <v>0.59386300284779114</v>
      </c>
      <c r="R125" s="229">
        <v>0.23520930981261559</v>
      </c>
      <c r="S125" s="229">
        <v>0.30222814307413481</v>
      </c>
      <c r="T125" s="229">
        <v>0.33860854338185281</v>
      </c>
      <c r="U125" s="229">
        <v>0.62868002843405146</v>
      </c>
      <c r="V125" s="229">
        <v>0.26876743676463488</v>
      </c>
      <c r="W125" s="229">
        <v>0.42483961897747491</v>
      </c>
      <c r="X125" s="229">
        <v>1.0189884847780231</v>
      </c>
      <c r="Y125" s="229">
        <v>1.4237624198930749</v>
      </c>
      <c r="DA125" s="73" t="s">
        <v>1236</v>
      </c>
    </row>
    <row r="126" spans="1:105" ht="12" customHeight="1" x14ac:dyDescent="0.25">
      <c r="A126" s="64" t="s">
        <v>159</v>
      </c>
      <c r="B126" s="229">
        <v>0.57889886198586715</v>
      </c>
      <c r="C126" s="229">
        <v>0.45595478806452461</v>
      </c>
      <c r="D126" s="229">
        <v>0.82573219769271122</v>
      </c>
      <c r="E126" s="229">
        <v>1.002675848630264</v>
      </c>
      <c r="F126" s="229">
        <v>0.77211625186451216</v>
      </c>
      <c r="G126" s="229">
        <v>0.48259974364167257</v>
      </c>
      <c r="H126" s="229">
        <v>0.5873451035350169</v>
      </c>
      <c r="I126" s="229">
        <v>0.45954421830290942</v>
      </c>
      <c r="J126" s="229">
        <v>0.41128659060248829</v>
      </c>
      <c r="K126" s="229">
        <v>0.47840053761336992</v>
      </c>
      <c r="L126" s="229">
        <v>0.75901098444028914</v>
      </c>
      <c r="M126" s="229">
        <v>0.579738987586772</v>
      </c>
      <c r="N126" s="229">
        <v>0.5185603111732392</v>
      </c>
      <c r="O126" s="229">
        <v>0.44644576974037242</v>
      </c>
      <c r="P126" s="229">
        <v>0.24290887871284339</v>
      </c>
      <c r="Q126" s="229">
        <v>0.29477062782234192</v>
      </c>
      <c r="R126" s="229">
        <v>0.13868504847074589</v>
      </c>
      <c r="S126" s="229">
        <v>0.12817038224901689</v>
      </c>
      <c r="T126" s="229">
        <v>0.1120436875674609</v>
      </c>
      <c r="U126" s="229">
        <v>0.18273392569455221</v>
      </c>
      <c r="V126" s="229">
        <v>0.11784007556347879</v>
      </c>
      <c r="W126" s="229">
        <v>0.15769673901519499</v>
      </c>
      <c r="X126" s="229">
        <v>0.25177763060724412</v>
      </c>
      <c r="Y126" s="229">
        <v>0.36360795474802271</v>
      </c>
      <c r="DA126" s="73" t="s">
        <v>1237</v>
      </c>
    </row>
    <row r="127" spans="1:105" ht="12" customHeight="1" x14ac:dyDescent="0.25">
      <c r="A127" s="64" t="s">
        <v>32</v>
      </c>
      <c r="B127" s="229">
        <v>1.337179710485437</v>
      </c>
      <c r="C127" s="229">
        <v>1.4482741593346891</v>
      </c>
      <c r="D127" s="229">
        <v>1.542491556927621</v>
      </c>
      <c r="E127" s="229">
        <v>1.982762723526732</v>
      </c>
      <c r="F127" s="229">
        <v>2.1668854754280482</v>
      </c>
      <c r="G127" s="229">
        <v>0.67246519056684995</v>
      </c>
      <c r="H127" s="229">
        <v>0.69490085342199792</v>
      </c>
      <c r="I127" s="229">
        <v>0.58734901637278758</v>
      </c>
      <c r="J127" s="229">
        <v>0.40375535730953771</v>
      </c>
      <c r="K127" s="229">
        <v>0.56612892558433248</v>
      </c>
      <c r="L127" s="229">
        <v>0.53067873098532747</v>
      </c>
      <c r="M127" s="229">
        <v>0.38233090132739928</v>
      </c>
      <c r="N127" s="229">
        <v>0.34073807191020572</v>
      </c>
      <c r="O127" s="229">
        <v>0.25714623490605859</v>
      </c>
      <c r="P127" s="229">
        <v>0.114363252414914</v>
      </c>
      <c r="Q127" s="229">
        <v>0.20799041888762521</v>
      </c>
      <c r="R127" s="229">
        <v>0.1106426766624775</v>
      </c>
      <c r="S127" s="229">
        <v>6.5381263075638227E-2</v>
      </c>
      <c r="T127" s="229">
        <v>6.6858606109277838E-2</v>
      </c>
      <c r="U127" s="229">
        <v>0.12914157561708989</v>
      </c>
      <c r="V127" s="229">
        <v>0.19772474612736249</v>
      </c>
      <c r="W127" s="229">
        <v>0.17503339797894291</v>
      </c>
      <c r="X127" s="229">
        <v>0.2124145273115543</v>
      </c>
      <c r="Y127" s="229">
        <v>0.19500234565742089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6.2323921477475112E-2</v>
      </c>
      <c r="H128" s="229">
        <v>0</v>
      </c>
      <c r="I128" s="229">
        <v>5.9228529746934854E-4</v>
      </c>
      <c r="J128" s="229">
        <v>5.1041777252087159E-4</v>
      </c>
      <c r="K128" s="229">
        <v>1.3846824535864799E-3</v>
      </c>
      <c r="L128" s="229">
        <v>2.9878184760036069E-4</v>
      </c>
      <c r="M128" s="229">
        <v>0</v>
      </c>
      <c r="N128" s="229">
        <v>3.2878789085671959E-5</v>
      </c>
      <c r="O128" s="229">
        <v>2.9044052498865052E-4</v>
      </c>
      <c r="P128" s="229">
        <v>8.3066512986533291E-5</v>
      </c>
      <c r="Q128" s="229">
        <v>0</v>
      </c>
      <c r="R128" s="229">
        <v>0.12889556020615231</v>
      </c>
      <c r="S128" s="229">
        <v>0.13393013519102859</v>
      </c>
      <c r="T128" s="229">
        <v>0.13704889683866189</v>
      </c>
      <c r="U128" s="229">
        <v>4.0525768025169629E-4</v>
      </c>
      <c r="V128" s="229">
        <v>3.4768533381373482E-4</v>
      </c>
      <c r="W128" s="229">
        <v>4.2895800973598888E-4</v>
      </c>
      <c r="X128" s="229">
        <v>5.4377851561050402E-4</v>
      </c>
      <c r="Y128" s="229">
        <v>8.5342598925898657E-4</v>
      </c>
      <c r="DA128" s="73" t="s">
        <v>1239</v>
      </c>
    </row>
    <row r="129" spans="1:105" ht="12" customHeight="1" x14ac:dyDescent="0.25">
      <c r="A129" s="64" t="s">
        <v>35</v>
      </c>
      <c r="B129" s="229">
        <v>1.95341181447873</v>
      </c>
      <c r="C129" s="229">
        <v>1.988800134659066</v>
      </c>
      <c r="D129" s="229">
        <v>2.773842657337958</v>
      </c>
      <c r="E129" s="229">
        <v>1.8514779793612031</v>
      </c>
      <c r="F129" s="229">
        <v>2.373166834621816</v>
      </c>
      <c r="G129" s="229">
        <v>3.4136438067550232</v>
      </c>
      <c r="H129" s="229">
        <v>4.3407726876872212</v>
      </c>
      <c r="I129" s="229">
        <v>4.4453594917624653</v>
      </c>
      <c r="J129" s="229">
        <v>2.080521727930015</v>
      </c>
      <c r="K129" s="229">
        <v>2.8863992404726919</v>
      </c>
      <c r="L129" s="229">
        <v>3.0068624674246851</v>
      </c>
      <c r="M129" s="229">
        <v>2.3627517175120349</v>
      </c>
      <c r="N129" s="229">
        <v>2.3566830823400311</v>
      </c>
      <c r="O129" s="229">
        <v>2.2547946427659249</v>
      </c>
      <c r="P129" s="229">
        <v>2.3200928964110581</v>
      </c>
      <c r="Q129" s="229">
        <v>3.5376210449719019</v>
      </c>
      <c r="R129" s="229">
        <v>1.6582737944669379</v>
      </c>
      <c r="S129" s="229">
        <v>0.88285208355151734</v>
      </c>
      <c r="T129" s="229">
        <v>1.0360959494924711</v>
      </c>
      <c r="U129" s="229">
        <v>1.902268462426782</v>
      </c>
      <c r="V129" s="229">
        <v>1.2510569409208601</v>
      </c>
      <c r="W129" s="229">
        <v>1.987448947227811</v>
      </c>
      <c r="X129" s="229">
        <v>1.600539944326939</v>
      </c>
      <c r="Y129" s="229">
        <v>1.9783267174777479</v>
      </c>
      <c r="DA129" s="73" t="s">
        <v>1240</v>
      </c>
    </row>
    <row r="130" spans="1:105" ht="12" customHeight="1" x14ac:dyDescent="0.25">
      <c r="A130" s="64" t="s">
        <v>36</v>
      </c>
      <c r="B130" s="229">
        <v>4.8962919389941729E-3</v>
      </c>
      <c r="C130" s="229">
        <v>5.4639143137049711E-3</v>
      </c>
      <c r="D130" s="229">
        <v>5.3875501229887438E-3</v>
      </c>
      <c r="E130" s="229">
        <v>3.7262044065389669E-3</v>
      </c>
      <c r="F130" s="229">
        <v>1.4903359055562939E-2</v>
      </c>
      <c r="G130" s="229">
        <v>7.8045567308435052E-2</v>
      </c>
      <c r="H130" s="229">
        <v>8.1636121448525792E-2</v>
      </c>
      <c r="I130" s="229">
        <v>7.527667697010321E-3</v>
      </c>
      <c r="J130" s="229">
        <v>4.3247799606058006E-3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0.4640276085559682</v>
      </c>
      <c r="C131" s="229">
        <v>0.62916226762481986</v>
      </c>
      <c r="D131" s="229">
        <v>0.83226901548500865</v>
      </c>
      <c r="E131" s="229">
        <v>0.48450779877565808</v>
      </c>
      <c r="F131" s="229">
        <v>0.45433155905220601</v>
      </c>
      <c r="G131" s="229">
        <v>0.55981953882947566</v>
      </c>
      <c r="H131" s="229">
        <v>0.41859173452329418</v>
      </c>
      <c r="I131" s="229">
        <v>0.34006499153085301</v>
      </c>
      <c r="J131" s="229">
        <v>0.20493235775713739</v>
      </c>
      <c r="K131" s="229">
        <v>0.25411125067588408</v>
      </c>
      <c r="L131" s="229">
        <v>0.31418496624696601</v>
      </c>
      <c r="M131" s="229">
        <v>0.2659102391318911</v>
      </c>
      <c r="N131" s="229">
        <v>0.21671328887560459</v>
      </c>
      <c r="O131" s="229">
        <v>0.17729207919757101</v>
      </c>
      <c r="P131" s="229">
        <v>0.15330613779112839</v>
      </c>
      <c r="Q131" s="229">
        <v>0.33514538252697651</v>
      </c>
      <c r="R131" s="229">
        <v>0.18071134452732171</v>
      </c>
      <c r="S131" s="229">
        <v>0.24268895344242519</v>
      </c>
      <c r="T131" s="229">
        <v>0.22665149743192359</v>
      </c>
      <c r="U131" s="229">
        <v>0.37195689485678729</v>
      </c>
      <c r="V131" s="229">
        <v>0.8526415449363669</v>
      </c>
      <c r="W131" s="229">
        <v>1.5025363668763161</v>
      </c>
      <c r="X131" s="229">
        <v>2.2929981904954602</v>
      </c>
      <c r="Y131" s="229">
        <v>2.9899555919506482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3.2075509994518279</v>
      </c>
      <c r="W132" s="229">
        <v>5.8455497365344167</v>
      </c>
      <c r="X132" s="229">
        <v>7.2101171468995888</v>
      </c>
      <c r="Y132" s="229">
        <v>10.586490241846739</v>
      </c>
      <c r="DA132" s="73" t="s">
        <v>1243</v>
      </c>
    </row>
    <row r="133" spans="1:105" ht="12" customHeight="1" x14ac:dyDescent="0.25">
      <c r="A133" s="60" t="s">
        <v>1064</v>
      </c>
      <c r="B133" s="262">
        <v>1.8730191401832699E-2</v>
      </c>
      <c r="C133" s="262">
        <v>2.1063327359160351E-2</v>
      </c>
      <c r="D133" s="262">
        <v>2.498877661730229E-2</v>
      </c>
      <c r="E133" s="262">
        <v>2.2140074165173051E-2</v>
      </c>
      <c r="F133" s="262">
        <v>1.9983418437718441E-2</v>
      </c>
      <c r="G133" s="262">
        <v>2.3448552539287001E-2</v>
      </c>
      <c r="H133" s="262">
        <v>2.5531313392790751E-2</v>
      </c>
      <c r="I133" s="262">
        <v>2.3956555898768009E-2</v>
      </c>
      <c r="J133" s="262">
        <v>1.9031803612121E-2</v>
      </c>
      <c r="K133" s="262">
        <v>1.8482116459572678E-2</v>
      </c>
      <c r="L133" s="262">
        <v>2.1417087873105659E-2</v>
      </c>
      <c r="M133" s="262">
        <v>1.7297570392456461E-2</v>
      </c>
      <c r="N133" s="262">
        <v>1.6698950218368841E-2</v>
      </c>
      <c r="O133" s="262">
        <v>1.577941295930969E-2</v>
      </c>
      <c r="P133" s="262">
        <v>1.068382742656275E-2</v>
      </c>
      <c r="Q133" s="262">
        <v>1.516782681003242E-2</v>
      </c>
      <c r="R133" s="262">
        <v>9.6295594474496322E-3</v>
      </c>
      <c r="S133" s="262">
        <v>8.737210030270573E-3</v>
      </c>
      <c r="T133" s="262">
        <v>8.4871866735758191E-3</v>
      </c>
      <c r="U133" s="262">
        <v>1.352219629923853E-2</v>
      </c>
      <c r="V133" s="262">
        <v>1.1347133102577889E-2</v>
      </c>
      <c r="W133" s="262">
        <v>1.7655787097960739E-2</v>
      </c>
      <c r="X133" s="262">
        <v>2.349808043435481E-2</v>
      </c>
      <c r="Y133" s="262">
        <v>3.3867707817422779E-2</v>
      </c>
      <c r="DA133" s="72" t="s">
        <v>1244</v>
      </c>
    </row>
    <row r="134" spans="1:105" ht="12" customHeight="1" x14ac:dyDescent="0.25">
      <c r="A134" s="57" t="s">
        <v>1010</v>
      </c>
      <c r="B134" s="261">
        <v>3.06856461802239</v>
      </c>
      <c r="C134" s="261">
        <v>3.5051542323013019</v>
      </c>
      <c r="D134" s="261">
        <v>4.1154698531905538</v>
      </c>
      <c r="E134" s="261">
        <v>3.501694563516244</v>
      </c>
      <c r="F134" s="261">
        <v>3.1191871486465059</v>
      </c>
      <c r="G134" s="261">
        <v>3.743740559633526</v>
      </c>
      <c r="H134" s="261">
        <v>4.0320986979990501</v>
      </c>
      <c r="I134" s="261">
        <v>3.7789733113561339</v>
      </c>
      <c r="J134" s="261">
        <v>3.1277767499307081</v>
      </c>
      <c r="K134" s="261">
        <v>2.9135316622150231</v>
      </c>
      <c r="L134" s="261">
        <v>3.4198796528038891</v>
      </c>
      <c r="M134" s="261">
        <v>2.750292567203358</v>
      </c>
      <c r="N134" s="261">
        <v>2.6313050237479438</v>
      </c>
      <c r="O134" s="261">
        <v>2.5085049739055778</v>
      </c>
      <c r="P134" s="261">
        <v>1.6626028557260131</v>
      </c>
      <c r="Q134" s="261">
        <v>2.4277915020718108</v>
      </c>
      <c r="R134" s="261">
        <v>1.5476858617710401</v>
      </c>
      <c r="S134" s="261">
        <v>1.5272768431291419</v>
      </c>
      <c r="T134" s="261">
        <v>1.4258542855687659</v>
      </c>
      <c r="U134" s="261">
        <v>2.224595425867145</v>
      </c>
      <c r="V134" s="261">
        <v>2.1563066414702332</v>
      </c>
      <c r="W134" s="261">
        <v>3.4150060001060361</v>
      </c>
      <c r="X134" s="261">
        <v>4.6022182353674994</v>
      </c>
      <c r="Y134" s="261">
        <v>6.8648591767081069</v>
      </c>
      <c r="DA134" s="70" t="s">
        <v>1245</v>
      </c>
    </row>
    <row r="135" spans="1:105" ht="12" customHeight="1" x14ac:dyDescent="0.25">
      <c r="A135" s="60" t="s">
        <v>1012</v>
      </c>
      <c r="B135" s="262">
        <v>0.79913453075680185</v>
      </c>
      <c r="C135" s="262">
        <v>0.81309117691608057</v>
      </c>
      <c r="D135" s="262">
        <v>1.171345981416535</v>
      </c>
      <c r="E135" s="262">
        <v>1.143181339678031</v>
      </c>
      <c r="F135" s="262">
        <v>1.4796801669979469</v>
      </c>
      <c r="G135" s="262">
        <v>1.3823799132386601</v>
      </c>
      <c r="H135" s="262">
        <v>1.5328698912170999</v>
      </c>
      <c r="I135" s="262">
        <v>1.4686951521572309</v>
      </c>
      <c r="J135" s="262">
        <v>0.62577192711486007</v>
      </c>
      <c r="K135" s="262">
        <v>1.211075612911471</v>
      </c>
      <c r="L135" s="262">
        <v>1.032568905206261</v>
      </c>
      <c r="M135" s="262">
        <v>0.84186956731345663</v>
      </c>
      <c r="N135" s="262">
        <v>0.78128476440822514</v>
      </c>
      <c r="O135" s="262">
        <v>0.66919139446943143</v>
      </c>
      <c r="P135" s="262">
        <v>0.76169151888803599</v>
      </c>
      <c r="Q135" s="262">
        <v>1.335354510579615</v>
      </c>
      <c r="R135" s="262">
        <v>0.49975841704466373</v>
      </c>
      <c r="S135" s="262">
        <v>0.24613741881922441</v>
      </c>
      <c r="T135" s="262">
        <v>0.32384329307728582</v>
      </c>
      <c r="U135" s="262">
        <v>0.59590563517919015</v>
      </c>
      <c r="V135" s="262">
        <v>1.216442389784034</v>
      </c>
      <c r="W135" s="262">
        <v>2.0783768609105899</v>
      </c>
      <c r="X135" s="262">
        <v>2.4472231751125801</v>
      </c>
      <c r="Y135" s="262">
        <v>3.2203864447048618</v>
      </c>
      <c r="DA135" s="72" t="s">
        <v>1246</v>
      </c>
    </row>
    <row r="136" spans="1:105" ht="12" customHeight="1" x14ac:dyDescent="0.25">
      <c r="A136" s="59" t="s">
        <v>28</v>
      </c>
      <c r="B136" s="230">
        <v>1.3125521408919471E-2</v>
      </c>
      <c r="C136" s="230">
        <v>4.7142336816325112E-2</v>
      </c>
      <c r="D136" s="230">
        <v>4.7675691837765773E-2</v>
      </c>
      <c r="E136" s="230">
        <v>5.0669862318346928E-2</v>
      </c>
      <c r="F136" s="230">
        <v>4.1932108439906413E-2</v>
      </c>
      <c r="G136" s="230">
        <v>3.2394692763839973E-2</v>
      </c>
      <c r="H136" s="230">
        <v>4.5091233207970711E-2</v>
      </c>
      <c r="I136" s="230">
        <v>3.1598645071478547E-2</v>
      </c>
      <c r="J136" s="230">
        <v>2.4823176646588022E-2</v>
      </c>
      <c r="K136" s="230">
        <v>4.774068708019525E-2</v>
      </c>
      <c r="L136" s="230">
        <v>3.8084334478528173E-2</v>
      </c>
      <c r="M136" s="230">
        <v>3.519894386243657E-2</v>
      </c>
      <c r="N136" s="230">
        <v>2.3571187826486029E-2</v>
      </c>
      <c r="O136" s="230">
        <v>2.59491792000443E-2</v>
      </c>
      <c r="P136" s="230">
        <v>1.439575881912802E-2</v>
      </c>
      <c r="Q136" s="230">
        <v>1.417174295884027E-2</v>
      </c>
      <c r="R136" s="230">
        <v>7.061738083571926E-3</v>
      </c>
      <c r="S136" s="230">
        <v>6.0930987169288842E-3</v>
      </c>
      <c r="T136" s="230">
        <v>6.9335799160259379E-3</v>
      </c>
      <c r="U136" s="230">
        <v>1.143599426304976E-2</v>
      </c>
      <c r="V136" s="230">
        <v>2.2544387311884819E-2</v>
      </c>
      <c r="W136" s="230">
        <v>1.4119708151357709E-2</v>
      </c>
      <c r="X136" s="230">
        <v>2.301828525658987E-2</v>
      </c>
      <c r="Y136" s="230">
        <v>3.6821845732723672E-2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0.2396943696400681</v>
      </c>
      <c r="H137" s="295">
        <v>0.15266900705428391</v>
      </c>
      <c r="I137" s="295">
        <v>0.14299296098054529</v>
      </c>
      <c r="J137" s="295">
        <v>0.11916098685437571</v>
      </c>
      <c r="K137" s="295">
        <v>0.20708674551921569</v>
      </c>
      <c r="L137" s="295">
        <v>0.1003688394346095</v>
      </c>
      <c r="M137" s="295">
        <v>0.1071891198198355</v>
      </c>
      <c r="N137" s="295">
        <v>9.609353764968856E-2</v>
      </c>
      <c r="O137" s="295">
        <v>7.1584696184163119E-2</v>
      </c>
      <c r="P137" s="295">
        <v>6.2831459298107351E-2</v>
      </c>
      <c r="Q137" s="295">
        <v>0.1691021637302372</v>
      </c>
      <c r="R137" s="295">
        <v>5.4012154516930061E-2</v>
      </c>
      <c r="S137" s="295">
        <v>5.260291553738411E-2</v>
      </c>
      <c r="T137" s="295">
        <v>6.901616980088672E-2</v>
      </c>
      <c r="U137" s="295">
        <v>0.12912835415402671</v>
      </c>
      <c r="V137" s="295">
        <v>0.17425958884042239</v>
      </c>
      <c r="W137" s="295">
        <v>0.31901678842633502</v>
      </c>
      <c r="X137" s="295">
        <v>0.79992058797554655</v>
      </c>
      <c r="Y137" s="295">
        <v>1.1424513813373609</v>
      </c>
      <c r="DA137" s="122" t="s">
        <v>1248</v>
      </c>
    </row>
    <row r="138" spans="1:105" ht="12" customHeight="1" x14ac:dyDescent="0.25">
      <c r="A138" s="59" t="s">
        <v>159</v>
      </c>
      <c r="B138" s="295">
        <v>0.1150919585063342</v>
      </c>
      <c r="C138" s="295">
        <v>8.7718981025978846E-2</v>
      </c>
      <c r="D138" s="295">
        <v>0.1767271705325173</v>
      </c>
      <c r="E138" s="295">
        <v>0.22178857665954371</v>
      </c>
      <c r="F138" s="295">
        <v>0.20438926444626221</v>
      </c>
      <c r="G138" s="295">
        <v>0.11490586141489539</v>
      </c>
      <c r="H138" s="295">
        <v>0.1366603115129329</v>
      </c>
      <c r="I138" s="295">
        <v>0.1060787736728153</v>
      </c>
      <c r="J138" s="295">
        <v>6.7103442199810903E-2</v>
      </c>
      <c r="K138" s="295">
        <v>0.11406155038713189</v>
      </c>
      <c r="L138" s="295">
        <v>0.15501863224865159</v>
      </c>
      <c r="M138" s="295">
        <v>0.1197065750891475</v>
      </c>
      <c r="N138" s="295">
        <v>0.10468645769873219</v>
      </c>
      <c r="O138" s="295">
        <v>8.46510692292156E-2</v>
      </c>
      <c r="P138" s="295">
        <v>6.0884604705729782E-2</v>
      </c>
      <c r="Q138" s="295">
        <v>8.2369368804774898E-2</v>
      </c>
      <c r="R138" s="295">
        <v>3.1252536670270427E-2</v>
      </c>
      <c r="S138" s="295">
        <v>2.1891787780199561E-2</v>
      </c>
      <c r="T138" s="295">
        <v>2.2410883230075972E-2</v>
      </c>
      <c r="U138" s="295">
        <v>3.6832379163513521E-2</v>
      </c>
      <c r="V138" s="295">
        <v>7.4915122500335232E-2</v>
      </c>
      <c r="W138" s="295">
        <v>0.11620635461377669</v>
      </c>
      <c r="X138" s="295">
        <v>0.19380955888346629</v>
      </c>
      <c r="Y138" s="295">
        <v>0.28591169595357668</v>
      </c>
      <c r="DA138" s="122" t="s">
        <v>1249</v>
      </c>
    </row>
    <row r="139" spans="1:105" ht="12" customHeight="1" x14ac:dyDescent="0.25">
      <c r="A139" s="59" t="s">
        <v>32</v>
      </c>
      <c r="B139" s="295">
        <v>0.27421718808588091</v>
      </c>
      <c r="C139" s="295">
        <v>0.28739895823305978</v>
      </c>
      <c r="D139" s="295">
        <v>0.34052539919229818</v>
      </c>
      <c r="E139" s="295">
        <v>0.45238893633894539</v>
      </c>
      <c r="F139" s="295">
        <v>0.59166237935132493</v>
      </c>
      <c r="G139" s="295">
        <v>0.16515339839523549</v>
      </c>
      <c r="H139" s="295">
        <v>0.16677636698983811</v>
      </c>
      <c r="I139" s="295">
        <v>0.13984921726176669</v>
      </c>
      <c r="J139" s="295">
        <v>6.7948700694023464E-2</v>
      </c>
      <c r="K139" s="295">
        <v>0.1392276737125672</v>
      </c>
      <c r="L139" s="295">
        <v>0.1117969953972331</v>
      </c>
      <c r="M139" s="295">
        <v>8.1430576327057635E-2</v>
      </c>
      <c r="N139" s="295">
        <v>7.0953610933111921E-2</v>
      </c>
      <c r="O139" s="295">
        <v>5.029288114613898E-2</v>
      </c>
      <c r="P139" s="295">
        <v>2.956740496504294E-2</v>
      </c>
      <c r="Q139" s="295">
        <v>5.9949763115906968E-2</v>
      </c>
      <c r="R139" s="295">
        <v>2.5718220450544501E-2</v>
      </c>
      <c r="S139" s="295">
        <v>1.151885911147468E-2</v>
      </c>
      <c r="T139" s="295">
        <v>1.379404083057202E-2</v>
      </c>
      <c r="U139" s="295">
        <v>2.684969022380557E-2</v>
      </c>
      <c r="V139" s="295">
        <v>0.1296332165160205</v>
      </c>
      <c r="W139" s="295">
        <v>0.1330425925052047</v>
      </c>
      <c r="X139" s="295">
        <v>0.16811835054406321</v>
      </c>
      <c r="Y139" s="295">
        <v>0.15723750329129851</v>
      </c>
      <c r="DA139" s="122" t="s">
        <v>1250</v>
      </c>
    </row>
    <row r="140" spans="1:105" ht="12" customHeight="1" x14ac:dyDescent="0.25">
      <c r="A140" s="59" t="s">
        <v>35</v>
      </c>
      <c r="B140" s="295">
        <v>0.39669986275566732</v>
      </c>
      <c r="C140" s="295">
        <v>0.39083090084071681</v>
      </c>
      <c r="D140" s="295">
        <v>0.60641771985395365</v>
      </c>
      <c r="E140" s="295">
        <v>0.41833396436119491</v>
      </c>
      <c r="F140" s="295">
        <v>0.64169641476045325</v>
      </c>
      <c r="G140" s="295">
        <v>0.83023159102462107</v>
      </c>
      <c r="H140" s="295">
        <v>1.0316729724520739</v>
      </c>
      <c r="I140" s="295">
        <v>1.0481755551706251</v>
      </c>
      <c r="J140" s="295">
        <v>0.34673562072006198</v>
      </c>
      <c r="K140" s="295">
        <v>0.70295895621236093</v>
      </c>
      <c r="L140" s="295">
        <v>0.62730010364723809</v>
      </c>
      <c r="M140" s="295">
        <v>0.49834435221497952</v>
      </c>
      <c r="N140" s="295">
        <v>0.4859799703002064</v>
      </c>
      <c r="O140" s="295">
        <v>0.43671356870986938</v>
      </c>
      <c r="P140" s="295">
        <v>0.59401229110002784</v>
      </c>
      <c r="Q140" s="295">
        <v>1.009761471969856</v>
      </c>
      <c r="R140" s="295">
        <v>0.38171376732334678</v>
      </c>
      <c r="S140" s="295">
        <v>0.1540307576732371</v>
      </c>
      <c r="T140" s="295">
        <v>0.2116886192997251</v>
      </c>
      <c r="U140" s="295">
        <v>0.39165921737479459</v>
      </c>
      <c r="V140" s="295">
        <v>0.8150900746153712</v>
      </c>
      <c r="W140" s="295">
        <v>1.4959914172139159</v>
      </c>
      <c r="X140" s="295">
        <v>1.262356392452914</v>
      </c>
      <c r="Y140" s="295">
        <v>1.597964018389902</v>
      </c>
      <c r="DA140" s="122" t="s">
        <v>1251</v>
      </c>
    </row>
    <row r="141" spans="1:105" ht="12" customHeight="1" x14ac:dyDescent="0.25">
      <c r="A141" s="60" t="s">
        <v>1019</v>
      </c>
      <c r="B141" s="262">
        <v>2.2694300872655879</v>
      </c>
      <c r="C141" s="262">
        <v>2.6920630553852218</v>
      </c>
      <c r="D141" s="262">
        <v>2.944123871774019</v>
      </c>
      <c r="E141" s="262">
        <v>2.358513223838214</v>
      </c>
      <c r="F141" s="262">
        <v>1.639506981648559</v>
      </c>
      <c r="G141" s="262">
        <v>2.361360646394866</v>
      </c>
      <c r="H141" s="262">
        <v>2.499228806781951</v>
      </c>
      <c r="I141" s="262">
        <v>2.3102781591989041</v>
      </c>
      <c r="J141" s="262">
        <v>2.5020048228158478</v>
      </c>
      <c r="K141" s="262">
        <v>1.7024560493035521</v>
      </c>
      <c r="L141" s="262">
        <v>2.387310747597629</v>
      </c>
      <c r="M141" s="262">
        <v>1.9084229998899009</v>
      </c>
      <c r="N141" s="262">
        <v>1.850020259339719</v>
      </c>
      <c r="O141" s="262">
        <v>1.8393135794361459</v>
      </c>
      <c r="P141" s="262">
        <v>0.90091133683797731</v>
      </c>
      <c r="Q141" s="262">
        <v>1.092436991492195</v>
      </c>
      <c r="R141" s="262">
        <v>1.047927444726376</v>
      </c>
      <c r="S141" s="262">
        <v>1.2811394243099179</v>
      </c>
      <c r="T141" s="262">
        <v>1.10201099249148</v>
      </c>
      <c r="U141" s="262">
        <v>1.6286897906879549</v>
      </c>
      <c r="V141" s="262">
        <v>0.93986425168619847</v>
      </c>
      <c r="W141" s="262">
        <v>1.3366291391954459</v>
      </c>
      <c r="X141" s="262">
        <v>2.1549950602549188</v>
      </c>
      <c r="Y141" s="262">
        <v>3.644472732003246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5.8796613778967188</v>
      </c>
      <c r="C142" s="261">
        <f t="shared" si="5"/>
        <v>6.6372631442132031</v>
      </c>
      <c r="D142" s="261">
        <f t="shared" si="5"/>
        <v>7.845059936553529</v>
      </c>
      <c r="E142" s="261">
        <f t="shared" si="5"/>
        <v>7.033311717272742</v>
      </c>
      <c r="F142" s="261">
        <f t="shared" si="5"/>
        <v>6.2663482774986639</v>
      </c>
      <c r="G142" s="261">
        <f t="shared" si="5"/>
        <v>7.2146931171531685</v>
      </c>
      <c r="H142" s="261">
        <f t="shared" si="5"/>
        <v>7.7481640098974109</v>
      </c>
      <c r="I142" s="261">
        <f t="shared" si="5"/>
        <v>7.219485121904607</v>
      </c>
      <c r="J142" s="261">
        <f t="shared" si="5"/>
        <v>5.9071052807485263</v>
      </c>
      <c r="K142" s="261">
        <f t="shared" si="5"/>
        <v>5.6727050623255098</v>
      </c>
      <c r="L142" s="261">
        <f t="shared" si="5"/>
        <v>6.5867275700905505</v>
      </c>
      <c r="M142" s="261">
        <f t="shared" si="5"/>
        <v>5.323414624900713</v>
      </c>
      <c r="N142" s="261">
        <f t="shared" si="5"/>
        <v>5.1037019005100941</v>
      </c>
      <c r="O142" s="261">
        <f t="shared" si="5"/>
        <v>4.8140622084665701</v>
      </c>
      <c r="P142" s="261">
        <f t="shared" si="5"/>
        <v>3.1523676628249353</v>
      </c>
      <c r="Q142" s="261">
        <f t="shared" si="5"/>
        <v>4.4862068479206769</v>
      </c>
      <c r="R142" s="261">
        <f t="shared" si="5"/>
        <v>2.9057668458422485</v>
      </c>
      <c r="S142" s="261">
        <f t="shared" si="5"/>
        <v>2.7221304007747098</v>
      </c>
      <c r="T142" s="261">
        <f t="shared" si="5"/>
        <v>2.6241068971908605</v>
      </c>
      <c r="U142" s="261">
        <f t="shared" si="5"/>
        <v>4.165790059376798</v>
      </c>
      <c r="V142" s="261">
        <f t="shared" si="5"/>
        <v>3.7668402827454024</v>
      </c>
      <c r="W142" s="261">
        <f t="shared" si="5"/>
        <v>5.8348423248120707</v>
      </c>
      <c r="X142" s="261">
        <f t="shared" si="5"/>
        <v>8.1377271648008893</v>
      </c>
      <c r="Y142" s="261">
        <f t="shared" si="5"/>
        <v>12.086036239527326</v>
      </c>
      <c r="DA142" s="70"/>
    </row>
    <row r="143" spans="1:105" ht="12" customHeight="1" x14ac:dyDescent="0.25">
      <c r="A143" s="60" t="s">
        <v>1022</v>
      </c>
      <c r="B143" s="262">
        <v>7.46908130186026E-2</v>
      </c>
      <c r="C143" s="262">
        <v>7.0390188679838192E-2</v>
      </c>
      <c r="D143" s="262">
        <v>0.1166967065747849</v>
      </c>
      <c r="E143" s="262">
        <v>9.0302206581619027E-2</v>
      </c>
      <c r="F143" s="262">
        <v>0.17203048725297229</v>
      </c>
      <c r="G143" s="262">
        <v>0.17951395767341191</v>
      </c>
      <c r="H143" s="262">
        <v>0.22503184722861219</v>
      </c>
      <c r="I143" s="262">
        <v>0.2294334188098642</v>
      </c>
      <c r="J143" s="262">
        <v>6.0087958765349843E-2</v>
      </c>
      <c r="K143" s="262">
        <v>0.16440827539285219</v>
      </c>
      <c r="L143" s="262">
        <v>0.12431575870533711</v>
      </c>
      <c r="M143" s="262">
        <v>9.9854476083356611E-2</v>
      </c>
      <c r="N143" s="262">
        <v>9.6429224697654206E-2</v>
      </c>
      <c r="O143" s="262">
        <v>8.2607296581521827E-2</v>
      </c>
      <c r="P143" s="262">
        <v>0.1422273036746324</v>
      </c>
      <c r="Q143" s="262">
        <v>0.27489316353799242</v>
      </c>
      <c r="R143" s="262">
        <v>7.5052920855395305E-2</v>
      </c>
      <c r="S143" s="262">
        <v>2.4089610934099261E-2</v>
      </c>
      <c r="T143" s="262">
        <v>3.6601104112519871E-2</v>
      </c>
      <c r="U143" s="262">
        <v>7.2185171562791528E-2</v>
      </c>
      <c r="V143" s="262">
        <v>0.2078643498440875</v>
      </c>
      <c r="W143" s="262">
        <v>0.40138385909492508</v>
      </c>
      <c r="X143" s="262">
        <v>0.31014011144976789</v>
      </c>
      <c r="Y143" s="262">
        <v>0.34999241047014479</v>
      </c>
      <c r="DA143" s="72" t="s">
        <v>1253</v>
      </c>
    </row>
    <row r="144" spans="1:105" ht="12" customHeight="1" x14ac:dyDescent="0.25">
      <c r="A144" s="60" t="s">
        <v>1024</v>
      </c>
      <c r="B144" s="262">
        <v>0.38510437186002239</v>
      </c>
      <c r="C144" s="262">
        <v>0.41687341248251331</v>
      </c>
      <c r="D144" s="262">
        <v>0.54199585770750669</v>
      </c>
      <c r="E144" s="262">
        <v>0.48527521567309928</v>
      </c>
      <c r="F144" s="262">
        <v>0.51917882771215484</v>
      </c>
      <c r="G144" s="262">
        <v>0.55886499513848087</v>
      </c>
      <c r="H144" s="262">
        <v>0.6084126219953474</v>
      </c>
      <c r="I144" s="262">
        <v>0.57568858576999982</v>
      </c>
      <c r="J144" s="262">
        <v>0.34725712584784002</v>
      </c>
      <c r="K144" s="262">
        <v>0.45777517371355281</v>
      </c>
      <c r="L144" s="262">
        <v>0.46137351057448878</v>
      </c>
      <c r="M144" s="262">
        <v>0.37314112691358592</v>
      </c>
      <c r="N144" s="262">
        <v>0.35105356498306323</v>
      </c>
      <c r="O144" s="262">
        <v>0.31835133117871373</v>
      </c>
      <c r="P144" s="262">
        <v>0.27401357591685188</v>
      </c>
      <c r="Q144" s="262">
        <v>0.43899685828822721</v>
      </c>
      <c r="R144" s="262">
        <v>0.21718320782224221</v>
      </c>
      <c r="S144" s="262">
        <v>0.15656866973680569</v>
      </c>
      <c r="T144" s="262">
        <v>0.1706584331483276</v>
      </c>
      <c r="U144" s="262">
        <v>0.28606347965060719</v>
      </c>
      <c r="V144" s="262">
        <v>0.51874791108531881</v>
      </c>
      <c r="W144" s="262">
        <v>0.88453796631654003</v>
      </c>
      <c r="X144" s="262">
        <v>1.1036027339134069</v>
      </c>
      <c r="Y144" s="262">
        <v>1.538100882703431</v>
      </c>
      <c r="DA144" s="72" t="s">
        <v>1254</v>
      </c>
    </row>
    <row r="145" spans="1:105" ht="12" customHeight="1" x14ac:dyDescent="0.25">
      <c r="A145" s="64" t="s">
        <v>28</v>
      </c>
      <c r="B145" s="229">
        <v>5.6112339452606894E-3</v>
      </c>
      <c r="C145" s="229">
        <v>2.0826841157408751E-2</v>
      </c>
      <c r="D145" s="229">
        <v>1.89328936229811E-2</v>
      </c>
      <c r="E145" s="229">
        <v>1.9469518019931301E-2</v>
      </c>
      <c r="F145" s="229">
        <v>1.346342046435293E-2</v>
      </c>
      <c r="G145" s="229">
        <v>1.156386106510829E-2</v>
      </c>
      <c r="H145" s="229">
        <v>1.6471272608145019E-2</v>
      </c>
      <c r="I145" s="229">
        <v>1.1634597745185431E-2</v>
      </c>
      <c r="J145" s="229">
        <v>1.29312707555857E-2</v>
      </c>
      <c r="K145" s="229">
        <v>1.70186516683229E-2</v>
      </c>
      <c r="L145" s="229">
        <v>1.5848735840329881E-2</v>
      </c>
      <c r="M145" s="229">
        <v>1.4488660324883249E-2</v>
      </c>
      <c r="N145" s="229">
        <v>9.9237161573277003E-3</v>
      </c>
      <c r="O145" s="229">
        <v>1.1631721228298499E-2</v>
      </c>
      <c r="P145" s="229">
        <v>4.881514192995008E-3</v>
      </c>
      <c r="Q145" s="229">
        <v>4.3104819503455953E-3</v>
      </c>
      <c r="R145" s="229">
        <v>2.6634225398019808E-3</v>
      </c>
      <c r="S145" s="229">
        <v>3.031996951201705E-3</v>
      </c>
      <c r="T145" s="229">
        <v>2.9462530317029998E-3</v>
      </c>
      <c r="U145" s="229">
        <v>4.8222246218137966E-3</v>
      </c>
      <c r="V145" s="229">
        <v>3.0146012334784562E-3</v>
      </c>
      <c r="W145" s="229">
        <v>1.628555827750836E-3</v>
      </c>
      <c r="X145" s="229">
        <v>2.5496981498820039E-3</v>
      </c>
      <c r="Y145" s="229">
        <v>4.0034642656035114E-3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8.6416023737893852E-2</v>
      </c>
      <c r="H147" s="229">
        <v>5.6323984427601628E-2</v>
      </c>
      <c r="I147" s="229">
        <v>5.317469626062956E-2</v>
      </c>
      <c r="J147" s="229">
        <v>6.2693914211608665E-2</v>
      </c>
      <c r="K147" s="229">
        <v>7.4558340681945223E-2</v>
      </c>
      <c r="L147" s="229">
        <v>4.2184665068763512E-2</v>
      </c>
      <c r="M147" s="229">
        <v>4.4561186872811159E-2</v>
      </c>
      <c r="N147" s="229">
        <v>4.0859636076059892E-2</v>
      </c>
      <c r="O147" s="229">
        <v>3.2407683797129487E-2</v>
      </c>
      <c r="P147" s="229">
        <v>2.1518133008851779E-2</v>
      </c>
      <c r="Q147" s="229">
        <v>5.1946844978448509E-2</v>
      </c>
      <c r="R147" s="229">
        <v>2.057441109436384E-2</v>
      </c>
      <c r="S147" s="229">
        <v>2.6436734433884831E-2</v>
      </c>
      <c r="T147" s="229">
        <v>2.961902901357142E-2</v>
      </c>
      <c r="U147" s="229">
        <v>5.4992386832490733E-2</v>
      </c>
      <c r="V147" s="229">
        <v>2.3509833591108319E-2</v>
      </c>
      <c r="W147" s="229">
        <v>3.7161900508866003E-2</v>
      </c>
      <c r="X147" s="229">
        <v>8.9133750713133814E-2</v>
      </c>
      <c r="Y147" s="229">
        <v>0.12454045016722901</v>
      </c>
      <c r="DA147" s="73" t="s">
        <v>1257</v>
      </c>
    </row>
    <row r="148" spans="1:105" ht="12" customHeight="1" x14ac:dyDescent="0.25">
      <c r="A148" s="64" t="s">
        <v>159</v>
      </c>
      <c r="B148" s="229">
        <v>5.0637890047997541E-2</v>
      </c>
      <c r="C148" s="229">
        <v>3.9883630701338449E-2</v>
      </c>
      <c r="D148" s="229">
        <v>7.2229086946928062E-2</v>
      </c>
      <c r="E148" s="229">
        <v>8.7706839157616984E-2</v>
      </c>
      <c r="F148" s="229">
        <v>6.7539151367586661E-2</v>
      </c>
      <c r="G148" s="229">
        <v>4.2214338912131832E-2</v>
      </c>
      <c r="H148" s="229">
        <v>5.1376706236748539E-2</v>
      </c>
      <c r="I148" s="229">
        <v>4.0197608125862601E-2</v>
      </c>
      <c r="J148" s="229">
        <v>3.5976379503839882E-2</v>
      </c>
      <c r="K148" s="229">
        <v>4.1847022706982213E-2</v>
      </c>
      <c r="L148" s="229">
        <v>6.6392797255573205E-2</v>
      </c>
      <c r="M148" s="229">
        <v>5.0711378165868758E-2</v>
      </c>
      <c r="N148" s="229">
        <v>4.5359909553746809E-2</v>
      </c>
      <c r="O148" s="229">
        <v>3.9051850478604898E-2</v>
      </c>
      <c r="P148" s="229">
        <v>2.1247913754309001E-2</v>
      </c>
      <c r="Q148" s="229">
        <v>2.578440487832806E-2</v>
      </c>
      <c r="R148" s="229">
        <v>1.213116607566295E-2</v>
      </c>
      <c r="S148" s="229">
        <v>1.1211419040402241E-2</v>
      </c>
      <c r="T148" s="229">
        <v>9.8007723009685011E-3</v>
      </c>
      <c r="U148" s="229">
        <v>1.598424361315395E-2</v>
      </c>
      <c r="V148" s="229">
        <v>1.0307798445416259E-2</v>
      </c>
      <c r="W148" s="229">
        <v>1.379417140981383E-2</v>
      </c>
      <c r="X148" s="229">
        <v>2.2023688095531669E-2</v>
      </c>
      <c r="Y148" s="229">
        <v>3.180579690543104E-2</v>
      </c>
      <c r="DA148" s="73" t="s">
        <v>1258</v>
      </c>
    </row>
    <row r="149" spans="1:105" ht="12" customHeight="1" x14ac:dyDescent="0.25">
      <c r="A149" s="64" t="s">
        <v>32</v>
      </c>
      <c r="B149" s="229">
        <v>0.116966820286525</v>
      </c>
      <c r="C149" s="229">
        <v>0.12668456004243539</v>
      </c>
      <c r="D149" s="229">
        <v>0.13492601728688899</v>
      </c>
      <c r="E149" s="229">
        <v>0.17343775809264941</v>
      </c>
      <c r="F149" s="229">
        <v>0.1895434861884514</v>
      </c>
      <c r="G149" s="229">
        <v>5.8822396479095519E-2</v>
      </c>
      <c r="H149" s="229">
        <v>6.0784906173648477E-2</v>
      </c>
      <c r="I149" s="229">
        <v>5.1377048503527478E-2</v>
      </c>
      <c r="J149" s="229">
        <v>3.5317601626636941E-2</v>
      </c>
      <c r="K149" s="229">
        <v>4.9520868271166682E-2</v>
      </c>
      <c r="L149" s="229">
        <v>4.6419941366376227E-2</v>
      </c>
      <c r="M149" s="229">
        <v>3.3443545003619839E-2</v>
      </c>
      <c r="N149" s="229">
        <v>2.980530478392427E-2</v>
      </c>
      <c r="O149" s="229">
        <v>2.2493294812777571E-2</v>
      </c>
      <c r="P149" s="229">
        <v>1.000367107555169E-2</v>
      </c>
      <c r="Q149" s="229">
        <v>1.81934991658796E-2</v>
      </c>
      <c r="R149" s="229">
        <v>9.6782219889516158E-3</v>
      </c>
      <c r="S149" s="229">
        <v>5.7190805306924228E-3</v>
      </c>
      <c r="T149" s="229">
        <v>5.8483078258437541E-3</v>
      </c>
      <c r="U149" s="229">
        <v>1.12963720196137E-2</v>
      </c>
      <c r="V149" s="229">
        <v>1.729553227971288E-2</v>
      </c>
      <c r="W149" s="229">
        <v>1.531065708296641E-2</v>
      </c>
      <c r="X149" s="229">
        <v>1.8580488207735429E-2</v>
      </c>
      <c r="Y149" s="229">
        <v>1.7057396355260351E-2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5.4516463762083961E-3</v>
      </c>
      <c r="H150" s="229">
        <v>0</v>
      </c>
      <c r="I150" s="229">
        <v>5.1808838710466511E-5</v>
      </c>
      <c r="J150" s="229">
        <v>4.4647659100229358E-5</v>
      </c>
      <c r="K150" s="229">
        <v>1.211220170576454E-4</v>
      </c>
      <c r="L150" s="229">
        <v>2.613527740445617E-5</v>
      </c>
      <c r="M150" s="229">
        <v>0</v>
      </c>
      <c r="N150" s="229">
        <v>2.8759989282414671E-6</v>
      </c>
      <c r="O150" s="229">
        <v>2.540563876633949E-5</v>
      </c>
      <c r="P150" s="229">
        <v>7.2660584214195994E-6</v>
      </c>
      <c r="Q150" s="229">
        <v>0</v>
      </c>
      <c r="R150" s="229">
        <v>1.127485236886428E-2</v>
      </c>
      <c r="S150" s="229">
        <v>1.171524061500457E-2</v>
      </c>
      <c r="T150" s="229">
        <v>1.198804735167185E-2</v>
      </c>
      <c r="U150" s="229">
        <v>3.5449013983711967E-5</v>
      </c>
      <c r="V150" s="229">
        <v>3.0413001063026879E-5</v>
      </c>
      <c r="W150" s="229">
        <v>3.7522147578084482E-5</v>
      </c>
      <c r="X150" s="229">
        <v>4.7565815882740948E-5</v>
      </c>
      <c r="Y150" s="229">
        <v>7.4651539752474338E-5</v>
      </c>
      <c r="DA150" s="73" t="s">
        <v>1260</v>
      </c>
    </row>
    <row r="151" spans="1:105" ht="12" customHeight="1" x14ac:dyDescent="0.25">
      <c r="A151" s="64" t="s">
        <v>35</v>
      </c>
      <c r="B151" s="229">
        <v>0.1708703526220581</v>
      </c>
      <c r="C151" s="229">
        <v>0.17396586719973059</v>
      </c>
      <c r="D151" s="229">
        <v>0.24263571534910711</v>
      </c>
      <c r="E151" s="229">
        <v>0.16195391717227139</v>
      </c>
      <c r="F151" s="229">
        <v>0.2075874891598383</v>
      </c>
      <c r="G151" s="229">
        <v>0.29860089749789259</v>
      </c>
      <c r="H151" s="229">
        <v>0.37969943372910392</v>
      </c>
      <c r="I151" s="229">
        <v>0.38884793173627891</v>
      </c>
      <c r="J151" s="229">
        <v>0.1819890095136549</v>
      </c>
      <c r="K151" s="229">
        <v>0.25248135204875932</v>
      </c>
      <c r="L151" s="229">
        <v>0.2630186048260344</v>
      </c>
      <c r="M151" s="229">
        <v>0.2066764499616735</v>
      </c>
      <c r="N151" s="229">
        <v>0.2061456096011878</v>
      </c>
      <c r="O151" s="229">
        <v>0.19723314502556799</v>
      </c>
      <c r="P151" s="229">
        <v>0.20294496449100219</v>
      </c>
      <c r="Q151" s="229">
        <v>0.30944553059277341</v>
      </c>
      <c r="R151" s="229">
        <v>0.14505381092931319</v>
      </c>
      <c r="S151" s="229">
        <v>7.7225521885062404E-2</v>
      </c>
      <c r="T151" s="229">
        <v>9.0630188129228378E-2</v>
      </c>
      <c r="U151" s="229">
        <v>0.16639670168239579</v>
      </c>
      <c r="V151" s="229">
        <v>0.1094334226203424</v>
      </c>
      <c r="W151" s="229">
        <v>0.17384767508523341</v>
      </c>
      <c r="X151" s="229">
        <v>0.14000367083159729</v>
      </c>
      <c r="Y151" s="229">
        <v>0.17304972833251109</v>
      </c>
      <c r="DA151" s="73" t="s">
        <v>1261</v>
      </c>
    </row>
    <row r="152" spans="1:105" ht="12" customHeight="1" x14ac:dyDescent="0.25">
      <c r="A152" s="64" t="s">
        <v>36</v>
      </c>
      <c r="B152" s="229">
        <v>4.2829224434671038E-4</v>
      </c>
      <c r="C152" s="229">
        <v>4.779437487576667E-4</v>
      </c>
      <c r="D152" s="229">
        <v>4.7126396106586261E-4</v>
      </c>
      <c r="E152" s="229">
        <v>3.2594144059535339E-4</v>
      </c>
      <c r="F152" s="229">
        <v>1.30363817716375E-3</v>
      </c>
      <c r="G152" s="229">
        <v>6.8268623685679474E-3</v>
      </c>
      <c r="H152" s="229">
        <v>7.140938103893435E-3</v>
      </c>
      <c r="I152" s="229">
        <v>6.5846598463062378E-4</v>
      </c>
      <c r="J152" s="229">
        <v>3.7830050550744768E-4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4.0589782713834392E-2</v>
      </c>
      <c r="C153" s="229">
        <v>5.5034569632842437E-2</v>
      </c>
      <c r="D153" s="229">
        <v>7.280088054053549E-2</v>
      </c>
      <c r="E153" s="229">
        <v>4.238124179003494E-2</v>
      </c>
      <c r="F153" s="229">
        <v>3.9741642354761748E-2</v>
      </c>
      <c r="G153" s="229">
        <v>4.8968968701582537E-2</v>
      </c>
      <c r="H153" s="229">
        <v>3.661538071620643E-2</v>
      </c>
      <c r="I153" s="229">
        <v>2.9746428575174771E-2</v>
      </c>
      <c r="J153" s="229">
        <v>1.7926002071906241E-2</v>
      </c>
      <c r="K153" s="229">
        <v>2.222781631931885E-2</v>
      </c>
      <c r="L153" s="229">
        <v>2.748263094000708E-2</v>
      </c>
      <c r="M153" s="229">
        <v>2.3259906584729421E-2</v>
      </c>
      <c r="N153" s="229">
        <v>1.8956512811888562E-2</v>
      </c>
      <c r="O153" s="229">
        <v>1.550823019756886E-2</v>
      </c>
      <c r="P153" s="229">
        <v>1.341011333572089E-2</v>
      </c>
      <c r="Q153" s="229">
        <v>2.931609672245206E-2</v>
      </c>
      <c r="R153" s="229">
        <v>1.580732282528434E-2</v>
      </c>
      <c r="S153" s="229">
        <v>2.122867628055753E-2</v>
      </c>
      <c r="T153" s="229">
        <v>1.982583549534072E-2</v>
      </c>
      <c r="U153" s="229">
        <v>3.2536101867155533E-2</v>
      </c>
      <c r="V153" s="229">
        <v>7.4582922230544288E-2</v>
      </c>
      <c r="W153" s="229">
        <v>0.13143102592738909</v>
      </c>
      <c r="X153" s="229">
        <v>0.20057491536993399</v>
      </c>
      <c r="Y153" s="229">
        <v>0.26153971350748417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0.28057338768365309</v>
      </c>
      <c r="W154" s="229">
        <v>0.51132645832694235</v>
      </c>
      <c r="X154" s="229">
        <v>0.63068895672971037</v>
      </c>
      <c r="Y154" s="229">
        <v>0.92602968163015931</v>
      </c>
      <c r="DA154" s="73" t="s">
        <v>1264</v>
      </c>
    </row>
    <row r="155" spans="1:105" ht="12" customHeight="1" x14ac:dyDescent="0.25">
      <c r="A155" s="60" t="s">
        <v>1036</v>
      </c>
      <c r="B155" s="262">
        <v>5.4198661930180938</v>
      </c>
      <c r="C155" s="262">
        <v>6.1499995430508516</v>
      </c>
      <c r="D155" s="262">
        <v>7.1863673722712376</v>
      </c>
      <c r="E155" s="262">
        <v>6.4577342950180237</v>
      </c>
      <c r="F155" s="262">
        <v>5.5751389625335364</v>
      </c>
      <c r="G155" s="262">
        <v>6.476314164341276</v>
      </c>
      <c r="H155" s="262">
        <v>6.9147195406734516</v>
      </c>
      <c r="I155" s="262">
        <v>6.4143631173247426</v>
      </c>
      <c r="J155" s="262">
        <v>5.4997601961353366</v>
      </c>
      <c r="K155" s="262">
        <v>5.0505216132191046</v>
      </c>
      <c r="L155" s="262">
        <v>6.0010383008107251</v>
      </c>
      <c r="M155" s="262">
        <v>4.8504190219037708</v>
      </c>
      <c r="N155" s="262">
        <v>4.6562191108293769</v>
      </c>
      <c r="O155" s="262">
        <v>4.4131035807063341</v>
      </c>
      <c r="P155" s="262">
        <v>2.736126783233451</v>
      </c>
      <c r="Q155" s="262">
        <v>3.7723168260944568</v>
      </c>
      <c r="R155" s="262">
        <v>2.6135307171646112</v>
      </c>
      <c r="S155" s="262">
        <v>2.5414721201038049</v>
      </c>
      <c r="T155" s="262">
        <v>2.4168473599300131</v>
      </c>
      <c r="U155" s="262">
        <v>3.8075414081633991</v>
      </c>
      <c r="V155" s="262">
        <v>3.0402280218159961</v>
      </c>
      <c r="W155" s="262">
        <v>4.5489204994006052</v>
      </c>
      <c r="X155" s="262">
        <v>6.7239843194377142</v>
      </c>
      <c r="Y155" s="262">
        <v>10.19794294635375</v>
      </c>
      <c r="DA155" s="72" t="s">
        <v>1265</v>
      </c>
    </row>
    <row r="156" spans="1:105" ht="12" customHeight="1" x14ac:dyDescent="0.25">
      <c r="A156" s="132" t="s">
        <v>1038</v>
      </c>
      <c r="B156" s="316">
        <v>5.0555705638614814</v>
      </c>
      <c r="C156" s="316">
        <v>5.6853203199797404</v>
      </c>
      <c r="D156" s="316">
        <v>6.7448602517207714</v>
      </c>
      <c r="E156" s="316">
        <v>5.9759510637038584</v>
      </c>
      <c r="F156" s="316">
        <v>5.3938360720206457</v>
      </c>
      <c r="G156" s="316">
        <v>6.3291297691266184</v>
      </c>
      <c r="H156" s="316">
        <v>6.8912993827006854</v>
      </c>
      <c r="I156" s="316">
        <v>6.4662477929330189</v>
      </c>
      <c r="J156" s="316">
        <v>5.1369803999555996</v>
      </c>
      <c r="K156" s="316">
        <v>5.525598044532174</v>
      </c>
      <c r="L156" s="316">
        <v>5.6047180346442138</v>
      </c>
      <c r="M156" s="316">
        <v>5.4792529060934738</v>
      </c>
      <c r="N156" s="316">
        <v>4.7684130869439221</v>
      </c>
      <c r="O156" s="316">
        <v>5.2262657765956932</v>
      </c>
      <c r="P156" s="316">
        <v>4.022842697761666</v>
      </c>
      <c r="Q156" s="316">
        <v>6.5467062987427704</v>
      </c>
      <c r="R156" s="316">
        <v>5.6547339966098207</v>
      </c>
      <c r="S156" s="316">
        <v>5.4786338888047101</v>
      </c>
      <c r="T156" s="316">
        <v>4.4102785779352631</v>
      </c>
      <c r="U156" s="316">
        <v>7.740818447889998</v>
      </c>
      <c r="V156" s="316">
        <v>7.131798428863994</v>
      </c>
      <c r="W156" s="316">
        <v>6.7952920803496459</v>
      </c>
      <c r="X156" s="316">
        <v>7.8276664564485889</v>
      </c>
      <c r="Y156" s="316">
        <v>11.175996917493091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1</v>
      </c>
      <c r="E160" s="232">
        <f t="shared" si="6"/>
        <v>0.99999999999999989</v>
      </c>
      <c r="F160" s="232">
        <f t="shared" si="6"/>
        <v>1</v>
      </c>
      <c r="G160" s="232">
        <f t="shared" si="6"/>
        <v>0.99999999999999978</v>
      </c>
      <c r="H160" s="232">
        <f t="shared" si="6"/>
        <v>0.99999999999999989</v>
      </c>
      <c r="I160" s="232">
        <f t="shared" si="6"/>
        <v>1.0000000000000002</v>
      </c>
      <c r="J160" s="232">
        <f t="shared" si="6"/>
        <v>1</v>
      </c>
      <c r="K160" s="232">
        <f t="shared" si="6"/>
        <v>1</v>
      </c>
      <c r="L160" s="232">
        <f t="shared" si="6"/>
        <v>1</v>
      </c>
      <c r="M160" s="232">
        <f t="shared" si="6"/>
        <v>0.99999999999999989</v>
      </c>
      <c r="N160" s="232">
        <f t="shared" si="6"/>
        <v>1</v>
      </c>
      <c r="O160" s="232">
        <f t="shared" si="6"/>
        <v>1</v>
      </c>
      <c r="P160" s="232">
        <f t="shared" si="6"/>
        <v>1</v>
      </c>
      <c r="Q160" s="232">
        <f t="shared" si="6"/>
        <v>1</v>
      </c>
      <c r="R160" s="232">
        <f t="shared" si="6"/>
        <v>0.99999999999999989</v>
      </c>
      <c r="S160" s="232">
        <f t="shared" si="6"/>
        <v>1</v>
      </c>
      <c r="T160" s="232">
        <f t="shared" si="6"/>
        <v>0.99999999999999978</v>
      </c>
      <c r="U160" s="232">
        <f t="shared" si="6"/>
        <v>0.99999999999999989</v>
      </c>
      <c r="V160" s="232">
        <f t="shared" si="6"/>
        <v>1</v>
      </c>
      <c r="W160" s="232">
        <f t="shared" si="6"/>
        <v>0.99999999999999989</v>
      </c>
      <c r="X160" s="232">
        <f t="shared" si="6"/>
        <v>1.0000000000000002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1.275116700880079E-3</v>
      </c>
      <c r="C161" s="266">
        <f t="shared" si="7"/>
        <v>1.1898520421974601E-3</v>
      </c>
      <c r="D161" s="266">
        <f t="shared" si="7"/>
        <v>1.1177794862203699E-3</v>
      </c>
      <c r="E161" s="266">
        <f t="shared" si="7"/>
        <v>2.0622445118162283E-3</v>
      </c>
      <c r="F161" s="266">
        <f t="shared" si="7"/>
        <v>2.3669519136607269E-3</v>
      </c>
      <c r="G161" s="266">
        <f t="shared" si="7"/>
        <v>2.1478831071617896E-3</v>
      </c>
      <c r="H161" s="266">
        <f t="shared" si="7"/>
        <v>2.2955838707272901E-3</v>
      </c>
      <c r="I161" s="266">
        <f t="shared" si="7"/>
        <v>2.2178508460034825E-3</v>
      </c>
      <c r="J161" s="266">
        <f t="shared" si="7"/>
        <v>2.3528460998503099E-3</v>
      </c>
      <c r="K161" s="266">
        <f t="shared" si="7"/>
        <v>2.1472501693009841E-3</v>
      </c>
      <c r="L161" s="266">
        <f t="shared" si="7"/>
        <v>1.7691357901968041E-3</v>
      </c>
      <c r="M161" s="266">
        <f t="shared" si="7"/>
        <v>1.8516985061888347E-3</v>
      </c>
      <c r="N161" s="266">
        <f t="shared" si="7"/>
        <v>1.9521169386125946E-3</v>
      </c>
      <c r="O161" s="266">
        <f t="shared" si="7"/>
        <v>1.7899278867632095E-3</v>
      </c>
      <c r="P161" s="266">
        <f t="shared" si="7"/>
        <v>2.0078282641573983E-3</v>
      </c>
      <c r="Q161" s="266">
        <f t="shared" si="7"/>
        <v>2.2313240488633082E-3</v>
      </c>
      <c r="R161" s="266">
        <f t="shared" si="7"/>
        <v>1.8037736586798731E-3</v>
      </c>
      <c r="S161" s="266">
        <f t="shared" si="7"/>
        <v>1.6345617836064795E-3</v>
      </c>
      <c r="T161" s="266">
        <f t="shared" si="7"/>
        <v>1.5796615009587107E-3</v>
      </c>
      <c r="U161" s="266">
        <f t="shared" si="7"/>
        <v>1.5124570298375355E-3</v>
      </c>
      <c r="V161" s="266">
        <f t="shared" si="7"/>
        <v>1.7558489636937946E-3</v>
      </c>
      <c r="W161" s="266">
        <f t="shared" si="7"/>
        <v>1.3111105175259363E-3</v>
      </c>
      <c r="X161" s="266">
        <f t="shared" si="7"/>
        <v>1.8378531269769649E-3</v>
      </c>
      <c r="Y161" s="266">
        <f t="shared" si="7"/>
        <v>1.3760215143339481E-3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2.6435366679266599E-3</v>
      </c>
      <c r="C162" s="267">
        <f t="shared" si="8"/>
        <v>2.4667683364083112E-3</v>
      </c>
      <c r="D162" s="267">
        <f t="shared" si="8"/>
        <v>2.3193752041452084E-3</v>
      </c>
      <c r="E162" s="267">
        <f t="shared" si="8"/>
        <v>4.2753882695239064E-3</v>
      </c>
      <c r="F162" s="267">
        <f t="shared" si="8"/>
        <v>4.9070992252416385E-3</v>
      </c>
      <c r="G162" s="267">
        <f t="shared" si="8"/>
        <v>4.4529318361868431E-3</v>
      </c>
      <c r="H162" s="267">
        <f t="shared" si="8"/>
        <v>4.7591409730420673E-3</v>
      </c>
      <c r="I162" s="267">
        <f t="shared" si="8"/>
        <v>4.644704152544925E-3</v>
      </c>
      <c r="J162" s="267">
        <f t="shared" si="8"/>
        <v>4.9190628380912493E-3</v>
      </c>
      <c r="K162" s="267">
        <f t="shared" si="8"/>
        <v>4.4823872959048328E-3</v>
      </c>
      <c r="L162" s="267">
        <f t="shared" si="8"/>
        <v>3.6880165240677581E-3</v>
      </c>
      <c r="M162" s="267">
        <f t="shared" si="8"/>
        <v>3.8553794064682006E-3</v>
      </c>
      <c r="N162" s="267">
        <f t="shared" si="8"/>
        <v>4.1303462930911243E-3</v>
      </c>
      <c r="O162" s="267">
        <f t="shared" si="8"/>
        <v>3.8077619126813274E-3</v>
      </c>
      <c r="P162" s="267">
        <f t="shared" si="8"/>
        <v>4.333621565584392E-3</v>
      </c>
      <c r="Q162" s="267">
        <f t="shared" si="8"/>
        <v>4.847442849306648E-3</v>
      </c>
      <c r="R162" s="267">
        <f t="shared" si="8"/>
        <v>3.9186104447669528E-3</v>
      </c>
      <c r="S162" s="267">
        <f t="shared" si="8"/>
        <v>3.5943597596512127E-3</v>
      </c>
      <c r="T162" s="267">
        <f t="shared" si="8"/>
        <v>3.511343402237467E-3</v>
      </c>
      <c r="U162" s="267">
        <f t="shared" si="8"/>
        <v>3.3944516095252685E-3</v>
      </c>
      <c r="V162" s="267">
        <f t="shared" si="8"/>
        <v>3.9746533708085643E-3</v>
      </c>
      <c r="W162" s="267">
        <f t="shared" si="8"/>
        <v>2.9907304470949189E-3</v>
      </c>
      <c r="X162" s="267">
        <f t="shared" si="8"/>
        <v>4.2210493539002209E-3</v>
      </c>
      <c r="Y162" s="267">
        <f t="shared" si="8"/>
        <v>3.1797433650771994E-3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1.5694147471800108E-2</v>
      </c>
      <c r="C163" s="267">
        <f t="shared" si="9"/>
        <v>1.4644709309336914E-2</v>
      </c>
      <c r="D163" s="267">
        <f t="shared" si="9"/>
        <v>1.3727381024265335E-2</v>
      </c>
      <c r="E163" s="267">
        <f t="shared" si="9"/>
        <v>2.530417833972614E-2</v>
      </c>
      <c r="F163" s="267">
        <f t="shared" si="9"/>
        <v>2.9043002903704356E-2</v>
      </c>
      <c r="G163" s="267">
        <f t="shared" si="9"/>
        <v>2.635498210085687E-2</v>
      </c>
      <c r="H163" s="267">
        <f t="shared" si="9"/>
        <v>2.8167301852836037E-2</v>
      </c>
      <c r="I163" s="267">
        <f t="shared" si="9"/>
        <v>2.7162153822828879E-2</v>
      </c>
      <c r="J163" s="267">
        <f t="shared" si="9"/>
        <v>2.876659892303083E-2</v>
      </c>
      <c r="K163" s="267">
        <f t="shared" si="9"/>
        <v>2.6212927503283714E-2</v>
      </c>
      <c r="L163" s="267">
        <f t="shared" si="9"/>
        <v>2.1567460238124211E-2</v>
      </c>
      <c r="M163" s="267">
        <f t="shared" si="9"/>
        <v>2.2546195633682622E-2</v>
      </c>
      <c r="N163" s="267">
        <f t="shared" si="9"/>
        <v>2.374594496304442E-2</v>
      </c>
      <c r="O163" s="267">
        <f t="shared" si="9"/>
        <v>2.1773044558030228E-2</v>
      </c>
      <c r="P163" s="267">
        <f t="shared" si="9"/>
        <v>2.4423628786199698E-2</v>
      </c>
      <c r="Q163" s="267">
        <f t="shared" si="9"/>
        <v>2.7142276679737683E-2</v>
      </c>
      <c r="R163" s="267">
        <f t="shared" si="9"/>
        <v>2.1941467325847421E-2</v>
      </c>
      <c r="S163" s="267">
        <f t="shared" si="9"/>
        <v>1.988313987982767E-2</v>
      </c>
      <c r="T163" s="267">
        <f t="shared" si="9"/>
        <v>1.9215321746383254E-2</v>
      </c>
      <c r="U163" s="267">
        <f t="shared" si="9"/>
        <v>1.8397832977678594E-2</v>
      </c>
      <c r="V163" s="267">
        <f t="shared" si="9"/>
        <v>2.1358501650482246E-2</v>
      </c>
      <c r="W163" s="267">
        <f t="shared" si="9"/>
        <v>1.5948613309900769E-2</v>
      </c>
      <c r="X163" s="267">
        <f t="shared" si="9"/>
        <v>2.2356016865655075E-2</v>
      </c>
      <c r="Y163" s="267">
        <f t="shared" si="9"/>
        <v>1.6738203793550219E-2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1.8263415896233606E-2</v>
      </c>
      <c r="C164" s="267">
        <f t="shared" si="10"/>
        <v>1.7042175580193285E-2</v>
      </c>
      <c r="D164" s="267">
        <f t="shared" si="10"/>
        <v>1.6023879860133962E-2</v>
      </c>
      <c r="E164" s="267">
        <f t="shared" si="10"/>
        <v>2.9537397771537119E-2</v>
      </c>
      <c r="F164" s="267">
        <f t="shared" si="10"/>
        <v>3.3901702625128871E-2</v>
      </c>
      <c r="G164" s="267">
        <f t="shared" si="10"/>
        <v>3.0763993958761181E-2</v>
      </c>
      <c r="H164" s="267">
        <f t="shared" si="10"/>
        <v>3.2879502657946293E-2</v>
      </c>
      <c r="I164" s="267">
        <f t="shared" si="10"/>
        <v>3.2088892384996646E-2</v>
      </c>
      <c r="J164" s="267">
        <f t="shared" si="10"/>
        <v>3.3984355701117915E-2</v>
      </c>
      <c r="K164" s="267">
        <f t="shared" si="10"/>
        <v>3.0967493050629773E-2</v>
      </c>
      <c r="L164" s="267">
        <f t="shared" si="10"/>
        <v>2.5479419456685193E-2</v>
      </c>
      <c r="M164" s="267">
        <f t="shared" si="10"/>
        <v>2.6635680296172248E-2</v>
      </c>
      <c r="N164" s="267">
        <f t="shared" si="10"/>
        <v>2.8566376559174312E-2</v>
      </c>
      <c r="O164" s="267">
        <f t="shared" si="10"/>
        <v>2.6306705062532666E-2</v>
      </c>
      <c r="P164" s="267">
        <f t="shared" si="10"/>
        <v>2.9971631113233754E-2</v>
      </c>
      <c r="Q164" s="267">
        <f t="shared" si="10"/>
        <v>3.3489554302095666E-2</v>
      </c>
      <c r="R164" s="267">
        <f t="shared" si="10"/>
        <v>2.707252490816944E-2</v>
      </c>
      <c r="S164" s="267">
        <f t="shared" si="10"/>
        <v>2.4858355641460134E-2</v>
      </c>
      <c r="T164" s="267">
        <f t="shared" si="10"/>
        <v>2.4306546813861855E-2</v>
      </c>
      <c r="U164" s="267">
        <f t="shared" si="10"/>
        <v>2.3516420278967817E-2</v>
      </c>
      <c r="V164" s="267">
        <f t="shared" si="10"/>
        <v>2.7555695476035282E-2</v>
      </c>
      <c r="W164" s="267">
        <f t="shared" si="10"/>
        <v>2.0747423670742938E-2</v>
      </c>
      <c r="X164" s="267">
        <f t="shared" si="10"/>
        <v>2.9298874390376414E-2</v>
      </c>
      <c r="Y164" s="267">
        <f t="shared" si="10"/>
        <v>2.2082024116230826E-2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5.846992224308077E-3</v>
      </c>
      <c r="C165" s="268">
        <f t="shared" si="11"/>
        <v>5.5177108942046265E-3</v>
      </c>
      <c r="D165" s="268">
        <f t="shared" si="11"/>
        <v>5.109348868098205E-3</v>
      </c>
      <c r="E165" s="268">
        <f t="shared" si="11"/>
        <v>9.4396385494290441E-3</v>
      </c>
      <c r="F165" s="268">
        <f t="shared" si="11"/>
        <v>1.0621670758541724E-2</v>
      </c>
      <c r="G165" s="268">
        <f t="shared" si="11"/>
        <v>9.6147747231377385E-3</v>
      </c>
      <c r="H165" s="268">
        <f t="shared" si="11"/>
        <v>1.0125553310079949E-2</v>
      </c>
      <c r="I165" s="268">
        <f t="shared" si="11"/>
        <v>9.8315820287250485E-3</v>
      </c>
      <c r="J165" s="268">
        <f t="shared" si="11"/>
        <v>1.0879656673002324E-2</v>
      </c>
      <c r="K165" s="268">
        <f t="shared" si="11"/>
        <v>9.6064292706356386E-3</v>
      </c>
      <c r="L165" s="268">
        <f t="shared" si="11"/>
        <v>7.9456718027788448E-3</v>
      </c>
      <c r="M165" s="268">
        <f t="shared" si="11"/>
        <v>8.3167659609893665E-3</v>
      </c>
      <c r="N165" s="268">
        <f t="shared" si="11"/>
        <v>8.9177339844133136E-3</v>
      </c>
      <c r="O165" s="268">
        <f t="shared" si="11"/>
        <v>8.196946881143535E-3</v>
      </c>
      <c r="P165" s="268">
        <f t="shared" si="11"/>
        <v>8.9851345200149275E-3</v>
      </c>
      <c r="Q165" s="268">
        <f t="shared" si="11"/>
        <v>9.9605352674637833E-3</v>
      </c>
      <c r="R165" s="268">
        <f t="shared" si="11"/>
        <v>8.3557835245687793E-3</v>
      </c>
      <c r="S165" s="268">
        <f t="shared" si="11"/>
        <v>8.1407186091566885E-3</v>
      </c>
      <c r="T165" s="268">
        <f t="shared" si="11"/>
        <v>7.9398881128839981E-3</v>
      </c>
      <c r="U165" s="268">
        <f t="shared" si="11"/>
        <v>7.541473767307065E-3</v>
      </c>
      <c r="V165" s="268">
        <f t="shared" si="11"/>
        <v>8.7604582941609686E-3</v>
      </c>
      <c r="W165" s="268">
        <f t="shared" si="11"/>
        <v>6.6759980761891069E-3</v>
      </c>
      <c r="X165" s="268">
        <f t="shared" si="11"/>
        <v>9.8359113764393703E-3</v>
      </c>
      <c r="Y165" s="268">
        <f t="shared" si="11"/>
        <v>7.4308709035921872E-3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0.88649855897210483</v>
      </c>
      <c r="C166" s="317">
        <f t="shared" si="12"/>
        <v>0.89422525921078355</v>
      </c>
      <c r="D166" s="317">
        <f t="shared" si="12"/>
        <v>0.89740431746437477</v>
      </c>
      <c r="E166" s="317">
        <f t="shared" si="12"/>
        <v>0.82138945833479349</v>
      </c>
      <c r="F166" s="317">
        <f t="shared" si="12"/>
        <v>0.79095866800795489</v>
      </c>
      <c r="G166" s="317">
        <f t="shared" si="12"/>
        <v>0.81530952919520172</v>
      </c>
      <c r="H166" s="317">
        <f t="shared" si="12"/>
        <v>0.80536068232430469</v>
      </c>
      <c r="I166" s="317">
        <f t="shared" si="12"/>
        <v>0.80909119820597875</v>
      </c>
      <c r="J166" s="317">
        <f t="shared" si="12"/>
        <v>0.81065213227979238</v>
      </c>
      <c r="K166" s="317">
        <f t="shared" si="12"/>
        <v>0.81295135651563344</v>
      </c>
      <c r="L166" s="317">
        <f t="shared" si="12"/>
        <v>0.85042203239294434</v>
      </c>
      <c r="M166" s="317">
        <f t="shared" si="12"/>
        <v>0.84799145517744612</v>
      </c>
      <c r="N166" s="317">
        <f t="shared" si="12"/>
        <v>0.84446239335167927</v>
      </c>
      <c r="O166" s="317">
        <f t="shared" si="12"/>
        <v>0.85841843974297116</v>
      </c>
      <c r="P166" s="317">
        <f t="shared" si="12"/>
        <v>0.83118629569827029</v>
      </c>
      <c r="Q166" s="317">
        <f t="shared" si="12"/>
        <v>0.80276758438935636</v>
      </c>
      <c r="R166" s="317">
        <f t="shared" si="12"/>
        <v>0.85144134526397464</v>
      </c>
      <c r="S166" s="317">
        <f t="shared" si="12"/>
        <v>0.86734336558314673</v>
      </c>
      <c r="T166" s="317">
        <f t="shared" si="12"/>
        <v>0.86618778784704464</v>
      </c>
      <c r="U166" s="317">
        <f t="shared" si="12"/>
        <v>0.87078052629329594</v>
      </c>
      <c r="V166" s="317">
        <f t="shared" si="12"/>
        <v>0.80530699226659452</v>
      </c>
      <c r="W166" s="317">
        <f t="shared" si="12"/>
        <v>0.84621176284208099</v>
      </c>
      <c r="X166" s="317">
        <f t="shared" si="12"/>
        <v>0.79039643192225029</v>
      </c>
      <c r="Y166" s="317">
        <f t="shared" si="12"/>
        <v>0.84443796808540805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2.4767408370110232E-2</v>
      </c>
      <c r="C167" s="269">
        <f t="shared" si="13"/>
        <v>2.2246647719920958E-2</v>
      </c>
      <c r="D167" s="269">
        <f t="shared" si="13"/>
        <v>2.2923502531726682E-2</v>
      </c>
      <c r="E167" s="269">
        <f t="shared" si="13"/>
        <v>4.2701545511610157E-2</v>
      </c>
      <c r="F167" s="269">
        <f t="shared" si="13"/>
        <v>5.8093965659436898E-2</v>
      </c>
      <c r="G167" s="269">
        <f t="shared" si="13"/>
        <v>4.8361070842660267E-2</v>
      </c>
      <c r="H167" s="269">
        <f t="shared" si="13"/>
        <v>5.1678823818246997E-2</v>
      </c>
      <c r="I167" s="269">
        <f t="shared" si="13"/>
        <v>5.0860460239736442E-2</v>
      </c>
      <c r="J167" s="269">
        <f t="shared" si="13"/>
        <v>4.0898989870278395E-2</v>
      </c>
      <c r="K167" s="269">
        <f t="shared" si="13"/>
        <v>5.0590492210327832E-2</v>
      </c>
      <c r="L167" s="269">
        <f t="shared" si="13"/>
        <v>3.6202960669888935E-2</v>
      </c>
      <c r="M167" s="269">
        <f t="shared" si="13"/>
        <v>3.7897811213910185E-2</v>
      </c>
      <c r="N167" s="269">
        <f t="shared" si="13"/>
        <v>3.9522780417791635E-2</v>
      </c>
      <c r="O167" s="269">
        <f t="shared" si="13"/>
        <v>3.5006170698741623E-2</v>
      </c>
      <c r="P167" s="269">
        <f t="shared" si="13"/>
        <v>5.0565790849375084E-2</v>
      </c>
      <c r="Q167" s="269">
        <f t="shared" si="13"/>
        <v>6.3930741436021038E-2</v>
      </c>
      <c r="R167" s="269">
        <f t="shared" si="13"/>
        <v>4.0272715042592083E-2</v>
      </c>
      <c r="S167" s="269">
        <f t="shared" si="13"/>
        <v>2.9324700219420016E-2</v>
      </c>
      <c r="T167" s="269">
        <f t="shared" si="13"/>
        <v>3.2114037726178178E-2</v>
      </c>
      <c r="U167" s="269">
        <f t="shared" si="13"/>
        <v>3.2556780704116217E-2</v>
      </c>
      <c r="V167" s="269">
        <f t="shared" si="13"/>
        <v>7.6347034335963626E-2</v>
      </c>
      <c r="W167" s="269">
        <f t="shared" si="13"/>
        <v>6.3209716862763041E-2</v>
      </c>
      <c r="X167" s="269">
        <f t="shared" si="13"/>
        <v>8.3853341605801934E-2</v>
      </c>
      <c r="Y167" s="269">
        <f t="shared" si="13"/>
        <v>6.0955159801306828E-2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1.7752757506165211E-2</v>
      </c>
      <c r="C168" s="269">
        <f t="shared" si="14"/>
        <v>1.6826583478251379E-2</v>
      </c>
      <c r="D168" s="269">
        <f t="shared" si="14"/>
        <v>1.5657876534575076E-2</v>
      </c>
      <c r="E168" s="269">
        <f t="shared" si="14"/>
        <v>2.7718018242372761E-2</v>
      </c>
      <c r="F168" s="269">
        <f t="shared" si="14"/>
        <v>3.1396693603295715E-2</v>
      </c>
      <c r="G168" s="269">
        <f t="shared" si="14"/>
        <v>2.9142256535643188E-2</v>
      </c>
      <c r="H168" s="269">
        <f t="shared" si="14"/>
        <v>3.0808743860226598E-2</v>
      </c>
      <c r="I168" s="269">
        <f t="shared" si="14"/>
        <v>3.0032737735364894E-2</v>
      </c>
      <c r="J168" s="269">
        <f t="shared" si="14"/>
        <v>3.3137946636998754E-2</v>
      </c>
      <c r="K168" s="269">
        <f t="shared" si="14"/>
        <v>2.8964420409802162E-2</v>
      </c>
      <c r="L168" s="269">
        <f t="shared" si="14"/>
        <v>2.4139634344533221E-2</v>
      </c>
      <c r="M168" s="269">
        <f t="shared" si="14"/>
        <v>2.5127445291992505E-2</v>
      </c>
      <c r="N168" s="269">
        <f t="shared" si="14"/>
        <v>2.682313468368782E-2</v>
      </c>
      <c r="O168" s="269">
        <f t="shared" si="14"/>
        <v>2.4813117620829994E-2</v>
      </c>
      <c r="P168" s="269">
        <f t="shared" si="14"/>
        <v>2.7824392879574625E-2</v>
      </c>
      <c r="Q168" s="269">
        <f t="shared" si="14"/>
        <v>3.1804468896128736E-2</v>
      </c>
      <c r="R168" s="269">
        <f t="shared" si="14"/>
        <v>2.5816413754137634E-2</v>
      </c>
      <c r="S168" s="269">
        <f t="shared" si="14"/>
        <v>2.6145134965811494E-2</v>
      </c>
      <c r="T168" s="269">
        <f t="shared" si="14"/>
        <v>2.4838926176764354E-2</v>
      </c>
      <c r="U168" s="269">
        <f t="shared" si="14"/>
        <v>2.3250369796050441E-2</v>
      </c>
      <c r="V168" s="269">
        <f t="shared" si="14"/>
        <v>3.0896471474689231E-2</v>
      </c>
      <c r="W168" s="269">
        <f t="shared" si="14"/>
        <v>2.4336376784448239E-2</v>
      </c>
      <c r="X168" s="269">
        <f t="shared" si="14"/>
        <v>3.4410699496905374E-2</v>
      </c>
      <c r="Y168" s="269">
        <f t="shared" si="14"/>
        <v>2.6046968668095524E-2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4.6232826436197636E-3</v>
      </c>
      <c r="C169" s="318">
        <f t="shared" si="15"/>
        <v>3.9032652080549092E-3</v>
      </c>
      <c r="D169" s="318">
        <f t="shared" si="15"/>
        <v>4.4565484405315039E-3</v>
      </c>
      <c r="E169" s="318">
        <f t="shared" si="15"/>
        <v>9.0489677648291026E-3</v>
      </c>
      <c r="F169" s="318">
        <f t="shared" si="15"/>
        <v>1.4893965196755465E-2</v>
      </c>
      <c r="G169" s="318">
        <f t="shared" si="15"/>
        <v>1.0760807117805398E-2</v>
      </c>
      <c r="H169" s="318">
        <f t="shared" si="15"/>
        <v>1.171246028104349E-2</v>
      </c>
      <c r="I169" s="318">
        <f t="shared" si="15"/>
        <v>1.1672201067255191E-2</v>
      </c>
      <c r="J169" s="318">
        <f t="shared" si="15"/>
        <v>6.6298839033583556E-3</v>
      </c>
      <c r="K169" s="318">
        <f t="shared" si="15"/>
        <v>1.2039719236741849E-2</v>
      </c>
      <c r="L169" s="318">
        <f t="shared" si="15"/>
        <v>7.2885125611885024E-3</v>
      </c>
      <c r="M169" s="318">
        <f t="shared" si="15"/>
        <v>7.6915567994181892E-3</v>
      </c>
      <c r="N169" s="318">
        <f t="shared" si="15"/>
        <v>7.9643014674845199E-3</v>
      </c>
      <c r="O169" s="318">
        <f t="shared" si="15"/>
        <v>6.6193708820775363E-3</v>
      </c>
      <c r="P169" s="318">
        <f t="shared" si="15"/>
        <v>1.2747243878229704E-2</v>
      </c>
      <c r="Q169" s="318">
        <f t="shared" si="15"/>
        <v>1.7493364220441357E-2</v>
      </c>
      <c r="R169" s="318">
        <f t="shared" si="15"/>
        <v>8.3362976881975193E-3</v>
      </c>
      <c r="S169" s="318">
        <f t="shared" si="15"/>
        <v>4.2135753345020378E-3</v>
      </c>
      <c r="T169" s="318">
        <f t="shared" si="15"/>
        <v>5.6414738385264186E-3</v>
      </c>
      <c r="U169" s="318">
        <f t="shared" si="15"/>
        <v>6.2281106129964377E-3</v>
      </c>
      <c r="V169" s="318">
        <f t="shared" si="15"/>
        <v>1.7429699873733863E-2</v>
      </c>
      <c r="W169" s="318">
        <f t="shared" si="15"/>
        <v>1.481335025534581E-2</v>
      </c>
      <c r="X169" s="318">
        <f t="shared" si="15"/>
        <v>1.8307911926236781E-2</v>
      </c>
      <c r="Y169" s="318">
        <f t="shared" si="15"/>
        <v>1.217235428476242E-2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1.3129474862545447E-2</v>
      </c>
      <c r="C170" s="318">
        <f t="shared" si="16"/>
        <v>1.2923318270196469E-2</v>
      </c>
      <c r="D170" s="318">
        <f t="shared" si="16"/>
        <v>1.1201328094043577E-2</v>
      </c>
      <c r="E170" s="318">
        <f t="shared" si="16"/>
        <v>1.8669050477543664E-2</v>
      </c>
      <c r="F170" s="318">
        <f t="shared" si="16"/>
        <v>1.6502728406540254E-2</v>
      </c>
      <c r="G170" s="318">
        <f t="shared" si="16"/>
        <v>1.838144941783779E-2</v>
      </c>
      <c r="H170" s="318">
        <f t="shared" si="16"/>
        <v>1.909628357918311E-2</v>
      </c>
      <c r="I170" s="318">
        <f t="shared" si="16"/>
        <v>1.8360536668109703E-2</v>
      </c>
      <c r="J170" s="318">
        <f t="shared" si="16"/>
        <v>2.6508062733640397E-2</v>
      </c>
      <c r="K170" s="318">
        <f t="shared" si="16"/>
        <v>1.6924701173060309E-2</v>
      </c>
      <c r="L170" s="318">
        <f t="shared" si="16"/>
        <v>1.6851121783344723E-2</v>
      </c>
      <c r="M170" s="318">
        <f t="shared" si="16"/>
        <v>1.7435888492574318E-2</v>
      </c>
      <c r="N170" s="318">
        <f t="shared" si="16"/>
        <v>1.8858833216203307E-2</v>
      </c>
      <c r="O170" s="318">
        <f t="shared" si="16"/>
        <v>1.8193746738752462E-2</v>
      </c>
      <c r="P170" s="318">
        <f t="shared" si="16"/>
        <v>1.507714900134492E-2</v>
      </c>
      <c r="Q170" s="318">
        <f t="shared" si="16"/>
        <v>1.4311104675687381E-2</v>
      </c>
      <c r="R170" s="318">
        <f t="shared" si="16"/>
        <v>1.7480116065940115E-2</v>
      </c>
      <c r="S170" s="318">
        <f t="shared" si="16"/>
        <v>2.1931559631309456E-2</v>
      </c>
      <c r="T170" s="318">
        <f t="shared" si="16"/>
        <v>1.9197452338237938E-2</v>
      </c>
      <c r="U170" s="318">
        <f t="shared" si="16"/>
        <v>1.7022259183054004E-2</v>
      </c>
      <c r="V170" s="318">
        <f t="shared" si="16"/>
        <v>1.3466771600955364E-2</v>
      </c>
      <c r="W170" s="318">
        <f t="shared" si="16"/>
        <v>9.5230265291024324E-3</v>
      </c>
      <c r="X170" s="318">
        <f t="shared" si="16"/>
        <v>1.6102787570668582E-2</v>
      </c>
      <c r="Y170" s="318">
        <f t="shared" si="16"/>
        <v>1.3874614383333102E-2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6.7398602359201596E-3</v>
      </c>
      <c r="C171" s="269">
        <f t="shared" si="17"/>
        <v>6.3110403472963527E-3</v>
      </c>
      <c r="D171" s="269">
        <f t="shared" si="17"/>
        <v>5.9165845790896702E-3</v>
      </c>
      <c r="E171" s="269">
        <f t="shared" si="17"/>
        <v>1.1035709507893459E-2</v>
      </c>
      <c r="F171" s="269">
        <f t="shared" si="17"/>
        <v>1.2524457351878954E-2</v>
      </c>
      <c r="G171" s="269">
        <f t="shared" si="17"/>
        <v>1.1144160921584559E-2</v>
      </c>
      <c r="H171" s="269">
        <f t="shared" si="17"/>
        <v>1.1749268045026165E-2</v>
      </c>
      <c r="I171" s="269">
        <f t="shared" si="17"/>
        <v>1.1388380537444232E-2</v>
      </c>
      <c r="J171" s="269">
        <f t="shared" si="17"/>
        <v>1.2389988092660424E-2</v>
      </c>
      <c r="K171" s="269">
        <f t="shared" si="17"/>
        <v>1.1194930618063998E-2</v>
      </c>
      <c r="L171" s="269">
        <f t="shared" si="17"/>
        <v>9.2172749130289295E-3</v>
      </c>
      <c r="M171" s="269">
        <f t="shared" si="17"/>
        <v>9.6421817825216392E-3</v>
      </c>
      <c r="N171" s="269">
        <f t="shared" si="17"/>
        <v>1.0307462004599265E-2</v>
      </c>
      <c r="O171" s="269">
        <f t="shared" si="17"/>
        <v>9.4358303775309051E-3</v>
      </c>
      <c r="P171" s="269">
        <f t="shared" si="17"/>
        <v>1.0472613247696638E-2</v>
      </c>
      <c r="Q171" s="269">
        <f t="shared" si="17"/>
        <v>1.169132401806882E-2</v>
      </c>
      <c r="R171" s="269">
        <f t="shared" si="17"/>
        <v>9.6147857031111551E-3</v>
      </c>
      <c r="S171" s="269">
        <f t="shared" si="17"/>
        <v>9.2146510150704058E-3</v>
      </c>
      <c r="T171" s="269">
        <f t="shared" si="17"/>
        <v>9.0383624931841995E-3</v>
      </c>
      <c r="U171" s="269">
        <f t="shared" si="17"/>
        <v>8.6165693798051189E-3</v>
      </c>
      <c r="V171" s="269">
        <f t="shared" si="17"/>
        <v>1.0664957715635559E-2</v>
      </c>
      <c r="W171" s="269">
        <f t="shared" si="17"/>
        <v>8.1912594774228922E-3</v>
      </c>
      <c r="X171" s="269">
        <f t="shared" si="17"/>
        <v>1.2009722892989969E-2</v>
      </c>
      <c r="Y171" s="269">
        <f t="shared" si="17"/>
        <v>9.0477463282657346E-3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8.4922532178276163E-5</v>
      </c>
      <c r="C172" s="318">
        <f t="shared" si="18"/>
        <v>6.6408877898877324E-5</v>
      </c>
      <c r="D172" s="318">
        <f t="shared" si="18"/>
        <v>8.7256389697415931E-5</v>
      </c>
      <c r="E172" s="318">
        <f t="shared" si="18"/>
        <v>1.4047772899982442E-4</v>
      </c>
      <c r="F172" s="318">
        <f t="shared" si="18"/>
        <v>3.4030873923275346E-4</v>
      </c>
      <c r="G172" s="318">
        <f t="shared" si="18"/>
        <v>2.7462549628619825E-4</v>
      </c>
      <c r="H172" s="318">
        <f t="shared" si="18"/>
        <v>3.3791854239083124E-4</v>
      </c>
      <c r="I172" s="318">
        <f t="shared" si="18"/>
        <v>3.5834634249635349E-4</v>
      </c>
      <c r="J172" s="318">
        <f t="shared" si="18"/>
        <v>1.2511301757166585E-4</v>
      </c>
      <c r="K172" s="318">
        <f t="shared" si="18"/>
        <v>3.2121363704307702E-4</v>
      </c>
      <c r="L172" s="318">
        <f t="shared" si="18"/>
        <v>1.7245319687518682E-4</v>
      </c>
      <c r="M172" s="318">
        <f t="shared" si="18"/>
        <v>1.7929252316267166E-4</v>
      </c>
      <c r="N172" s="318">
        <f t="shared" si="18"/>
        <v>1.9318447013641149E-4</v>
      </c>
      <c r="O172" s="318">
        <f t="shared" si="18"/>
        <v>1.6058684955037704E-4</v>
      </c>
      <c r="P172" s="318">
        <f t="shared" si="18"/>
        <v>4.6778398829610358E-4</v>
      </c>
      <c r="Q172" s="318">
        <f t="shared" si="18"/>
        <v>7.0772722216720814E-4</v>
      </c>
      <c r="R172" s="318">
        <f t="shared" si="18"/>
        <v>2.4604010102140933E-4</v>
      </c>
      <c r="S172" s="318">
        <f t="shared" si="18"/>
        <v>8.104535103799775E-5</v>
      </c>
      <c r="T172" s="318">
        <f t="shared" si="18"/>
        <v>1.2530749803917475E-4</v>
      </c>
      <c r="U172" s="318">
        <f t="shared" si="18"/>
        <v>1.4826956674238945E-4</v>
      </c>
      <c r="V172" s="318">
        <f t="shared" si="18"/>
        <v>5.8533376234130526E-4</v>
      </c>
      <c r="W172" s="318">
        <f t="shared" si="18"/>
        <v>5.622301067947673E-4</v>
      </c>
      <c r="X172" s="318">
        <f t="shared" si="18"/>
        <v>4.5598271180522551E-4</v>
      </c>
      <c r="Y172" s="318">
        <f t="shared" si="18"/>
        <v>2.5998627517621772E-4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4.9261676255872783E-4</v>
      </c>
      <c r="C173" s="318">
        <f t="shared" si="19"/>
        <v>4.4247954464212612E-4</v>
      </c>
      <c r="D173" s="318">
        <f t="shared" si="19"/>
        <v>4.5594199582520687E-4</v>
      </c>
      <c r="E173" s="318">
        <f t="shared" si="19"/>
        <v>8.4932168888407348E-4</v>
      </c>
      <c r="F173" s="318">
        <f t="shared" si="19"/>
        <v>1.1554725815352772E-3</v>
      </c>
      <c r="G173" s="318">
        <f t="shared" si="19"/>
        <v>9.6188805047261951E-4</v>
      </c>
      <c r="H173" s="318">
        <f t="shared" si="19"/>
        <v>1.0278772208121183E-3</v>
      </c>
      <c r="I173" s="318">
        <f t="shared" si="19"/>
        <v>1.0116002001962522E-3</v>
      </c>
      <c r="J173" s="318">
        <f t="shared" si="19"/>
        <v>8.134693658999522E-4</v>
      </c>
      <c r="K173" s="318">
        <f t="shared" si="19"/>
        <v>1.0062306122823989E-3</v>
      </c>
      <c r="L173" s="318">
        <f t="shared" si="19"/>
        <v>7.200666704298489E-4</v>
      </c>
      <c r="M173" s="318">
        <f t="shared" si="19"/>
        <v>7.5377676942527832E-4</v>
      </c>
      <c r="N173" s="318">
        <f t="shared" si="19"/>
        <v>7.8609694828742137E-4</v>
      </c>
      <c r="O173" s="318">
        <f t="shared" si="19"/>
        <v>6.9626285566492391E-4</v>
      </c>
      <c r="P173" s="318">
        <f t="shared" si="19"/>
        <v>1.0057393091843321E-3</v>
      </c>
      <c r="Q173" s="318">
        <f t="shared" si="19"/>
        <v>1.2715644044614123E-3</v>
      </c>
      <c r="R173" s="318">
        <f t="shared" si="19"/>
        <v>8.0101293632619142E-4</v>
      </c>
      <c r="S173" s="318">
        <f t="shared" si="19"/>
        <v>5.8326001127067466E-4</v>
      </c>
      <c r="T173" s="318">
        <f t="shared" si="19"/>
        <v>6.3873914706596838E-4</v>
      </c>
      <c r="U173" s="318">
        <f t="shared" si="19"/>
        <v>6.4754517994507481E-4</v>
      </c>
      <c r="V173" s="318">
        <f t="shared" si="19"/>
        <v>1.5185209660826151E-3</v>
      </c>
      <c r="W173" s="318">
        <f t="shared" si="19"/>
        <v>1.2572234291887505E-3</v>
      </c>
      <c r="X173" s="318">
        <f t="shared" si="19"/>
        <v>1.6678192992300288E-3</v>
      </c>
      <c r="Y173" s="318">
        <f t="shared" si="19"/>
        <v>1.212380925523377E-3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6.1623209411831555E-3</v>
      </c>
      <c r="C174" s="318">
        <f t="shared" si="20"/>
        <v>5.8021519247553497E-3</v>
      </c>
      <c r="D174" s="318">
        <f t="shared" si="20"/>
        <v>5.3733861935670478E-3</v>
      </c>
      <c r="E174" s="318">
        <f t="shared" si="20"/>
        <v>1.0045910090009562E-2</v>
      </c>
      <c r="F174" s="318">
        <f t="shared" si="20"/>
        <v>1.1028676031110924E-2</v>
      </c>
      <c r="G174" s="318">
        <f t="shared" si="20"/>
        <v>9.9076473748257402E-3</v>
      </c>
      <c r="H174" s="318">
        <f t="shared" si="20"/>
        <v>1.0383472281823215E-2</v>
      </c>
      <c r="I174" s="318">
        <f t="shared" si="20"/>
        <v>1.0018433994751627E-2</v>
      </c>
      <c r="J174" s="318">
        <f t="shared" si="20"/>
        <v>1.1451405709188808E-2</v>
      </c>
      <c r="K174" s="318">
        <f t="shared" si="20"/>
        <v>9.8674863687385223E-3</v>
      </c>
      <c r="L174" s="318">
        <f t="shared" si="20"/>
        <v>8.3247550457238931E-3</v>
      </c>
      <c r="M174" s="318">
        <f t="shared" si="20"/>
        <v>8.7091124899336906E-3</v>
      </c>
      <c r="N174" s="318">
        <f t="shared" si="20"/>
        <v>9.3281805861754313E-3</v>
      </c>
      <c r="O174" s="318">
        <f t="shared" si="20"/>
        <v>8.5789806723156042E-3</v>
      </c>
      <c r="P174" s="318">
        <f t="shared" si="20"/>
        <v>8.9990899502162044E-3</v>
      </c>
      <c r="Q174" s="318">
        <f t="shared" si="20"/>
        <v>9.7120323914402003E-3</v>
      </c>
      <c r="R174" s="318">
        <f t="shared" si="20"/>
        <v>8.5677326657635552E-3</v>
      </c>
      <c r="S174" s="318">
        <f t="shared" si="20"/>
        <v>8.5503456527617327E-3</v>
      </c>
      <c r="T174" s="318">
        <f t="shared" si="20"/>
        <v>8.2743158480790575E-3</v>
      </c>
      <c r="U174" s="318">
        <f t="shared" si="20"/>
        <v>7.8207546331176547E-3</v>
      </c>
      <c r="V174" s="318">
        <f t="shared" si="20"/>
        <v>8.5611029872116381E-3</v>
      </c>
      <c r="W174" s="318">
        <f t="shared" si="20"/>
        <v>6.3718059414393747E-3</v>
      </c>
      <c r="X174" s="318">
        <f t="shared" si="20"/>
        <v>9.8859208819547136E-3</v>
      </c>
      <c r="Y174" s="318">
        <f t="shared" si="20"/>
        <v>7.5753791275661401E-3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2.0518205954550853E-2</v>
      </c>
      <c r="C175" s="319">
        <f t="shared" si="21"/>
        <v>1.9529253081407221E-2</v>
      </c>
      <c r="D175" s="319">
        <f t="shared" si="21"/>
        <v>1.979995444737067E-2</v>
      </c>
      <c r="E175" s="319">
        <f t="shared" si="21"/>
        <v>2.6536420961297602E-2</v>
      </c>
      <c r="F175" s="319">
        <f t="shared" si="21"/>
        <v>2.6185787951156374E-2</v>
      </c>
      <c r="G175" s="319">
        <f t="shared" si="21"/>
        <v>2.2708416778805675E-2</v>
      </c>
      <c r="H175" s="319">
        <f t="shared" si="21"/>
        <v>2.217539928756386E-2</v>
      </c>
      <c r="I175" s="319">
        <f t="shared" si="21"/>
        <v>2.2682040046376837E-2</v>
      </c>
      <c r="J175" s="319">
        <f t="shared" si="21"/>
        <v>2.2018422885177399E-2</v>
      </c>
      <c r="K175" s="319">
        <f t="shared" si="21"/>
        <v>2.2882312956417628E-2</v>
      </c>
      <c r="L175" s="319">
        <f t="shared" si="21"/>
        <v>1.9568393867751759E-2</v>
      </c>
      <c r="M175" s="319">
        <f t="shared" si="21"/>
        <v>1.6135386730628247E-2</v>
      </c>
      <c r="N175" s="319">
        <f t="shared" si="21"/>
        <v>1.1571710803906227E-2</v>
      </c>
      <c r="O175" s="319">
        <f t="shared" si="21"/>
        <v>1.04520552587753E-2</v>
      </c>
      <c r="P175" s="319">
        <f t="shared" si="21"/>
        <v>1.0229063075893262E-2</v>
      </c>
      <c r="Q175" s="319">
        <f t="shared" si="21"/>
        <v>1.2134748112957852E-2</v>
      </c>
      <c r="R175" s="319">
        <f t="shared" si="21"/>
        <v>9.7625803741518743E-3</v>
      </c>
      <c r="S175" s="319">
        <f t="shared" si="21"/>
        <v>9.8610125428492193E-3</v>
      </c>
      <c r="T175" s="319">
        <f t="shared" si="21"/>
        <v>1.1268124180503289E-2</v>
      </c>
      <c r="U175" s="319">
        <f t="shared" si="21"/>
        <v>1.0433118163416015E-2</v>
      </c>
      <c r="V175" s="319">
        <f t="shared" si="21"/>
        <v>1.3379386451936284E-2</v>
      </c>
      <c r="W175" s="319">
        <f t="shared" si="21"/>
        <v>1.0377008011831095E-2</v>
      </c>
      <c r="X175" s="319">
        <f t="shared" si="21"/>
        <v>1.1780098968704524E-2</v>
      </c>
      <c r="Y175" s="319">
        <f t="shared" si="21"/>
        <v>8.7052934241393584E-3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1.0000000000000002</v>
      </c>
      <c r="D178" s="232">
        <f t="shared" si="22"/>
        <v>1.0000000000000002</v>
      </c>
      <c r="E178" s="232">
        <f t="shared" si="22"/>
        <v>0.99999999999999989</v>
      </c>
      <c r="F178" s="232">
        <f t="shared" si="22"/>
        <v>1</v>
      </c>
      <c r="G178" s="232">
        <f t="shared" si="22"/>
        <v>1</v>
      </c>
      <c r="H178" s="232">
        <f t="shared" si="22"/>
        <v>1</v>
      </c>
      <c r="I178" s="232">
        <f t="shared" si="22"/>
        <v>0.99999999999999967</v>
      </c>
      <c r="J178" s="232">
        <f t="shared" si="22"/>
        <v>1</v>
      </c>
      <c r="K178" s="232">
        <f t="shared" si="22"/>
        <v>0.99999999999999978</v>
      </c>
      <c r="L178" s="232">
        <f t="shared" si="22"/>
        <v>0.99999999999999978</v>
      </c>
      <c r="M178" s="232">
        <f t="shared" si="22"/>
        <v>1</v>
      </c>
      <c r="N178" s="232">
        <f t="shared" si="22"/>
        <v>0.99999999999999978</v>
      </c>
      <c r="O178" s="232">
        <f t="shared" si="22"/>
        <v>1.0000000000000002</v>
      </c>
      <c r="P178" s="232">
        <f t="shared" si="22"/>
        <v>1</v>
      </c>
      <c r="Q178" s="232">
        <f t="shared" si="22"/>
        <v>1.0000000000000002</v>
      </c>
      <c r="R178" s="232">
        <f t="shared" si="22"/>
        <v>1</v>
      </c>
      <c r="S178" s="232">
        <f t="shared" si="22"/>
        <v>1</v>
      </c>
      <c r="T178" s="232">
        <f t="shared" si="22"/>
        <v>0.99999999999999989</v>
      </c>
      <c r="U178" s="232">
        <f t="shared" si="22"/>
        <v>0.99999999999999989</v>
      </c>
      <c r="V178" s="232">
        <f t="shared" si="22"/>
        <v>1</v>
      </c>
      <c r="W178" s="232">
        <f t="shared" si="22"/>
        <v>1.0000000000000004</v>
      </c>
      <c r="X178" s="232">
        <f t="shared" si="22"/>
        <v>1.0000000000000007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1.3274003257538148E-2</v>
      </c>
      <c r="C179" s="266">
        <f t="shared" si="23"/>
        <v>1.3347789362863087E-2</v>
      </c>
      <c r="D179" s="266">
        <f t="shared" si="23"/>
        <v>1.3092564592449922E-2</v>
      </c>
      <c r="E179" s="266">
        <f t="shared" si="23"/>
        <v>1.3125897160359832E-2</v>
      </c>
      <c r="F179" s="266">
        <f t="shared" si="23"/>
        <v>1.2585303376726503E-2</v>
      </c>
      <c r="G179" s="266">
        <f t="shared" si="23"/>
        <v>1.2870759186908307E-2</v>
      </c>
      <c r="H179" s="266">
        <f t="shared" si="23"/>
        <v>1.2916728144281834E-2</v>
      </c>
      <c r="I179" s="266">
        <f t="shared" si="23"/>
        <v>1.2900002704203845E-2</v>
      </c>
      <c r="J179" s="266">
        <f t="shared" si="23"/>
        <v>1.3650507237823873E-2</v>
      </c>
      <c r="K179" s="266">
        <f t="shared" si="23"/>
        <v>1.2767007737999259E-2</v>
      </c>
      <c r="L179" s="266">
        <f t="shared" si="23"/>
        <v>1.3217391553931396E-2</v>
      </c>
      <c r="M179" s="266">
        <f t="shared" si="23"/>
        <v>1.3219852079620821E-2</v>
      </c>
      <c r="N179" s="266">
        <f t="shared" si="23"/>
        <v>1.3334734428591436E-2</v>
      </c>
      <c r="O179" s="266">
        <f t="shared" si="23"/>
        <v>1.345069494438916E-2</v>
      </c>
      <c r="P179" s="266">
        <f t="shared" si="23"/>
        <v>1.2729948035464783E-2</v>
      </c>
      <c r="Q179" s="266">
        <f t="shared" si="23"/>
        <v>1.2225173406153917E-2</v>
      </c>
      <c r="R179" s="266">
        <f t="shared" si="23"/>
        <v>1.3076772868287704E-2</v>
      </c>
      <c r="S179" s="266">
        <f t="shared" si="23"/>
        <v>1.3550571391275825E-2</v>
      </c>
      <c r="T179" s="266">
        <f t="shared" si="23"/>
        <v>1.3310731866051077E-2</v>
      </c>
      <c r="U179" s="266">
        <f t="shared" si="23"/>
        <v>1.2954876961099196E-2</v>
      </c>
      <c r="V179" s="266">
        <f t="shared" si="23"/>
        <v>9.5964691831078967E-3</v>
      </c>
      <c r="W179" s="266">
        <f t="shared" si="23"/>
        <v>9.0549312364377778E-3</v>
      </c>
      <c r="X179" s="266">
        <f t="shared" si="23"/>
        <v>9.247819017130357E-3</v>
      </c>
      <c r="Y179" s="266">
        <f t="shared" si="23"/>
        <v>9.2872240186279847E-3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2.8021412249790257E-2</v>
      </c>
      <c r="C180" s="267">
        <f t="shared" si="24"/>
        <v>2.8177174670177069E-2</v>
      </c>
      <c r="D180" s="267">
        <f t="shared" si="24"/>
        <v>2.7638395345707344E-2</v>
      </c>
      <c r="E180" s="267">
        <f t="shared" si="24"/>
        <v>2.7708760374902087E-2</v>
      </c>
      <c r="F180" s="267">
        <f t="shared" si="24"/>
        <v>2.6567567248988032E-2</v>
      </c>
      <c r="G180" s="267">
        <f t="shared" si="24"/>
        <v>2.7170164278761972E-2</v>
      </c>
      <c r="H180" s="267">
        <f t="shared" si="24"/>
        <v>2.7267204717901922E-2</v>
      </c>
      <c r="I180" s="267">
        <f t="shared" si="24"/>
        <v>2.7231897324767267E-2</v>
      </c>
      <c r="J180" s="267">
        <f t="shared" si="24"/>
        <v>2.8816211907480717E-2</v>
      </c>
      <c r="K180" s="267">
        <f t="shared" si="24"/>
        <v>2.6951145037543801E-2</v>
      </c>
      <c r="L180" s="267">
        <f t="shared" si="24"/>
        <v>2.7901904980268774E-2</v>
      </c>
      <c r="M180" s="267">
        <f t="shared" si="24"/>
        <v>2.7907099148400047E-2</v>
      </c>
      <c r="N180" s="267">
        <f t="shared" si="24"/>
        <v>2.8149615712414113E-2</v>
      </c>
      <c r="O180" s="267">
        <f t="shared" si="24"/>
        <v>2.8394408285899501E-2</v>
      </c>
      <c r="P180" s="267">
        <f t="shared" si="24"/>
        <v>2.6872912029578901E-2</v>
      </c>
      <c r="Q180" s="267">
        <f t="shared" si="24"/>
        <v>2.5807333115160411E-2</v>
      </c>
      <c r="R180" s="267">
        <f t="shared" si="24"/>
        <v>2.7605059026264048E-2</v>
      </c>
      <c r="S180" s="267">
        <f t="shared" si="24"/>
        <v>2.860524740036683E-2</v>
      </c>
      <c r="T180" s="267">
        <f t="shared" si="24"/>
        <v>2.8098946318490848E-2</v>
      </c>
      <c r="U180" s="267">
        <f t="shared" si="24"/>
        <v>2.7800676699780428E-2</v>
      </c>
      <c r="V180" s="267">
        <f t="shared" si="24"/>
        <v>2.08874821054961E-2</v>
      </c>
      <c r="W180" s="267">
        <f t="shared" si="24"/>
        <v>1.995230893635342E-2</v>
      </c>
      <c r="X180" s="267">
        <f t="shared" si="24"/>
        <v>2.0596388879098215E-2</v>
      </c>
      <c r="Y180" s="267">
        <f t="shared" si="24"/>
        <v>2.087836503925598E-2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0.16681472030909311</v>
      </c>
      <c r="C181" s="267">
        <f t="shared" si="25"/>
        <v>0.16774199208111781</v>
      </c>
      <c r="D181" s="267">
        <f t="shared" si="25"/>
        <v>0.16453457621219014</v>
      </c>
      <c r="E181" s="267">
        <f t="shared" si="25"/>
        <v>0.16495346740011554</v>
      </c>
      <c r="F181" s="267">
        <f t="shared" si="25"/>
        <v>0.15815981223309453</v>
      </c>
      <c r="G181" s="267">
        <f t="shared" si="25"/>
        <v>0.16174714231070625</v>
      </c>
      <c r="H181" s="267">
        <f t="shared" si="25"/>
        <v>0.16232483531095557</v>
      </c>
      <c r="I181" s="267">
        <f t="shared" si="25"/>
        <v>0.16211464630056238</v>
      </c>
      <c r="J181" s="267">
        <f t="shared" si="25"/>
        <v>0.171546254944732</v>
      </c>
      <c r="K181" s="267">
        <f t="shared" si="25"/>
        <v>0.16044329534038121</v>
      </c>
      <c r="L181" s="267">
        <f t="shared" si="25"/>
        <v>0.16610327965926372</v>
      </c>
      <c r="M181" s="267">
        <f t="shared" si="25"/>
        <v>0.16613420114517355</v>
      </c>
      <c r="N181" s="267">
        <f t="shared" si="25"/>
        <v>0.16757793040605806</v>
      </c>
      <c r="O181" s="267">
        <f t="shared" si="25"/>
        <v>0.16903520901556193</v>
      </c>
      <c r="P181" s="267">
        <f t="shared" si="25"/>
        <v>0.15997756516139283</v>
      </c>
      <c r="Q181" s="267">
        <f t="shared" si="25"/>
        <v>0.1536340501739453</v>
      </c>
      <c r="R181" s="267">
        <f t="shared" si="25"/>
        <v>0.16433612123231636</v>
      </c>
      <c r="S181" s="267">
        <f t="shared" si="25"/>
        <v>0.1702903587416556</v>
      </c>
      <c r="T181" s="267">
        <f t="shared" si="25"/>
        <v>0.16727628962149685</v>
      </c>
      <c r="U181" s="267">
        <f t="shared" si="25"/>
        <v>0.16252309657118141</v>
      </c>
      <c r="V181" s="267">
        <f t="shared" si="25"/>
        <v>0.12020840570713087</v>
      </c>
      <c r="W181" s="267">
        <f t="shared" si="25"/>
        <v>0.11327376411567705</v>
      </c>
      <c r="X181" s="267">
        <f t="shared" si="25"/>
        <v>0.11555074103434698</v>
      </c>
      <c r="Y181" s="267">
        <f t="shared" si="25"/>
        <v>0.11592254725054996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0.1974200101849804</v>
      </c>
      <c r="C182" s="267">
        <f t="shared" si="26"/>
        <v>0.19851740735915177</v>
      </c>
      <c r="D182" s="267">
        <f t="shared" si="26"/>
        <v>0.19472153087812</v>
      </c>
      <c r="E182" s="267">
        <f t="shared" si="26"/>
        <v>0.19521727551284646</v>
      </c>
      <c r="F182" s="267">
        <f t="shared" si="26"/>
        <v>0.18717719685682976</v>
      </c>
      <c r="G182" s="267">
        <f t="shared" si="26"/>
        <v>0.19142268993529876</v>
      </c>
      <c r="H182" s="267">
        <f t="shared" si="26"/>
        <v>0.19210637155393323</v>
      </c>
      <c r="I182" s="267">
        <f t="shared" si="26"/>
        <v>0.19185761942644913</v>
      </c>
      <c r="J182" s="267">
        <f t="shared" si="26"/>
        <v>0.20301963361286265</v>
      </c>
      <c r="K182" s="267">
        <f t="shared" si="26"/>
        <v>0.18987962777816847</v>
      </c>
      <c r="L182" s="267">
        <f t="shared" si="26"/>
        <v>0.19657804240135143</v>
      </c>
      <c r="M182" s="267">
        <f t="shared" si="26"/>
        <v>0.19661463701393683</v>
      </c>
      <c r="N182" s="267">
        <f t="shared" si="26"/>
        <v>0.19832324549201391</v>
      </c>
      <c r="O182" s="267">
        <f t="shared" si="26"/>
        <v>0.20004788920089983</v>
      </c>
      <c r="P182" s="267">
        <f t="shared" si="26"/>
        <v>0.18932845066077156</v>
      </c>
      <c r="Q182" s="267">
        <f t="shared" si="26"/>
        <v>0.18182109884487682</v>
      </c>
      <c r="R182" s="267">
        <f t="shared" si="26"/>
        <v>0.19448666560918368</v>
      </c>
      <c r="S182" s="267">
        <f t="shared" si="26"/>
        <v>0.20153331969078672</v>
      </c>
      <c r="T182" s="267">
        <f t="shared" si="26"/>
        <v>0.19796626304676018</v>
      </c>
      <c r="U182" s="267">
        <f t="shared" si="26"/>
        <v>0.19570089297663026</v>
      </c>
      <c r="V182" s="267">
        <f t="shared" si="26"/>
        <v>0.14693131986920746</v>
      </c>
      <c r="W182" s="267">
        <f t="shared" si="26"/>
        <v>0.14026741894523131</v>
      </c>
      <c r="X182" s="267">
        <f t="shared" si="26"/>
        <v>0.14471941768509794</v>
      </c>
      <c r="Y182" s="267">
        <f t="shared" si="26"/>
        <v>0.14663406962901293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6.068588108075107E-2</v>
      </c>
      <c r="C183" s="268">
        <f t="shared" si="27"/>
        <v>6.1713259517881688E-2</v>
      </c>
      <c r="D183" s="268">
        <f t="shared" si="27"/>
        <v>5.9615314178164437E-2</v>
      </c>
      <c r="E183" s="268">
        <f t="shared" si="27"/>
        <v>5.9902833469015634E-2</v>
      </c>
      <c r="F183" s="268">
        <f t="shared" si="27"/>
        <v>5.6308019049151288E-2</v>
      </c>
      <c r="G183" s="268">
        <f t="shared" si="27"/>
        <v>5.7442825640676737E-2</v>
      </c>
      <c r="H183" s="268">
        <f t="shared" si="27"/>
        <v>5.6804308655529864E-2</v>
      </c>
      <c r="I183" s="268">
        <f t="shared" si="27"/>
        <v>5.6440872168130853E-2</v>
      </c>
      <c r="J183" s="268">
        <f t="shared" si="27"/>
        <v>6.2405113026578876E-2</v>
      </c>
      <c r="K183" s="268">
        <f t="shared" si="27"/>
        <v>5.6556209803044787E-2</v>
      </c>
      <c r="L183" s="268">
        <f t="shared" si="27"/>
        <v>5.8860247562606424E-2</v>
      </c>
      <c r="M183" s="268">
        <f t="shared" si="27"/>
        <v>5.8945752622274507E-2</v>
      </c>
      <c r="N183" s="268">
        <f t="shared" si="27"/>
        <v>5.9188504556801295E-2</v>
      </c>
      <c r="O183" s="268">
        <f t="shared" si="27"/>
        <v>5.9850202308124316E-2</v>
      </c>
      <c r="P183" s="268">
        <f t="shared" si="27"/>
        <v>5.4201731921369962E-2</v>
      </c>
      <c r="Q183" s="268">
        <f t="shared" si="27"/>
        <v>5.1923453751613224E-2</v>
      </c>
      <c r="R183" s="268">
        <f t="shared" si="27"/>
        <v>5.7636053150934501E-2</v>
      </c>
      <c r="S183" s="268">
        <f t="shared" si="27"/>
        <v>6.2488549493541337E-2</v>
      </c>
      <c r="T183" s="268">
        <f t="shared" si="27"/>
        <v>6.0564882680300886E-2</v>
      </c>
      <c r="U183" s="268">
        <f t="shared" si="27"/>
        <v>6.0990455790121287E-2</v>
      </c>
      <c r="V183" s="268">
        <f t="shared" si="27"/>
        <v>4.7832041582898312E-2</v>
      </c>
      <c r="W183" s="268">
        <f t="shared" si="27"/>
        <v>4.6509797358154949E-2</v>
      </c>
      <c r="X183" s="268">
        <f t="shared" si="27"/>
        <v>4.8237889437789595E-2</v>
      </c>
      <c r="Y183" s="268">
        <f t="shared" si="27"/>
        <v>4.9488220701715387E-2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0.24325851572281207</v>
      </c>
      <c r="C184" s="269">
        <f t="shared" si="28"/>
        <v>0.23548735191096912</v>
      </c>
      <c r="D184" s="269">
        <f t="shared" si="28"/>
        <v>0.25306793469099376</v>
      </c>
      <c r="E184" s="269">
        <f t="shared" si="28"/>
        <v>0.25638135513547833</v>
      </c>
      <c r="F184" s="269">
        <f t="shared" si="28"/>
        <v>0.29125022442164311</v>
      </c>
      <c r="G184" s="269">
        <f t="shared" si="28"/>
        <v>0.27330290213984337</v>
      </c>
      <c r="H184" s="269">
        <f t="shared" si="28"/>
        <v>0.27423757484681982</v>
      </c>
      <c r="I184" s="269">
        <f t="shared" si="28"/>
        <v>0.27618045922590911</v>
      </c>
      <c r="J184" s="269">
        <f t="shared" si="28"/>
        <v>0.22208372797255119</v>
      </c>
      <c r="K184" s="269">
        <f t="shared" si="28"/>
        <v>0.2817059446598007</v>
      </c>
      <c r="L184" s="269">
        <f t="shared" si="28"/>
        <v>0.25375110501510117</v>
      </c>
      <c r="M184" s="269">
        <f t="shared" si="28"/>
        <v>0.25414574045737054</v>
      </c>
      <c r="N184" s="269">
        <f t="shared" si="28"/>
        <v>0.24984438021934227</v>
      </c>
      <c r="O184" s="269">
        <f t="shared" si="28"/>
        <v>0.24188870320682604</v>
      </c>
      <c r="P184" s="269">
        <f t="shared" si="28"/>
        <v>0.29083104189040182</v>
      </c>
      <c r="Q184" s="269">
        <f t="shared" si="28"/>
        <v>0.31509523858930477</v>
      </c>
      <c r="R184" s="269">
        <f t="shared" si="28"/>
        <v>0.26280524873866506</v>
      </c>
      <c r="S184" s="269">
        <f t="shared" si="28"/>
        <v>0.21652767547496732</v>
      </c>
      <c r="T184" s="269">
        <f t="shared" si="28"/>
        <v>0.23857528882521725</v>
      </c>
      <c r="U184" s="269">
        <f t="shared" si="28"/>
        <v>0.248732923212243</v>
      </c>
      <c r="V184" s="269">
        <f t="shared" si="28"/>
        <v>0.40999789666782865</v>
      </c>
      <c r="W184" s="269">
        <f t="shared" si="28"/>
        <v>0.43021196860134259</v>
      </c>
      <c r="X184" s="269">
        <f t="shared" si="28"/>
        <v>0.41435648473090164</v>
      </c>
      <c r="Y184" s="269">
        <f t="shared" si="28"/>
        <v>0.40454025150915324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0.24252169014282388</v>
      </c>
      <c r="C185" s="318">
        <f t="shared" si="29"/>
        <v>0.23474643054399061</v>
      </c>
      <c r="D185" s="318">
        <f t="shared" si="29"/>
        <v>0.25234118057528365</v>
      </c>
      <c r="E185" s="318">
        <f t="shared" si="29"/>
        <v>0.2556527507649351</v>
      </c>
      <c r="F185" s="318">
        <f t="shared" si="29"/>
        <v>0.29055162782798793</v>
      </c>
      <c r="G185" s="318">
        <f t="shared" si="29"/>
        <v>0.27258846020256294</v>
      </c>
      <c r="H185" s="318">
        <f t="shared" si="29"/>
        <v>0.27352058122237904</v>
      </c>
      <c r="I185" s="318">
        <f t="shared" si="29"/>
        <v>0.27546439401257738</v>
      </c>
      <c r="J185" s="318">
        <f t="shared" si="29"/>
        <v>0.22132600306338099</v>
      </c>
      <c r="K185" s="318">
        <f t="shared" si="29"/>
        <v>0.28099726185335921</v>
      </c>
      <c r="L185" s="318">
        <f t="shared" si="29"/>
        <v>0.25301742188961857</v>
      </c>
      <c r="M185" s="318">
        <f t="shared" si="29"/>
        <v>0.25341192075076518</v>
      </c>
      <c r="N185" s="318">
        <f t="shared" si="29"/>
        <v>0.24910418351766103</v>
      </c>
      <c r="O185" s="318">
        <f t="shared" si="29"/>
        <v>0.24114206966219315</v>
      </c>
      <c r="P185" s="318">
        <f t="shared" si="29"/>
        <v>0.29012441622800983</v>
      </c>
      <c r="Q185" s="318">
        <f t="shared" si="29"/>
        <v>0.31441663242124235</v>
      </c>
      <c r="R185" s="318">
        <f t="shared" si="29"/>
        <v>0.26207937120450231</v>
      </c>
      <c r="S185" s="318">
        <f t="shared" si="29"/>
        <v>0.21577549789667128</v>
      </c>
      <c r="T185" s="318">
        <f t="shared" si="29"/>
        <v>0.23783642447985098</v>
      </c>
      <c r="U185" s="318">
        <f t="shared" si="29"/>
        <v>0.24800253215887796</v>
      </c>
      <c r="V185" s="318">
        <f t="shared" si="29"/>
        <v>0.40944953415741059</v>
      </c>
      <c r="W185" s="318">
        <f t="shared" si="29"/>
        <v>0.42968848600430737</v>
      </c>
      <c r="X185" s="318">
        <f t="shared" si="29"/>
        <v>0.41381639563095551</v>
      </c>
      <c r="Y185" s="318">
        <f t="shared" si="29"/>
        <v>0.40399302443962398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7.3682557998822052E-4</v>
      </c>
      <c r="C186" s="318">
        <f t="shared" si="30"/>
        <v>7.4092136697849779E-4</v>
      </c>
      <c r="D186" s="318">
        <f t="shared" si="30"/>
        <v>7.2675411571010244E-4</v>
      </c>
      <c r="E186" s="318">
        <f t="shared" si="30"/>
        <v>7.2860437054326826E-4</v>
      </c>
      <c r="F186" s="318">
        <f t="shared" si="30"/>
        <v>6.9859659365520323E-4</v>
      </c>
      <c r="G186" s="318">
        <f t="shared" si="30"/>
        <v>7.1444193728044077E-4</v>
      </c>
      <c r="H186" s="318">
        <f t="shared" si="30"/>
        <v>7.1699362444075277E-4</v>
      </c>
      <c r="I186" s="318">
        <f t="shared" si="30"/>
        <v>7.1606521333169096E-4</v>
      </c>
      <c r="J186" s="318">
        <f t="shared" si="30"/>
        <v>7.5772490917019593E-4</v>
      </c>
      <c r="K186" s="318">
        <f t="shared" si="30"/>
        <v>7.0868280644147445E-4</v>
      </c>
      <c r="L186" s="318">
        <f t="shared" si="30"/>
        <v>7.3368312548260798E-4</v>
      </c>
      <c r="M186" s="318">
        <f t="shared" si="30"/>
        <v>7.3381970660534967E-4</v>
      </c>
      <c r="N186" s="318">
        <f t="shared" si="30"/>
        <v>7.4019670168124039E-4</v>
      </c>
      <c r="O186" s="318">
        <f t="shared" si="30"/>
        <v>7.4663354463288525E-4</v>
      </c>
      <c r="P186" s="318">
        <f t="shared" si="30"/>
        <v>7.0662566239198458E-4</v>
      </c>
      <c r="Q186" s="318">
        <f t="shared" si="30"/>
        <v>6.7860616806241121E-4</v>
      </c>
      <c r="R186" s="318">
        <f t="shared" si="30"/>
        <v>7.2587753416276598E-4</v>
      </c>
      <c r="S186" s="318">
        <f t="shared" si="30"/>
        <v>7.5217757829602568E-4</v>
      </c>
      <c r="T186" s="318">
        <f t="shared" si="30"/>
        <v>7.3886434536627843E-4</v>
      </c>
      <c r="U186" s="318">
        <f t="shared" si="30"/>
        <v>7.3039105336502653E-4</v>
      </c>
      <c r="V186" s="318">
        <f t="shared" si="30"/>
        <v>5.483625104180784E-4</v>
      </c>
      <c r="W186" s="318">
        <f t="shared" si="30"/>
        <v>5.2348259703522836E-4</v>
      </c>
      <c r="X186" s="318">
        <f t="shared" si="30"/>
        <v>5.4008909994615183E-4</v>
      </c>
      <c r="Y186" s="318">
        <f t="shared" si="30"/>
        <v>5.4722706952925785E-4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0.15939132647453988</v>
      </c>
      <c r="C187" s="269">
        <f t="shared" si="31"/>
        <v>0.16280180167528818</v>
      </c>
      <c r="D187" s="269">
        <f t="shared" si="31"/>
        <v>0.1580406700990134</v>
      </c>
      <c r="E187" s="269">
        <f t="shared" si="31"/>
        <v>0.15215908751145213</v>
      </c>
      <c r="F187" s="269">
        <f t="shared" si="31"/>
        <v>0.14398095400537447</v>
      </c>
      <c r="G187" s="269">
        <f t="shared" si="31"/>
        <v>0.15061338780195163</v>
      </c>
      <c r="H187" s="269">
        <f t="shared" si="31"/>
        <v>0.14951343667876663</v>
      </c>
      <c r="I187" s="269">
        <f t="shared" si="31"/>
        <v>0.14914508683057578</v>
      </c>
      <c r="J187" s="269">
        <f t="shared" si="31"/>
        <v>0.16442744040942497</v>
      </c>
      <c r="K187" s="269">
        <f t="shared" si="31"/>
        <v>0.1475118360004414</v>
      </c>
      <c r="L187" s="269">
        <f t="shared" si="31"/>
        <v>0.1546912923813599</v>
      </c>
      <c r="M187" s="269">
        <f t="shared" si="31"/>
        <v>0.15406007023996213</v>
      </c>
      <c r="N187" s="269">
        <f t="shared" si="31"/>
        <v>0.15400545457386577</v>
      </c>
      <c r="O187" s="269">
        <f t="shared" si="31"/>
        <v>0.15672509972597332</v>
      </c>
      <c r="P187" s="269">
        <f t="shared" si="31"/>
        <v>0.14519711790776152</v>
      </c>
      <c r="Q187" s="269">
        <f t="shared" si="31"/>
        <v>0.14342100490064166</v>
      </c>
      <c r="R187" s="269">
        <f t="shared" si="31"/>
        <v>0.15404467295604862</v>
      </c>
      <c r="S187" s="269">
        <f t="shared" si="31"/>
        <v>0.17360902865875349</v>
      </c>
      <c r="T187" s="269">
        <f t="shared" si="31"/>
        <v>0.16390153960376125</v>
      </c>
      <c r="U187" s="269">
        <f t="shared" si="31"/>
        <v>0.16176948459582807</v>
      </c>
      <c r="V187" s="269">
        <f t="shared" si="31"/>
        <v>0.1421777968271675</v>
      </c>
      <c r="W187" s="269">
        <f t="shared" si="31"/>
        <v>0.14201990410609006</v>
      </c>
      <c r="X187" s="269">
        <f t="shared" si="31"/>
        <v>0.14530461094710784</v>
      </c>
      <c r="Y187" s="269">
        <f t="shared" si="31"/>
        <v>0.14958169730614898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4.1509672679151725E-2</v>
      </c>
      <c r="C188" s="318">
        <f t="shared" si="32"/>
        <v>3.7765159463841728E-2</v>
      </c>
      <c r="D188" s="318">
        <f t="shared" si="32"/>
        <v>4.4981572074289287E-2</v>
      </c>
      <c r="E188" s="318">
        <f t="shared" si="32"/>
        <v>4.9674643619076926E-2</v>
      </c>
      <c r="F188" s="318">
        <f t="shared" si="32"/>
        <v>6.8301692689277119E-2</v>
      </c>
      <c r="G188" s="318">
        <f t="shared" si="32"/>
        <v>5.5614142765978369E-2</v>
      </c>
      <c r="H188" s="318">
        <f t="shared" si="32"/>
        <v>5.6840038546429869E-2</v>
      </c>
      <c r="I188" s="318">
        <f t="shared" si="32"/>
        <v>5.7965126490276096E-2</v>
      </c>
      <c r="J188" s="318">
        <f t="shared" si="32"/>
        <v>3.2896873556544318E-2</v>
      </c>
      <c r="K188" s="318">
        <f t="shared" si="32"/>
        <v>6.1316645194826269E-2</v>
      </c>
      <c r="L188" s="318">
        <f t="shared" si="32"/>
        <v>4.6706151863619969E-2</v>
      </c>
      <c r="M188" s="318">
        <f t="shared" si="32"/>
        <v>4.7158068279652868E-2</v>
      </c>
      <c r="N188" s="318">
        <f t="shared" si="32"/>
        <v>4.5727163596921763E-2</v>
      </c>
      <c r="O188" s="318">
        <f t="shared" si="32"/>
        <v>4.180940007094941E-2</v>
      </c>
      <c r="P188" s="318">
        <f t="shared" si="32"/>
        <v>6.6519441426698453E-2</v>
      </c>
      <c r="Q188" s="318">
        <f t="shared" si="32"/>
        <v>7.8885639743980038E-2</v>
      </c>
      <c r="R188" s="318">
        <f t="shared" si="32"/>
        <v>4.9742085142900079E-2</v>
      </c>
      <c r="S188" s="318">
        <f t="shared" si="32"/>
        <v>2.7978999609676567E-2</v>
      </c>
      <c r="T188" s="318">
        <f t="shared" si="32"/>
        <v>3.7225693300452882E-2</v>
      </c>
      <c r="U188" s="318">
        <f t="shared" si="32"/>
        <v>4.3548292799912534E-2</v>
      </c>
      <c r="V188" s="318">
        <f t="shared" si="32"/>
        <v>8.0711938107978762E-2</v>
      </c>
      <c r="W188" s="318">
        <f t="shared" si="32"/>
        <v>8.7095727084823549E-2</v>
      </c>
      <c r="X188" s="318">
        <f t="shared" si="32"/>
        <v>7.767052199009504E-2</v>
      </c>
      <c r="Y188" s="318">
        <f t="shared" si="32"/>
        <v>7.0126219381342433E-2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0.11788165379538815</v>
      </c>
      <c r="C189" s="318">
        <f t="shared" si="33"/>
        <v>0.12503664221144645</v>
      </c>
      <c r="D189" s="318">
        <f t="shared" si="33"/>
        <v>0.11305909802472411</v>
      </c>
      <c r="E189" s="318">
        <f t="shared" si="33"/>
        <v>0.10248444389237521</v>
      </c>
      <c r="F189" s="318">
        <f t="shared" si="33"/>
        <v>7.5679261316097327E-2</v>
      </c>
      <c r="G189" s="318">
        <f t="shared" si="33"/>
        <v>9.4999245035973331E-2</v>
      </c>
      <c r="H189" s="318">
        <f t="shared" si="33"/>
        <v>9.2673398132336743E-2</v>
      </c>
      <c r="I189" s="318">
        <f t="shared" si="33"/>
        <v>9.1179960340299654E-2</v>
      </c>
      <c r="J189" s="318">
        <f t="shared" si="33"/>
        <v>0.13153056685288064</v>
      </c>
      <c r="K189" s="318">
        <f t="shared" si="33"/>
        <v>8.6195190805615149E-2</v>
      </c>
      <c r="L189" s="318">
        <f t="shared" si="33"/>
        <v>0.10798514051773993</v>
      </c>
      <c r="M189" s="318">
        <f t="shared" si="33"/>
        <v>0.10690200196030929</v>
      </c>
      <c r="N189" s="318">
        <f t="shared" si="33"/>
        <v>0.108278290976944</v>
      </c>
      <c r="O189" s="318">
        <f t="shared" si="33"/>
        <v>0.11491569965502392</v>
      </c>
      <c r="P189" s="318">
        <f t="shared" si="33"/>
        <v>7.8677676481063066E-2</v>
      </c>
      <c r="Q189" s="318">
        <f t="shared" si="33"/>
        <v>6.4535365156661639E-2</v>
      </c>
      <c r="R189" s="318">
        <f t="shared" si="33"/>
        <v>0.10430258781314851</v>
      </c>
      <c r="S189" s="318">
        <f t="shared" si="33"/>
        <v>0.14563002904907693</v>
      </c>
      <c r="T189" s="318">
        <f t="shared" si="33"/>
        <v>0.12667584630330841</v>
      </c>
      <c r="U189" s="318">
        <f t="shared" si="33"/>
        <v>0.11822119179591553</v>
      </c>
      <c r="V189" s="318">
        <f t="shared" si="33"/>
        <v>6.1465858719188755E-2</v>
      </c>
      <c r="W189" s="318">
        <f t="shared" si="33"/>
        <v>5.4924177021266507E-2</v>
      </c>
      <c r="X189" s="318">
        <f t="shared" si="33"/>
        <v>6.7634088957012797E-2</v>
      </c>
      <c r="Y189" s="318">
        <f t="shared" si="33"/>
        <v>7.9455477924806547E-2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7.9348434422793143E-2</v>
      </c>
      <c r="C190" s="269">
        <f t="shared" si="34"/>
        <v>8.0139666351636579E-2</v>
      </c>
      <c r="D190" s="269">
        <f t="shared" si="34"/>
        <v>7.8211162010397156E-2</v>
      </c>
      <c r="E190" s="269">
        <f t="shared" si="34"/>
        <v>7.9343431529125041E-2</v>
      </c>
      <c r="F190" s="269">
        <f t="shared" si="34"/>
        <v>7.4872042399865835E-2</v>
      </c>
      <c r="G190" s="269">
        <f t="shared" si="34"/>
        <v>7.5217603257241139E-2</v>
      </c>
      <c r="H190" s="269">
        <f t="shared" si="34"/>
        <v>7.4437676547563794E-2</v>
      </c>
      <c r="I190" s="269">
        <f t="shared" si="34"/>
        <v>7.380280321703804E-2</v>
      </c>
      <c r="J190" s="269">
        <f t="shared" si="34"/>
        <v>8.0796564508493596E-2</v>
      </c>
      <c r="K190" s="269">
        <f t="shared" si="34"/>
        <v>7.4377172372486283E-2</v>
      </c>
      <c r="L190" s="269">
        <f t="shared" si="34"/>
        <v>7.733189865153571E-2</v>
      </c>
      <c r="M190" s="269">
        <f t="shared" si="34"/>
        <v>7.7398210281803645E-2</v>
      </c>
      <c r="N190" s="269">
        <f t="shared" si="34"/>
        <v>7.7553508585309933E-2</v>
      </c>
      <c r="O190" s="269">
        <f t="shared" si="34"/>
        <v>7.8132772034355077E-2</v>
      </c>
      <c r="P190" s="269">
        <f t="shared" si="34"/>
        <v>7.1198051658709821E-2</v>
      </c>
      <c r="Q190" s="269">
        <f t="shared" si="34"/>
        <v>6.8378737181156585E-2</v>
      </c>
      <c r="R190" s="269">
        <f t="shared" si="34"/>
        <v>7.4993162473459579E-2</v>
      </c>
      <c r="S190" s="269">
        <f t="shared" si="34"/>
        <v>8.0530581187204561E-2</v>
      </c>
      <c r="T190" s="269">
        <f t="shared" si="34"/>
        <v>7.8377072897435243E-2</v>
      </c>
      <c r="U190" s="269">
        <f t="shared" si="34"/>
        <v>7.8987971157333331E-2</v>
      </c>
      <c r="V190" s="269">
        <f t="shared" si="34"/>
        <v>6.4931495722518176E-2</v>
      </c>
      <c r="W190" s="269">
        <f t="shared" si="34"/>
        <v>6.3386001169321401E-2</v>
      </c>
      <c r="X190" s="269">
        <f t="shared" si="34"/>
        <v>6.5910792290272815E-2</v>
      </c>
      <c r="Y190" s="269">
        <f t="shared" si="34"/>
        <v>6.7438508398220992E-2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1.0221046192365058E-3</v>
      </c>
      <c r="C191" s="318">
        <f t="shared" si="35"/>
        <v>8.6131687524337473E-4</v>
      </c>
      <c r="D191" s="318">
        <f t="shared" si="35"/>
        <v>1.1806109030596879E-3</v>
      </c>
      <c r="E191" s="318">
        <f t="shared" si="35"/>
        <v>1.033752917685916E-3</v>
      </c>
      <c r="F191" s="318">
        <f t="shared" si="35"/>
        <v>2.0920294110998183E-3</v>
      </c>
      <c r="G191" s="318">
        <f t="shared" si="35"/>
        <v>1.9026320444861815E-3</v>
      </c>
      <c r="H191" s="318">
        <f t="shared" si="35"/>
        <v>2.1983245378593298E-3</v>
      </c>
      <c r="I191" s="318">
        <f t="shared" si="35"/>
        <v>2.385561161689875E-3</v>
      </c>
      <c r="J191" s="318">
        <f t="shared" si="35"/>
        <v>8.3219433032340412E-4</v>
      </c>
      <c r="K191" s="318">
        <f t="shared" si="35"/>
        <v>2.19295415476974E-3</v>
      </c>
      <c r="L191" s="318">
        <f t="shared" si="35"/>
        <v>1.4814260656603616E-3</v>
      </c>
      <c r="M191" s="318">
        <f t="shared" si="35"/>
        <v>1.4735927840370158E-3</v>
      </c>
      <c r="N191" s="318">
        <f t="shared" si="35"/>
        <v>1.4868677285768538E-3</v>
      </c>
      <c r="O191" s="318">
        <f t="shared" si="35"/>
        <v>1.3596926515018776E-3</v>
      </c>
      <c r="P191" s="318">
        <f t="shared" si="35"/>
        <v>3.2722856138453632E-3</v>
      </c>
      <c r="Q191" s="318">
        <f t="shared" si="35"/>
        <v>4.2782293805260973E-3</v>
      </c>
      <c r="R191" s="318">
        <f t="shared" si="35"/>
        <v>1.9680232285427066E-3</v>
      </c>
      <c r="S191" s="318">
        <f t="shared" si="35"/>
        <v>7.2141152896502796E-4</v>
      </c>
      <c r="T191" s="318">
        <f t="shared" si="35"/>
        <v>1.108410999227276E-3</v>
      </c>
      <c r="U191" s="318">
        <f t="shared" si="35"/>
        <v>1.3905126464046193E-3</v>
      </c>
      <c r="V191" s="318">
        <f t="shared" si="35"/>
        <v>3.7060641889624523E-3</v>
      </c>
      <c r="W191" s="318">
        <f t="shared" si="35"/>
        <v>4.5421305508645113E-3</v>
      </c>
      <c r="X191" s="318">
        <f t="shared" si="35"/>
        <v>2.5932198552282644E-3</v>
      </c>
      <c r="Y191" s="318">
        <f t="shared" si="35"/>
        <v>2.0078432981280613E-3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4.1583023361377071E-3</v>
      </c>
      <c r="C192" s="318">
        <f t="shared" si="36"/>
        <v>4.0249869195460421E-3</v>
      </c>
      <c r="D192" s="318">
        <f t="shared" si="36"/>
        <v>4.3266683490124046E-3</v>
      </c>
      <c r="E192" s="318">
        <f t="shared" si="36"/>
        <v>4.3834488788190452E-3</v>
      </c>
      <c r="F192" s="318">
        <f t="shared" si="36"/>
        <v>4.9818286853197061E-3</v>
      </c>
      <c r="G192" s="318">
        <f t="shared" si="36"/>
        <v>4.6738303291427828E-3</v>
      </c>
      <c r="H192" s="318">
        <f t="shared" si="36"/>
        <v>4.6898125739142996E-3</v>
      </c>
      <c r="I192" s="318">
        <f t="shared" si="36"/>
        <v>4.7231413918923382E-3</v>
      </c>
      <c r="J192" s="318">
        <f t="shared" si="36"/>
        <v>3.794878862358578E-3</v>
      </c>
      <c r="K192" s="318">
        <f t="shared" si="36"/>
        <v>4.8180085242066281E-3</v>
      </c>
      <c r="L192" s="318">
        <f t="shared" si="36"/>
        <v>4.3382632535157329E-3</v>
      </c>
      <c r="M192" s="318">
        <f t="shared" si="36"/>
        <v>4.3450273723660655E-3</v>
      </c>
      <c r="N192" s="318">
        <f t="shared" si="36"/>
        <v>4.2711664579491533E-3</v>
      </c>
      <c r="O192" s="318">
        <f t="shared" si="36"/>
        <v>4.1346472186749731E-3</v>
      </c>
      <c r="P192" s="318">
        <f t="shared" si="36"/>
        <v>4.9745036704182798E-3</v>
      </c>
      <c r="Q192" s="318">
        <f t="shared" si="36"/>
        <v>5.3910205571626908E-3</v>
      </c>
      <c r="R192" s="318">
        <f t="shared" si="36"/>
        <v>4.493640386933573E-3</v>
      </c>
      <c r="S192" s="318">
        <f t="shared" si="36"/>
        <v>3.6997093186040332E-3</v>
      </c>
      <c r="T192" s="318">
        <f t="shared" si="36"/>
        <v>4.0779682796650996E-3</v>
      </c>
      <c r="U192" s="318">
        <f t="shared" si="36"/>
        <v>4.252277428204475E-3</v>
      </c>
      <c r="V192" s="318">
        <f t="shared" si="36"/>
        <v>7.0204646578809812E-3</v>
      </c>
      <c r="W192" s="318">
        <f t="shared" si="36"/>
        <v>7.3674838490154588E-3</v>
      </c>
      <c r="X192" s="318">
        <f t="shared" si="36"/>
        <v>7.0953393227257524E-3</v>
      </c>
      <c r="Y192" s="318">
        <f t="shared" si="36"/>
        <v>6.9269067699524083E-3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7.4168027467418934E-2</v>
      </c>
      <c r="C193" s="318">
        <f t="shared" si="37"/>
        <v>7.5253362556847156E-2</v>
      </c>
      <c r="D193" s="318">
        <f t="shared" si="37"/>
        <v>7.2703882758325067E-2</v>
      </c>
      <c r="E193" s="318">
        <f t="shared" si="37"/>
        <v>7.3926229732620072E-2</v>
      </c>
      <c r="F193" s="318">
        <f t="shared" si="37"/>
        <v>6.7798184303446307E-2</v>
      </c>
      <c r="G193" s="318">
        <f t="shared" si="37"/>
        <v>6.8641140883612187E-2</v>
      </c>
      <c r="H193" s="318">
        <f t="shared" si="37"/>
        <v>6.754953943579016E-2</v>
      </c>
      <c r="I193" s="318">
        <f t="shared" si="37"/>
        <v>6.6694100663455824E-2</v>
      </c>
      <c r="J193" s="318">
        <f t="shared" si="37"/>
        <v>7.6169491315811619E-2</v>
      </c>
      <c r="K193" s="318">
        <f t="shared" si="37"/>
        <v>6.7366209693509913E-2</v>
      </c>
      <c r="L193" s="318">
        <f t="shared" si="37"/>
        <v>7.1512209332359619E-2</v>
      </c>
      <c r="M193" s="318">
        <f t="shared" si="37"/>
        <v>7.1579590125400563E-2</v>
      </c>
      <c r="N193" s="318">
        <f t="shared" si="37"/>
        <v>7.1795474398783921E-2</v>
      </c>
      <c r="O193" s="318">
        <f t="shared" si="37"/>
        <v>7.2638432164178229E-2</v>
      </c>
      <c r="P193" s="318">
        <f t="shared" si="37"/>
        <v>6.2951262374446176E-2</v>
      </c>
      <c r="Q193" s="318">
        <f t="shared" si="37"/>
        <v>5.8709487243467785E-2</v>
      </c>
      <c r="R193" s="318">
        <f t="shared" si="37"/>
        <v>6.8531498857983306E-2</v>
      </c>
      <c r="S193" s="318">
        <f t="shared" si="37"/>
        <v>7.610946033963549E-2</v>
      </c>
      <c r="T193" s="318">
        <f t="shared" si="37"/>
        <v>7.3190693618542871E-2</v>
      </c>
      <c r="U193" s="318">
        <f t="shared" si="37"/>
        <v>7.3345181082724226E-2</v>
      </c>
      <c r="V193" s="318">
        <f t="shared" si="37"/>
        <v>5.4204966875674741E-2</v>
      </c>
      <c r="W193" s="318">
        <f t="shared" si="37"/>
        <v>5.1476386769441433E-2</v>
      </c>
      <c r="X193" s="318">
        <f t="shared" si="37"/>
        <v>5.6222233112318797E-2</v>
      </c>
      <c r="Y193" s="318">
        <f t="shared" si="37"/>
        <v>5.8503758330140522E-2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5.1785696297701862E-2</v>
      </c>
      <c r="C194" s="319">
        <f t="shared" si="38"/>
        <v>5.2073557070914919E-2</v>
      </c>
      <c r="D194" s="319">
        <f t="shared" si="38"/>
        <v>5.1077851992964066E-2</v>
      </c>
      <c r="E194" s="319">
        <f t="shared" si="38"/>
        <v>5.1207891906704869E-2</v>
      </c>
      <c r="F194" s="319">
        <f t="shared" si="38"/>
        <v>4.9098880408326398E-2</v>
      </c>
      <c r="G194" s="319">
        <f t="shared" si="38"/>
        <v>5.0212525448611767E-2</v>
      </c>
      <c r="H194" s="319">
        <f t="shared" si="38"/>
        <v>5.0391863544247358E-2</v>
      </c>
      <c r="I194" s="319">
        <f t="shared" si="38"/>
        <v>5.0326612802363405E-2</v>
      </c>
      <c r="J194" s="319">
        <f t="shared" si="38"/>
        <v>5.3254546380052094E-2</v>
      </c>
      <c r="K194" s="319">
        <f t="shared" si="38"/>
        <v>4.9807761270133866E-2</v>
      </c>
      <c r="L194" s="319">
        <f t="shared" si="38"/>
        <v>5.1564837794581472E-2</v>
      </c>
      <c r="M194" s="319">
        <f t="shared" si="38"/>
        <v>5.1574437011457773E-2</v>
      </c>
      <c r="N194" s="319">
        <f t="shared" si="38"/>
        <v>5.2022626025603147E-2</v>
      </c>
      <c r="O194" s="319">
        <f t="shared" si="38"/>
        <v>5.2475021277971004E-2</v>
      </c>
      <c r="P194" s="319">
        <f t="shared" si="38"/>
        <v>4.9663180734548742E-2</v>
      </c>
      <c r="Q194" s="319">
        <f t="shared" si="38"/>
        <v>4.7693910037147569E-2</v>
      </c>
      <c r="R194" s="319">
        <f t="shared" si="38"/>
        <v>5.101624394484059E-2</v>
      </c>
      <c r="S194" s="319">
        <f t="shared" si="38"/>
        <v>5.2864667961448293E-2</v>
      </c>
      <c r="T194" s="319">
        <f t="shared" si="38"/>
        <v>5.1928985140486141E-2</v>
      </c>
      <c r="U194" s="319">
        <f t="shared" si="38"/>
        <v>5.0539622035782855E-2</v>
      </c>
      <c r="V194" s="319">
        <f t="shared" si="38"/>
        <v>3.7437092334645025E-2</v>
      </c>
      <c r="W194" s="319">
        <f t="shared" si="38"/>
        <v>3.5323905531391683E-2</v>
      </c>
      <c r="X194" s="319">
        <f t="shared" si="38"/>
        <v>3.6075855978255036E-2</v>
      </c>
      <c r="Y194" s="319">
        <f t="shared" si="38"/>
        <v>3.6229116147314715E-2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0.99999999999999989</v>
      </c>
      <c r="D197" s="232">
        <f t="shared" si="39"/>
        <v>1.0000000000000002</v>
      </c>
      <c r="E197" s="232">
        <f t="shared" si="39"/>
        <v>1.0000000000000004</v>
      </c>
      <c r="F197" s="232">
        <f t="shared" si="39"/>
        <v>1</v>
      </c>
      <c r="G197" s="232">
        <f t="shared" si="39"/>
        <v>1.0000000000000002</v>
      </c>
      <c r="H197" s="232">
        <f t="shared" si="39"/>
        <v>0.99999999999999978</v>
      </c>
      <c r="I197" s="232">
        <f t="shared" si="39"/>
        <v>1.0000000000000002</v>
      </c>
      <c r="J197" s="232">
        <f t="shared" si="39"/>
        <v>1</v>
      </c>
      <c r="K197" s="232">
        <f t="shared" si="39"/>
        <v>1</v>
      </c>
      <c r="L197" s="232">
        <f t="shared" si="39"/>
        <v>1</v>
      </c>
      <c r="M197" s="232">
        <f t="shared" si="39"/>
        <v>1.0000000000000002</v>
      </c>
      <c r="N197" s="232">
        <f t="shared" si="39"/>
        <v>1.0000000000000002</v>
      </c>
      <c r="O197" s="232">
        <f t="shared" si="39"/>
        <v>0.99999999999999989</v>
      </c>
      <c r="P197" s="232">
        <f t="shared" si="39"/>
        <v>1</v>
      </c>
      <c r="Q197" s="232">
        <f t="shared" si="39"/>
        <v>1.0000000000000002</v>
      </c>
      <c r="R197" s="232">
        <f t="shared" si="39"/>
        <v>0.99999999999999989</v>
      </c>
      <c r="S197" s="232">
        <f t="shared" si="39"/>
        <v>0.99999999999999978</v>
      </c>
      <c r="T197" s="232">
        <f t="shared" si="39"/>
        <v>0.99999999999999978</v>
      </c>
      <c r="U197" s="232">
        <f t="shared" si="39"/>
        <v>1</v>
      </c>
      <c r="V197" s="232">
        <f t="shared" si="39"/>
        <v>0.99999999999999978</v>
      </c>
      <c r="W197" s="232">
        <f t="shared" si="39"/>
        <v>1</v>
      </c>
      <c r="X197" s="232">
        <f t="shared" si="39"/>
        <v>0.99999999999999989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7.2427609382271366E-3</v>
      </c>
      <c r="C198" s="266">
        <f t="shared" si="40"/>
        <v>7.2605623096733234E-3</v>
      </c>
      <c r="D198" s="266">
        <f t="shared" si="40"/>
        <v>7.1788515386872745E-3</v>
      </c>
      <c r="E198" s="266">
        <f t="shared" si="40"/>
        <v>7.1784514814496039E-3</v>
      </c>
      <c r="F198" s="266">
        <f t="shared" si="40"/>
        <v>7.0024808042389239E-3</v>
      </c>
      <c r="G198" s="266">
        <f t="shared" si="40"/>
        <v>7.1275751657788652E-3</v>
      </c>
      <c r="H198" s="266">
        <f t="shared" si="40"/>
        <v>7.1637666541901485E-3</v>
      </c>
      <c r="I198" s="266">
        <f t="shared" si="40"/>
        <v>7.1666038720550832E-3</v>
      </c>
      <c r="J198" s="266">
        <f t="shared" si="40"/>
        <v>7.3883555989969476E-3</v>
      </c>
      <c r="K198" s="266">
        <f t="shared" si="40"/>
        <v>7.5075413525692511E-3</v>
      </c>
      <c r="L198" s="266">
        <f t="shared" si="40"/>
        <v>7.129765149474155E-3</v>
      </c>
      <c r="M198" s="266">
        <f t="shared" si="40"/>
        <v>7.904422465968038E-3</v>
      </c>
      <c r="N198" s="266">
        <f t="shared" si="40"/>
        <v>7.5330550654817427E-3</v>
      </c>
      <c r="O198" s="266">
        <f t="shared" si="40"/>
        <v>8.1805739243461847E-3</v>
      </c>
      <c r="P198" s="266">
        <f t="shared" si="40"/>
        <v>8.4879804489667744E-3</v>
      </c>
      <c r="Q198" s="266">
        <f t="shared" si="40"/>
        <v>8.8462154584858042E-3</v>
      </c>
      <c r="R198" s="266">
        <f t="shared" si="40"/>
        <v>1.034529548860064E-2</v>
      </c>
      <c r="S198" s="266">
        <f t="shared" si="40"/>
        <v>1.0699195083008121E-2</v>
      </c>
      <c r="T198" s="266">
        <f t="shared" si="40"/>
        <v>9.9187327566641389E-3</v>
      </c>
      <c r="U198" s="266">
        <f t="shared" si="40"/>
        <v>1.0249533671742249E-2</v>
      </c>
      <c r="V198" s="266">
        <f t="shared" si="40"/>
        <v>9.3018032421073749E-3</v>
      </c>
      <c r="W198" s="266">
        <f t="shared" si="40"/>
        <v>7.1538948557639103E-3</v>
      </c>
      <c r="X198" s="266">
        <f t="shared" si="40"/>
        <v>6.620054223277075E-3</v>
      </c>
      <c r="Y198" s="266">
        <f t="shared" si="40"/>
        <v>6.5703614154420551E-3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1.5576209863060983E-2</v>
      </c>
      <c r="C199" s="267">
        <f t="shared" si="41"/>
        <v>1.5614493315995697E-2</v>
      </c>
      <c r="D199" s="267">
        <f t="shared" si="41"/>
        <v>1.5438766942060913E-2</v>
      </c>
      <c r="E199" s="267">
        <f t="shared" si="41"/>
        <v>1.5437906582932068E-2</v>
      </c>
      <c r="F199" s="267">
        <f t="shared" si="41"/>
        <v>1.505946578924084E-2</v>
      </c>
      <c r="G199" s="267">
        <f t="shared" si="41"/>
        <v>1.5328492482880225E-2</v>
      </c>
      <c r="H199" s="267">
        <f t="shared" si="41"/>
        <v>1.5406325539025347E-2</v>
      </c>
      <c r="I199" s="267">
        <f t="shared" si="41"/>
        <v>1.5412427231635167E-2</v>
      </c>
      <c r="J199" s="267">
        <f t="shared" si="41"/>
        <v>1.5889324296967287E-2</v>
      </c>
      <c r="K199" s="267">
        <f t="shared" si="41"/>
        <v>1.6145643996894273E-2</v>
      </c>
      <c r="L199" s="267">
        <f t="shared" si="41"/>
        <v>1.533320224010202E-2</v>
      </c>
      <c r="M199" s="267">
        <f t="shared" si="41"/>
        <v>1.6999172584363838E-2</v>
      </c>
      <c r="N199" s="267">
        <f t="shared" si="41"/>
        <v>1.6200513534919931E-2</v>
      </c>
      <c r="O199" s="267">
        <f t="shared" si="41"/>
        <v>1.7593061172759144E-2</v>
      </c>
      <c r="P199" s="267">
        <f t="shared" si="41"/>
        <v>1.825416659672701E-2</v>
      </c>
      <c r="Q199" s="267">
        <f t="shared" si="41"/>
        <v>1.902458325636204E-2</v>
      </c>
      <c r="R199" s="267">
        <f t="shared" si="41"/>
        <v>2.2248489906014357E-2</v>
      </c>
      <c r="S199" s="267">
        <f t="shared" si="41"/>
        <v>2.3009582864895343E-2</v>
      </c>
      <c r="T199" s="267">
        <f t="shared" si="41"/>
        <v>2.1331128324005549E-2</v>
      </c>
      <c r="U199" s="267">
        <f t="shared" si="41"/>
        <v>2.2422960485294199E-2</v>
      </c>
      <c r="V199" s="267">
        <f t="shared" si="41"/>
        <v>2.0640620932994951E-2</v>
      </c>
      <c r="W199" s="267">
        <f t="shared" si="41"/>
        <v>1.6010756503879141E-2</v>
      </c>
      <c r="X199" s="267">
        <f t="shared" si="41"/>
        <v>1.4972726394251195E-2</v>
      </c>
      <c r="Y199" s="267">
        <f t="shared" si="41"/>
        <v>1.4994304552097579E-2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0.10019181123129491</v>
      </c>
      <c r="C200" s="267">
        <f t="shared" si="42"/>
        <v>0.10043806423657922</v>
      </c>
      <c r="D200" s="267">
        <f t="shared" si="42"/>
        <v>9.930772869022865E-2</v>
      </c>
      <c r="E200" s="267">
        <f t="shared" si="42"/>
        <v>9.9302194549369838E-2</v>
      </c>
      <c r="F200" s="267">
        <f t="shared" si="42"/>
        <v>9.6867926592204459E-2</v>
      </c>
      <c r="G200" s="267">
        <f t="shared" si="42"/>
        <v>9.8598403514528032E-2</v>
      </c>
      <c r="H200" s="267">
        <f t="shared" si="42"/>
        <v>9.9099053861268702E-2</v>
      </c>
      <c r="I200" s="267">
        <f t="shared" si="42"/>
        <v>9.9138302153345473E-2</v>
      </c>
      <c r="J200" s="267">
        <f t="shared" si="42"/>
        <v>0.10220587643274887</v>
      </c>
      <c r="K200" s="267">
        <f t="shared" si="42"/>
        <v>0.1038546173790845</v>
      </c>
      <c r="L200" s="267">
        <f t="shared" si="42"/>
        <v>9.8628698375130219E-2</v>
      </c>
      <c r="M200" s="267">
        <f t="shared" si="42"/>
        <v>0.10934482172713121</v>
      </c>
      <c r="N200" s="267">
        <f t="shared" si="42"/>
        <v>0.10420755807804444</v>
      </c>
      <c r="O200" s="267">
        <f t="shared" si="42"/>
        <v>0.11316492776473883</v>
      </c>
      <c r="P200" s="267">
        <f t="shared" si="42"/>
        <v>0.1174173967815601</v>
      </c>
      <c r="Q200" s="267">
        <f t="shared" si="42"/>
        <v>0.12237299517232481</v>
      </c>
      <c r="R200" s="267">
        <f t="shared" si="42"/>
        <v>0.14311032789376535</v>
      </c>
      <c r="S200" s="267">
        <f t="shared" si="42"/>
        <v>0.14800595287160498</v>
      </c>
      <c r="T200" s="267">
        <f t="shared" si="42"/>
        <v>0.13720952665498412</v>
      </c>
      <c r="U200" s="267">
        <f t="shared" si="42"/>
        <v>0.14151235521264804</v>
      </c>
      <c r="V200" s="267">
        <f t="shared" si="42"/>
        <v>0.12821826917118911</v>
      </c>
      <c r="W200" s="267">
        <f t="shared" si="42"/>
        <v>9.8474331712703631E-2</v>
      </c>
      <c r="X200" s="267">
        <f t="shared" si="42"/>
        <v>9.1017689063092044E-2</v>
      </c>
      <c r="Y200" s="267">
        <f t="shared" si="42"/>
        <v>9.0241940506665008E-2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0.13973045294688854</v>
      </c>
      <c r="C201" s="267">
        <f t="shared" si="43"/>
        <v>0.1400738846459969</v>
      </c>
      <c r="D201" s="267">
        <f t="shared" si="43"/>
        <v>0.13849748537810738</v>
      </c>
      <c r="E201" s="267">
        <f t="shared" si="43"/>
        <v>0.13848976730215523</v>
      </c>
      <c r="F201" s="267">
        <f t="shared" si="43"/>
        <v>0.13509486546268656</v>
      </c>
      <c r="G201" s="267">
        <f t="shared" si="43"/>
        <v>0.13750823958177719</v>
      </c>
      <c r="H201" s="267">
        <f t="shared" si="43"/>
        <v>0.13820646131126157</v>
      </c>
      <c r="I201" s="267">
        <f t="shared" si="43"/>
        <v>0.13826119813617649</v>
      </c>
      <c r="J201" s="267">
        <f t="shared" si="43"/>
        <v>0.14253932763839447</v>
      </c>
      <c r="K201" s="267">
        <f t="shared" si="43"/>
        <v>0.14483871035632664</v>
      </c>
      <c r="L201" s="267">
        <f t="shared" si="43"/>
        <v>0.13755048968726866</v>
      </c>
      <c r="M201" s="267">
        <f t="shared" si="43"/>
        <v>0.15249551115567103</v>
      </c>
      <c r="N201" s="267">
        <f t="shared" si="43"/>
        <v>0.14533093185749518</v>
      </c>
      <c r="O201" s="267">
        <f t="shared" si="43"/>
        <v>0.15782314362762828</v>
      </c>
      <c r="P201" s="267">
        <f t="shared" si="43"/>
        <v>0.16375376225364879</v>
      </c>
      <c r="Q201" s="267">
        <f t="shared" si="43"/>
        <v>0.17066498582825704</v>
      </c>
      <c r="R201" s="267">
        <f t="shared" si="43"/>
        <v>0.19958588124343188</v>
      </c>
      <c r="S201" s="267">
        <f t="shared" si="43"/>
        <v>0.20641346412874817</v>
      </c>
      <c r="T201" s="267">
        <f t="shared" si="43"/>
        <v>0.19135644991854006</v>
      </c>
      <c r="U201" s="267">
        <f t="shared" si="43"/>
        <v>0.20065106131978219</v>
      </c>
      <c r="V201" s="267">
        <f t="shared" si="43"/>
        <v>0.1843258861223363</v>
      </c>
      <c r="W201" s="267">
        <f t="shared" si="43"/>
        <v>0.1432192197843202</v>
      </c>
      <c r="X201" s="267">
        <f t="shared" si="43"/>
        <v>0.13368571707296442</v>
      </c>
      <c r="Y201" s="267">
        <f t="shared" si="43"/>
        <v>0.13366850589953955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7.9723257869974792E-2</v>
      </c>
      <c r="C202" s="268">
        <f t="shared" si="44"/>
        <v>8.0822921109897083E-2</v>
      </c>
      <c r="D202" s="268">
        <f t="shared" si="44"/>
        <v>7.8701539747705343E-2</v>
      </c>
      <c r="E202" s="268">
        <f t="shared" si="44"/>
        <v>7.8875891832828046E-2</v>
      </c>
      <c r="F202" s="268">
        <f t="shared" si="44"/>
        <v>7.5431654249062244E-2</v>
      </c>
      <c r="G202" s="268">
        <f t="shared" si="44"/>
        <v>7.6589384855281398E-2</v>
      </c>
      <c r="H202" s="268">
        <f t="shared" si="44"/>
        <v>7.5851702970539753E-2</v>
      </c>
      <c r="I202" s="268">
        <f t="shared" si="44"/>
        <v>7.5494004022623337E-2</v>
      </c>
      <c r="J202" s="268">
        <f t="shared" si="44"/>
        <v>8.1323173788443226E-2</v>
      </c>
      <c r="K202" s="268">
        <f t="shared" si="44"/>
        <v>7.2291032528879473E-2</v>
      </c>
      <c r="L202" s="268">
        <f t="shared" si="44"/>
        <v>7.8846298412755048E-2</v>
      </c>
      <c r="M202" s="268">
        <f t="shared" si="44"/>
        <v>7.2307430955243321E-2</v>
      </c>
      <c r="N202" s="268">
        <f t="shared" si="44"/>
        <v>7.6096125294451297E-2</v>
      </c>
      <c r="O202" s="268">
        <f t="shared" si="44"/>
        <v>7.1421197884387153E-2</v>
      </c>
      <c r="P202" s="268">
        <f t="shared" si="44"/>
        <v>6.2374607131873303E-2</v>
      </c>
      <c r="Q202" s="268">
        <f t="shared" si="44"/>
        <v>5.6570454344850835E-2</v>
      </c>
      <c r="R202" s="268">
        <f t="shared" si="44"/>
        <v>5.0460772773816484E-2</v>
      </c>
      <c r="S202" s="268">
        <f t="shared" si="44"/>
        <v>5.113491564254944E-2</v>
      </c>
      <c r="T202" s="268">
        <f t="shared" si="44"/>
        <v>5.6441165377938474E-2</v>
      </c>
      <c r="U202" s="268">
        <f t="shared" si="44"/>
        <v>5.2452074174677191E-2</v>
      </c>
      <c r="V202" s="268">
        <f t="shared" si="44"/>
        <v>4.3669860387421072E-2</v>
      </c>
      <c r="W202" s="268">
        <f t="shared" si="44"/>
        <v>5.3887047754775139E-2</v>
      </c>
      <c r="X202" s="268">
        <f t="shared" si="44"/>
        <v>6.065269631108923E-2</v>
      </c>
      <c r="Y202" s="268">
        <f t="shared" si="44"/>
        <v>6.2945545694637964E-2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0.15778251924262837</v>
      </c>
      <c r="C203" s="269">
        <f t="shared" si="45"/>
        <v>0.15227810972358261</v>
      </c>
      <c r="D203" s="269">
        <f t="shared" si="45"/>
        <v>0.16494101855874604</v>
      </c>
      <c r="E203" s="269">
        <f t="shared" si="45"/>
        <v>0.16666496810328291</v>
      </c>
      <c r="F203" s="269">
        <f t="shared" si="45"/>
        <v>0.19258995807138848</v>
      </c>
      <c r="G203" s="269">
        <f t="shared" si="45"/>
        <v>0.17988644618023178</v>
      </c>
      <c r="H203" s="269">
        <f t="shared" si="45"/>
        <v>0.18077255553152025</v>
      </c>
      <c r="I203" s="269">
        <f t="shared" si="45"/>
        <v>0.18235992035859783</v>
      </c>
      <c r="J203" s="269">
        <f t="shared" si="45"/>
        <v>0.14291270008903145</v>
      </c>
      <c r="K203" s="269">
        <f t="shared" si="45"/>
        <v>0.17774789323486295</v>
      </c>
      <c r="L203" s="269">
        <f t="shared" si="45"/>
        <v>0.16781729848288726</v>
      </c>
      <c r="M203" s="269">
        <f t="shared" si="45"/>
        <v>0.15391541644009463</v>
      </c>
      <c r="N203" s="269">
        <f t="shared" si="45"/>
        <v>0.15859032817420041</v>
      </c>
      <c r="O203" s="269">
        <f t="shared" si="45"/>
        <v>0.14252156081419243</v>
      </c>
      <c r="P203" s="269">
        <f t="shared" si="45"/>
        <v>0.16520561368380912</v>
      </c>
      <c r="Q203" s="269">
        <f t="shared" si="45"/>
        <v>0.16943743734558195</v>
      </c>
      <c r="R203" s="269">
        <f t="shared" si="45"/>
        <v>0.11359018354662974</v>
      </c>
      <c r="S203" s="269">
        <f t="shared" si="45"/>
        <v>8.7498620353963802E-2</v>
      </c>
      <c r="T203" s="269">
        <f t="shared" si="45"/>
        <v>0.10977559908253422</v>
      </c>
      <c r="U203" s="269">
        <f t="shared" si="45"/>
        <v>0.10799243837128336</v>
      </c>
      <c r="V203" s="269">
        <f t="shared" si="45"/>
        <v>0.19199658849369206</v>
      </c>
      <c r="W203" s="269">
        <f t="shared" si="45"/>
        <v>0.26364825854132429</v>
      </c>
      <c r="X203" s="269">
        <f t="shared" si="45"/>
        <v>0.26380028253872712</v>
      </c>
      <c r="Y203" s="269">
        <f t="shared" si="45"/>
        <v>0.25519138824784154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0.15711409557071951</v>
      </c>
      <c r="C204" s="318">
        <f t="shared" si="46"/>
        <v>0.15160804318948784</v>
      </c>
      <c r="D204" s="318">
        <f t="shared" si="46"/>
        <v>0.16427849299059544</v>
      </c>
      <c r="E204" s="318">
        <f t="shared" si="46"/>
        <v>0.16600247945582183</v>
      </c>
      <c r="F204" s="318">
        <f t="shared" si="46"/>
        <v>0.19194370949690684</v>
      </c>
      <c r="G204" s="318">
        <f t="shared" si="46"/>
        <v>0.17922865283253603</v>
      </c>
      <c r="H204" s="318">
        <f t="shared" si="46"/>
        <v>0.18011142212500134</v>
      </c>
      <c r="I204" s="318">
        <f t="shared" si="46"/>
        <v>0.18169852510944745</v>
      </c>
      <c r="J204" s="318">
        <f t="shared" si="46"/>
        <v>0.14223083970167774</v>
      </c>
      <c r="K204" s="318">
        <f t="shared" si="46"/>
        <v>0.17712236664059378</v>
      </c>
      <c r="L204" s="318">
        <f t="shared" si="46"/>
        <v>0.16713863027262915</v>
      </c>
      <c r="M204" s="318">
        <f t="shared" si="46"/>
        <v>0.15329381854368077</v>
      </c>
      <c r="N204" s="318">
        <f t="shared" si="46"/>
        <v>0.15793318186494693</v>
      </c>
      <c r="O204" s="318">
        <f t="shared" si="46"/>
        <v>0.14190630070767979</v>
      </c>
      <c r="P204" s="318">
        <f t="shared" si="46"/>
        <v>0.16464408258152263</v>
      </c>
      <c r="Q204" s="318">
        <f t="shared" si="46"/>
        <v>0.16892689279104595</v>
      </c>
      <c r="R204" s="318">
        <f t="shared" si="46"/>
        <v>0.11315133691383847</v>
      </c>
      <c r="S204" s="318">
        <f t="shared" si="46"/>
        <v>8.7073582867517027E-2</v>
      </c>
      <c r="T204" s="318">
        <f t="shared" si="46"/>
        <v>0.10930012203970495</v>
      </c>
      <c r="U204" s="318">
        <f t="shared" si="46"/>
        <v>0.10754774665422624</v>
      </c>
      <c r="V204" s="318">
        <f t="shared" si="46"/>
        <v>0.19162992638927309</v>
      </c>
      <c r="W204" s="318">
        <f t="shared" si="46"/>
        <v>0.26318873178699903</v>
      </c>
      <c r="X204" s="318">
        <f t="shared" si="46"/>
        <v>0.26330987214477952</v>
      </c>
      <c r="Y204" s="318">
        <f t="shared" si="46"/>
        <v>0.25470081459202976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6.6842367190886179E-4</v>
      </c>
      <c r="C205" s="318">
        <f t="shared" si="47"/>
        <v>6.7006653409478183E-4</v>
      </c>
      <c r="D205" s="318">
        <f t="shared" si="47"/>
        <v>6.6252556815060357E-4</v>
      </c>
      <c r="E205" s="318">
        <f t="shared" si="47"/>
        <v>6.6248864746109562E-4</v>
      </c>
      <c r="F205" s="318">
        <f t="shared" si="47"/>
        <v>6.4624857448165494E-4</v>
      </c>
      <c r="G205" s="318">
        <f t="shared" si="47"/>
        <v>6.577933476957338E-4</v>
      </c>
      <c r="H205" s="318">
        <f t="shared" si="47"/>
        <v>6.6113340651888751E-4</v>
      </c>
      <c r="I205" s="318">
        <f t="shared" si="47"/>
        <v>6.6139524915037281E-4</v>
      </c>
      <c r="J205" s="318">
        <f t="shared" si="47"/>
        <v>6.8186038735371882E-4</v>
      </c>
      <c r="K205" s="318">
        <f t="shared" si="47"/>
        <v>6.2552659426918741E-4</v>
      </c>
      <c r="L205" s="318">
        <f t="shared" si="47"/>
        <v>6.786682102581091E-4</v>
      </c>
      <c r="M205" s="318">
        <f t="shared" si="47"/>
        <v>6.2159789641387801E-4</v>
      </c>
      <c r="N205" s="318">
        <f t="shared" si="47"/>
        <v>6.5714630925347683E-4</v>
      </c>
      <c r="O205" s="318">
        <f t="shared" si="47"/>
        <v>6.1526010651265087E-4</v>
      </c>
      <c r="P205" s="318">
        <f t="shared" si="47"/>
        <v>5.615311022864974E-4</v>
      </c>
      <c r="Q205" s="318">
        <f t="shared" si="47"/>
        <v>5.1054455453597653E-4</v>
      </c>
      <c r="R205" s="318">
        <f t="shared" si="47"/>
        <v>4.3884663279127013E-4</v>
      </c>
      <c r="S205" s="318">
        <f t="shared" si="47"/>
        <v>4.2503748644677031E-4</v>
      </c>
      <c r="T205" s="318">
        <f t="shared" si="47"/>
        <v>4.7547704282926908E-4</v>
      </c>
      <c r="U205" s="318">
        <f t="shared" si="47"/>
        <v>4.4469171705711588E-4</v>
      </c>
      <c r="V205" s="318">
        <f t="shared" si="47"/>
        <v>3.6666210441897474E-4</v>
      </c>
      <c r="W205" s="318">
        <f t="shared" si="47"/>
        <v>4.5952675432522715E-4</v>
      </c>
      <c r="X205" s="318">
        <f t="shared" si="47"/>
        <v>4.9041039394761632E-4</v>
      </c>
      <c r="Y205" s="318">
        <f t="shared" si="47"/>
        <v>4.9057365581178227E-4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0.10950775597880143</v>
      </c>
      <c r="C206" s="269">
        <f t="shared" si="48"/>
        <v>0.11150596047135712</v>
      </c>
      <c r="D206" s="269">
        <f t="shared" si="48"/>
        <v>0.10911314485095062</v>
      </c>
      <c r="E206" s="269">
        <f t="shared" si="48"/>
        <v>0.10477981590752344</v>
      </c>
      <c r="F206" s="269">
        <f t="shared" si="48"/>
        <v>0.10087214330404864</v>
      </c>
      <c r="G206" s="269">
        <f t="shared" si="48"/>
        <v>0.10502173349504827</v>
      </c>
      <c r="H206" s="269">
        <f t="shared" si="48"/>
        <v>0.10441120308292519</v>
      </c>
      <c r="I206" s="269">
        <f t="shared" si="48"/>
        <v>0.10433031381299403</v>
      </c>
      <c r="J206" s="269">
        <f t="shared" si="48"/>
        <v>0.11206016569577396</v>
      </c>
      <c r="K206" s="269">
        <f t="shared" si="48"/>
        <v>9.8608378642526168E-2</v>
      </c>
      <c r="L206" s="269">
        <f t="shared" si="48"/>
        <v>0.10836971006600159</v>
      </c>
      <c r="M206" s="269">
        <f t="shared" si="48"/>
        <v>9.8833306383992764E-2</v>
      </c>
      <c r="N206" s="269">
        <f t="shared" si="48"/>
        <v>0.10354856815933412</v>
      </c>
      <c r="O206" s="269">
        <f t="shared" si="48"/>
        <v>9.7809914818287352E-2</v>
      </c>
      <c r="P206" s="269">
        <f t="shared" si="48"/>
        <v>8.738471494956275E-2</v>
      </c>
      <c r="Q206" s="269">
        <f t="shared" si="48"/>
        <v>8.1718742338991193E-2</v>
      </c>
      <c r="R206" s="269">
        <f t="shared" si="48"/>
        <v>7.0532482068716013E-2</v>
      </c>
      <c r="S206" s="269">
        <f t="shared" si="48"/>
        <v>7.4297162167665784E-2</v>
      </c>
      <c r="T206" s="269">
        <f t="shared" si="48"/>
        <v>7.9880531120925455E-2</v>
      </c>
      <c r="U206" s="269">
        <f t="shared" si="48"/>
        <v>7.3158171778794134E-2</v>
      </c>
      <c r="V206" s="269">
        <f t="shared" si="48"/>
        <v>6.9677153144036649E-2</v>
      </c>
      <c r="W206" s="269">
        <f t="shared" si="48"/>
        <v>8.888228060991725E-2</v>
      </c>
      <c r="X206" s="269">
        <f t="shared" si="48"/>
        <v>9.6049363016892292E-2</v>
      </c>
      <c r="Y206" s="269">
        <f t="shared" si="48"/>
        <v>9.9437466542045716E-2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2.851868547084685E-2</v>
      </c>
      <c r="C207" s="318">
        <f t="shared" si="49"/>
        <v>2.586605513597846E-2</v>
      </c>
      <c r="D207" s="318">
        <f t="shared" si="49"/>
        <v>3.105580852251805E-2</v>
      </c>
      <c r="E207" s="318">
        <f t="shared" si="49"/>
        <v>3.4206961271944891E-2</v>
      </c>
      <c r="F207" s="318">
        <f t="shared" si="49"/>
        <v>4.7851732754907818E-2</v>
      </c>
      <c r="G207" s="318">
        <f t="shared" si="49"/>
        <v>3.8779379212984286E-2</v>
      </c>
      <c r="H207" s="318">
        <f t="shared" si="49"/>
        <v>3.9693668607614967E-2</v>
      </c>
      <c r="I207" s="318">
        <f t="shared" si="49"/>
        <v>4.0547898462188009E-2</v>
      </c>
      <c r="J207" s="318">
        <f t="shared" si="49"/>
        <v>2.2419792538520694E-2</v>
      </c>
      <c r="K207" s="318">
        <f t="shared" si="49"/>
        <v>4.0988812358370812E-2</v>
      </c>
      <c r="L207" s="318">
        <f t="shared" si="49"/>
        <v>3.2720213645128518E-2</v>
      </c>
      <c r="M207" s="318">
        <f t="shared" si="49"/>
        <v>3.025305521087062E-2</v>
      </c>
      <c r="N207" s="318">
        <f t="shared" si="49"/>
        <v>3.0745549432327619E-2</v>
      </c>
      <c r="O207" s="318">
        <f t="shared" si="49"/>
        <v>2.6092654378228771E-2</v>
      </c>
      <c r="P207" s="318">
        <f t="shared" si="49"/>
        <v>4.0033731464069633E-2</v>
      </c>
      <c r="Q207" s="318">
        <f t="shared" si="49"/>
        <v>4.4947637014192625E-2</v>
      </c>
      <c r="R207" s="318">
        <f t="shared" si="49"/>
        <v>2.2775423914874079E-2</v>
      </c>
      <c r="S207" s="318">
        <f t="shared" si="49"/>
        <v>1.1973802787499127E-2</v>
      </c>
      <c r="T207" s="318">
        <f t="shared" si="49"/>
        <v>1.8142649296484171E-2</v>
      </c>
      <c r="U207" s="318">
        <f t="shared" si="49"/>
        <v>1.9596986632028694E-2</v>
      </c>
      <c r="V207" s="318">
        <f t="shared" si="49"/>
        <v>3.9307137980194411E-2</v>
      </c>
      <c r="W207" s="318">
        <f t="shared" si="49"/>
        <v>5.4093865533143458E-2</v>
      </c>
      <c r="X207" s="318">
        <f t="shared" si="49"/>
        <v>5.1074115808628154E-2</v>
      </c>
      <c r="Y207" s="318">
        <f t="shared" si="49"/>
        <v>4.6647288910790903E-2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8.0989070507954578E-2</v>
      </c>
      <c r="C208" s="318">
        <f t="shared" si="50"/>
        <v>8.5639905335378685E-2</v>
      </c>
      <c r="D208" s="318">
        <f t="shared" si="50"/>
        <v>7.8057336328432592E-2</v>
      </c>
      <c r="E208" s="318">
        <f t="shared" si="50"/>
        <v>7.0572854635578594E-2</v>
      </c>
      <c r="F208" s="318">
        <f t="shared" si="50"/>
        <v>5.3020410549140827E-2</v>
      </c>
      <c r="G208" s="318">
        <f t="shared" si="50"/>
        <v>6.6242354282063987E-2</v>
      </c>
      <c r="H208" s="318">
        <f t="shared" si="50"/>
        <v>6.4717534475310243E-2</v>
      </c>
      <c r="I208" s="318">
        <f t="shared" si="50"/>
        <v>6.3782415350806046E-2</v>
      </c>
      <c r="J208" s="318">
        <f t="shared" si="50"/>
        <v>8.9640373157253248E-2</v>
      </c>
      <c r="K208" s="318">
        <f t="shared" si="50"/>
        <v>5.7619566284155363E-2</v>
      </c>
      <c r="L208" s="318">
        <f t="shared" si="50"/>
        <v>7.5649496420873097E-2</v>
      </c>
      <c r="M208" s="318">
        <f t="shared" si="50"/>
        <v>6.8580251173122136E-2</v>
      </c>
      <c r="N208" s="318">
        <f t="shared" si="50"/>
        <v>7.2803018727006522E-2</v>
      </c>
      <c r="O208" s="318">
        <f t="shared" si="50"/>
        <v>7.1717260440058564E-2</v>
      </c>
      <c r="P208" s="318">
        <f t="shared" si="50"/>
        <v>4.7350983485493131E-2</v>
      </c>
      <c r="Q208" s="318">
        <f t="shared" si="50"/>
        <v>3.6771105324798534E-2</v>
      </c>
      <c r="R208" s="318">
        <f t="shared" si="50"/>
        <v>4.7757058153841916E-2</v>
      </c>
      <c r="S208" s="318">
        <f t="shared" si="50"/>
        <v>6.2323359380166671E-2</v>
      </c>
      <c r="T208" s="318">
        <f t="shared" si="50"/>
        <v>6.1737881824441274E-2</v>
      </c>
      <c r="U208" s="318">
        <f t="shared" si="50"/>
        <v>5.3561185146765437E-2</v>
      </c>
      <c r="V208" s="318">
        <f t="shared" si="50"/>
        <v>3.0370015163842214E-2</v>
      </c>
      <c r="W208" s="318">
        <f t="shared" si="50"/>
        <v>3.4788415076773785E-2</v>
      </c>
      <c r="X208" s="318">
        <f t="shared" si="50"/>
        <v>4.4975247208264124E-2</v>
      </c>
      <c r="Y208" s="318">
        <f t="shared" si="50"/>
        <v>5.279017763125482E-2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0.2098272656952076</v>
      </c>
      <c r="C209" s="269">
        <f t="shared" si="51"/>
        <v>0.2111446038454991</v>
      </c>
      <c r="D209" s="269">
        <f t="shared" si="51"/>
        <v>0.20799548818415811</v>
      </c>
      <c r="E209" s="269">
        <f t="shared" si="51"/>
        <v>0.21045499360059958</v>
      </c>
      <c r="F209" s="269">
        <f t="shared" si="51"/>
        <v>0.20264894388116717</v>
      </c>
      <c r="G209" s="269">
        <f t="shared" si="51"/>
        <v>0.20239104866614749</v>
      </c>
      <c r="H209" s="269">
        <f t="shared" si="51"/>
        <v>0.20063872106074154</v>
      </c>
      <c r="I209" s="269">
        <f t="shared" si="51"/>
        <v>0.19931634501706746</v>
      </c>
      <c r="J209" s="269">
        <f t="shared" si="51"/>
        <v>0.21163633131991466</v>
      </c>
      <c r="K209" s="269">
        <f t="shared" si="51"/>
        <v>0.19199250722674524</v>
      </c>
      <c r="L209" s="269">
        <f t="shared" si="51"/>
        <v>0.20872130879495152</v>
      </c>
      <c r="M209" s="269">
        <f t="shared" si="51"/>
        <v>0.19129989111188903</v>
      </c>
      <c r="N209" s="269">
        <f t="shared" si="51"/>
        <v>0.20084369517796979</v>
      </c>
      <c r="O209" s="269">
        <f t="shared" si="51"/>
        <v>0.18770662982060932</v>
      </c>
      <c r="P209" s="269">
        <f t="shared" si="51"/>
        <v>0.16568523786871919</v>
      </c>
      <c r="Q209" s="269">
        <f t="shared" si="51"/>
        <v>0.15100439274616254</v>
      </c>
      <c r="R209" s="269">
        <f t="shared" si="51"/>
        <v>0.13242412624724079</v>
      </c>
      <c r="S209" s="269">
        <f t="shared" si="51"/>
        <v>0.13242298849599612</v>
      </c>
      <c r="T209" s="269">
        <f t="shared" si="51"/>
        <v>0.14701015018661273</v>
      </c>
      <c r="U209" s="269">
        <f t="shared" si="51"/>
        <v>0.13699640897152571</v>
      </c>
      <c r="V209" s="269">
        <f t="shared" si="51"/>
        <v>0.1217186378793616</v>
      </c>
      <c r="W209" s="269">
        <f t="shared" si="51"/>
        <v>0.15186330355275085</v>
      </c>
      <c r="X209" s="269">
        <f t="shared" si="51"/>
        <v>0.16983625517314729</v>
      </c>
      <c r="Y209" s="269">
        <f t="shared" si="51"/>
        <v>0.1750662021256858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2.6654883778105725E-3</v>
      </c>
      <c r="C210" s="318">
        <f t="shared" si="52"/>
        <v>2.239252562462055E-3</v>
      </c>
      <c r="D210" s="318">
        <f t="shared" si="52"/>
        <v>3.09397106584365E-3</v>
      </c>
      <c r="E210" s="318">
        <f t="shared" si="52"/>
        <v>2.702077068698999E-3</v>
      </c>
      <c r="F210" s="318">
        <f t="shared" si="52"/>
        <v>5.5633352972671345E-3</v>
      </c>
      <c r="G210" s="318">
        <f t="shared" si="52"/>
        <v>5.0358369446583517E-3</v>
      </c>
      <c r="H210" s="318">
        <f t="shared" si="52"/>
        <v>5.8272000913004336E-3</v>
      </c>
      <c r="I210" s="318">
        <f t="shared" si="52"/>
        <v>6.3342232430403595E-3</v>
      </c>
      <c r="J210" s="318">
        <f t="shared" si="52"/>
        <v>2.1527964282345622E-3</v>
      </c>
      <c r="K210" s="318">
        <f t="shared" si="52"/>
        <v>5.5643924115030309E-3</v>
      </c>
      <c r="L210" s="318">
        <f t="shared" si="52"/>
        <v>3.9393382502471768E-3</v>
      </c>
      <c r="M210" s="318">
        <f t="shared" si="52"/>
        <v>3.5883266188639442E-3</v>
      </c>
      <c r="N210" s="318">
        <f t="shared" si="52"/>
        <v>3.7947360933223676E-3</v>
      </c>
      <c r="O210" s="318">
        <f t="shared" si="52"/>
        <v>3.2209673594658702E-3</v>
      </c>
      <c r="P210" s="318">
        <f t="shared" si="52"/>
        <v>7.4753224119932541E-3</v>
      </c>
      <c r="Q210" s="318">
        <f t="shared" si="52"/>
        <v>9.2528224037118807E-3</v>
      </c>
      <c r="R210" s="318">
        <f t="shared" si="52"/>
        <v>3.4203767865271491E-3</v>
      </c>
      <c r="S210" s="318">
        <f t="shared" si="52"/>
        <v>1.1718829747066415E-3</v>
      </c>
      <c r="T210" s="318">
        <f t="shared" si="52"/>
        <v>2.0505009983920767E-3</v>
      </c>
      <c r="U210" s="318">
        <f t="shared" si="52"/>
        <v>2.3738856601370224E-3</v>
      </c>
      <c r="V210" s="318">
        <f t="shared" si="52"/>
        <v>6.7167608997377526E-3</v>
      </c>
      <c r="W210" s="318">
        <f t="shared" si="52"/>
        <v>1.0446808232623568E-2</v>
      </c>
      <c r="X210" s="318">
        <f t="shared" si="52"/>
        <v>6.4726961276662439E-3</v>
      </c>
      <c r="Y210" s="318">
        <f t="shared" si="52"/>
        <v>5.0696391157121542E-3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1.3743205970743298E-2</v>
      </c>
      <c r="C211" s="318">
        <f t="shared" si="53"/>
        <v>1.3261576288275335E-2</v>
      </c>
      <c r="D211" s="318">
        <f t="shared" si="53"/>
        <v>1.4369895696066509E-2</v>
      </c>
      <c r="E211" s="318">
        <f t="shared" si="53"/>
        <v>1.4520697576676352E-2</v>
      </c>
      <c r="F211" s="318">
        <f t="shared" si="53"/>
        <v>1.6789848961814756E-2</v>
      </c>
      <c r="G211" s="318">
        <f t="shared" si="53"/>
        <v>1.5677627667898663E-2</v>
      </c>
      <c r="H211" s="318">
        <f t="shared" si="53"/>
        <v>1.5754845947817665E-2</v>
      </c>
      <c r="I211" s="318">
        <f t="shared" si="53"/>
        <v>1.5893674250477535E-2</v>
      </c>
      <c r="J211" s="318">
        <f t="shared" si="53"/>
        <v>1.2441326275095966E-2</v>
      </c>
      <c r="K211" s="318">
        <f t="shared" si="53"/>
        <v>1.5493384969214992E-2</v>
      </c>
      <c r="L211" s="318">
        <f t="shared" si="53"/>
        <v>1.4620079841727057E-2</v>
      </c>
      <c r="M211" s="318">
        <f t="shared" si="53"/>
        <v>1.3409035736957628E-2</v>
      </c>
      <c r="N211" s="318">
        <f t="shared" si="53"/>
        <v>1.3814853722070071E-2</v>
      </c>
      <c r="O211" s="318">
        <f t="shared" si="53"/>
        <v>1.2412937948613544E-2</v>
      </c>
      <c r="P211" s="318">
        <f t="shared" si="53"/>
        <v>1.4401874832188067E-2</v>
      </c>
      <c r="Q211" s="318">
        <f t="shared" si="53"/>
        <v>1.4776504127091699E-2</v>
      </c>
      <c r="R211" s="318">
        <f t="shared" si="53"/>
        <v>9.8976614633019683E-3</v>
      </c>
      <c r="S211" s="318">
        <f t="shared" si="53"/>
        <v>7.616567944537047E-3</v>
      </c>
      <c r="T211" s="318">
        <f t="shared" si="53"/>
        <v>9.560785010170594E-3</v>
      </c>
      <c r="U211" s="318">
        <f t="shared" si="53"/>
        <v>9.4074998719198711E-3</v>
      </c>
      <c r="V211" s="318">
        <f t="shared" si="53"/>
        <v>1.6762401482562903E-2</v>
      </c>
      <c r="W211" s="318">
        <f t="shared" si="53"/>
        <v>2.302184878440363E-2</v>
      </c>
      <c r="X211" s="318">
        <f t="shared" si="53"/>
        <v>2.3032445267693654E-2</v>
      </c>
      <c r="Y211" s="318">
        <f t="shared" si="53"/>
        <v>2.2279387111252404E-2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0.19341857134665374</v>
      </c>
      <c r="C212" s="318">
        <f t="shared" si="54"/>
        <v>0.19564377499476171</v>
      </c>
      <c r="D212" s="318">
        <f t="shared" si="54"/>
        <v>0.19053162142224797</v>
      </c>
      <c r="E212" s="318">
        <f t="shared" si="54"/>
        <v>0.19323221895522424</v>
      </c>
      <c r="F212" s="318">
        <f t="shared" si="54"/>
        <v>0.18029575962208527</v>
      </c>
      <c r="G212" s="318">
        <f t="shared" si="54"/>
        <v>0.18167758405359047</v>
      </c>
      <c r="H212" s="318">
        <f t="shared" si="54"/>
        <v>0.17905667502162345</v>
      </c>
      <c r="I212" s="318">
        <f t="shared" si="54"/>
        <v>0.17708844752354955</v>
      </c>
      <c r="J212" s="318">
        <f t="shared" si="54"/>
        <v>0.19704220861658414</v>
      </c>
      <c r="K212" s="318">
        <f t="shared" si="54"/>
        <v>0.1709347298460272</v>
      </c>
      <c r="L212" s="318">
        <f t="shared" si="54"/>
        <v>0.19016189070297729</v>
      </c>
      <c r="M212" s="318">
        <f t="shared" si="54"/>
        <v>0.17430252875606747</v>
      </c>
      <c r="N212" s="318">
        <f t="shared" si="54"/>
        <v>0.18323410536257737</v>
      </c>
      <c r="O212" s="318">
        <f t="shared" si="54"/>
        <v>0.17207272451252989</v>
      </c>
      <c r="P212" s="318">
        <f t="shared" si="54"/>
        <v>0.14380804062453789</v>
      </c>
      <c r="Q212" s="318">
        <f t="shared" si="54"/>
        <v>0.12697506621535895</v>
      </c>
      <c r="R212" s="318">
        <f t="shared" si="54"/>
        <v>0.11910608799741168</v>
      </c>
      <c r="S212" s="318">
        <f t="shared" si="54"/>
        <v>0.12363453757675245</v>
      </c>
      <c r="T212" s="318">
        <f t="shared" si="54"/>
        <v>0.13539886417805005</v>
      </c>
      <c r="U212" s="318">
        <f t="shared" si="54"/>
        <v>0.1252150234394688</v>
      </c>
      <c r="V212" s="318">
        <f t="shared" si="54"/>
        <v>9.8239475497060955E-2</v>
      </c>
      <c r="W212" s="318">
        <f t="shared" si="54"/>
        <v>0.11839464653572364</v>
      </c>
      <c r="X212" s="318">
        <f t="shared" si="54"/>
        <v>0.1403311137777874</v>
      </c>
      <c r="Y212" s="318">
        <f t="shared" si="54"/>
        <v>0.14771717589872124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0.18041796623391657</v>
      </c>
      <c r="C213" s="319">
        <f t="shared" si="55"/>
        <v>0.18086140034141884</v>
      </c>
      <c r="D213" s="319">
        <f t="shared" si="55"/>
        <v>0.17882597610935577</v>
      </c>
      <c r="E213" s="319">
        <f t="shared" si="55"/>
        <v>0.17881601063985961</v>
      </c>
      <c r="F213" s="319">
        <f t="shared" si="55"/>
        <v>0.17443256184596262</v>
      </c>
      <c r="G213" s="319">
        <f t="shared" si="55"/>
        <v>0.17754867605832683</v>
      </c>
      <c r="H213" s="319">
        <f t="shared" si="55"/>
        <v>0.17845020998852737</v>
      </c>
      <c r="I213" s="319">
        <f t="shared" si="55"/>
        <v>0.17852088539550537</v>
      </c>
      <c r="J213" s="319">
        <f t="shared" si="55"/>
        <v>0.18404474513972918</v>
      </c>
      <c r="K213" s="319">
        <f t="shared" si="55"/>
        <v>0.18701367528211146</v>
      </c>
      <c r="L213" s="319">
        <f t="shared" si="55"/>
        <v>0.17760322879142953</v>
      </c>
      <c r="M213" s="319">
        <f t="shared" si="55"/>
        <v>0.19690002717564625</v>
      </c>
      <c r="N213" s="319">
        <f t="shared" si="55"/>
        <v>0.18764922465810324</v>
      </c>
      <c r="O213" s="319">
        <f t="shared" si="55"/>
        <v>0.20377899017305134</v>
      </c>
      <c r="P213" s="319">
        <f t="shared" si="55"/>
        <v>0.21143652028513299</v>
      </c>
      <c r="Q213" s="319">
        <f t="shared" si="55"/>
        <v>0.22036019350898398</v>
      </c>
      <c r="R213" s="319">
        <f t="shared" si="55"/>
        <v>0.25770244083178462</v>
      </c>
      <c r="S213" s="319">
        <f t="shared" si="55"/>
        <v>0.26651811839156808</v>
      </c>
      <c r="T213" s="319">
        <f t="shared" si="55"/>
        <v>0.2470767165777952</v>
      </c>
      <c r="U213" s="319">
        <f t="shared" si="55"/>
        <v>0.25456499601425292</v>
      </c>
      <c r="V213" s="319">
        <f t="shared" si="55"/>
        <v>0.2304511806268609</v>
      </c>
      <c r="W213" s="319">
        <f t="shared" si="55"/>
        <v>0.17686090668456569</v>
      </c>
      <c r="X213" s="319">
        <f t="shared" si="55"/>
        <v>0.1633652162065593</v>
      </c>
      <c r="Y213" s="319">
        <f t="shared" si="55"/>
        <v>0.16188428501604471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0.62915000623109996</v>
      </c>
      <c r="C217" s="322">
        <f>IF(C$5=0,0,(C$5-C$16)/(CHI_fec!C$5-CHI_fec!C$16))</f>
        <v>0.62866901333711234</v>
      </c>
      <c r="D217" s="322">
        <f>IF(D$5=0,0,(D$5-D$16)/(CHI_fec!D$5-CHI_fec!D$16))</f>
        <v>0.63282768536279999</v>
      </c>
      <c r="E217" s="322">
        <f>IF(E$5=0,0,(E$5-E$16)/(CHI_fec!E$5-CHI_fec!E$16))</f>
        <v>0.6235476203269823</v>
      </c>
      <c r="F217" s="322">
        <f>IF(F$5=0,0,(F$5-F$16)/(CHI_fec!F$5-CHI_fec!F$16))</f>
        <v>0.62017754117872215</v>
      </c>
      <c r="G217" s="322">
        <f>IF(G$5=0,0,(G$5-G$16)/(CHI_fec!G$5-CHI_fec!G$16))</f>
        <v>0.62801719958021363</v>
      </c>
      <c r="H217" s="322">
        <f>IF(H$5=0,0,(H$5-H$16)/(CHI_fec!H$5-CHI_fec!H$16))</f>
        <v>0.6273010254057233</v>
      </c>
      <c r="I217" s="322">
        <f>IF(I$5=0,0,(I$5-I$16)/(CHI_fec!I$5-CHI_fec!I$16))</f>
        <v>0.63466668338747645</v>
      </c>
      <c r="J217" s="322">
        <f>IF(J$5=0,0,(J$5-J$16)/(CHI_fec!J$5-CHI_fec!J$16))</f>
        <v>0.63198468752126791</v>
      </c>
      <c r="K217" s="322">
        <f>IF(K$5=0,0,(K$5-K$16)/(CHI_fec!K$5-CHI_fec!K$16))</f>
        <v>0.63416140503403495</v>
      </c>
      <c r="L217" s="322">
        <f>IF(L$5=0,0,(L$5-L$16)/(CHI_fec!L$5-CHI_fec!L$16))</f>
        <v>0.63476136643805792</v>
      </c>
      <c r="M217" s="322">
        <f>IF(M$5=0,0,(M$5-M$16)/(CHI_fec!M$5-CHI_fec!M$16))</f>
        <v>0.6315718854838499</v>
      </c>
      <c r="N217" s="322">
        <f>IF(N$5=0,0,(N$5-N$16)/(CHI_fec!N$5-CHI_fec!N$16))</f>
        <v>0.6369417267227977</v>
      </c>
      <c r="O217" s="322">
        <f>IF(O$5=0,0,(O$5-O$16)/(CHI_fec!O$5-CHI_fec!O$16))</f>
        <v>0.63876308979958407</v>
      </c>
      <c r="P217" s="322">
        <f>IF(P$5=0,0,(P$5-P$16)/(CHI_fec!P$5-CHI_fec!P$16))</f>
        <v>0.64880080951160801</v>
      </c>
      <c r="Q217" s="322">
        <f>IF(Q$5=0,0,(Q$5-Q$16)/(CHI_fec!Q$5-CHI_fec!Q$16))</f>
        <v>0.65249064787874267</v>
      </c>
      <c r="R217" s="322">
        <f>IF(R$5=0,0,(R$5-R$16)/(CHI_fec!R$5-CHI_fec!R$16))</f>
        <v>0.65034574808296097</v>
      </c>
      <c r="S217" s="322">
        <f>IF(S$5=0,0,(S$5-S$16)/(CHI_fec!S$5-CHI_fec!S$16))</f>
        <v>0.657822392846929</v>
      </c>
      <c r="T217" s="322">
        <f>IF(T$5=0,0,(T$5-T$16)/(CHI_fec!T$5-CHI_fec!T$16))</f>
        <v>0.66805044305132311</v>
      </c>
      <c r="U217" s="322">
        <f>IF(U$5=0,0,(U$5-U$16)/(CHI_fec!U$5-CHI_fec!U$16))</f>
        <v>0.67171584568744469</v>
      </c>
      <c r="V217" s="322">
        <f>IF(V$5=0,0,(V$5-V$16)/(CHI_fec!V$5-CHI_fec!V$16))</f>
        <v>0.68340526179673611</v>
      </c>
      <c r="W217" s="322">
        <f>IF(W$5=0,0,(W$5-W$16)/(CHI_fec!W$5-CHI_fec!W$16))</f>
        <v>0.69251722047386777</v>
      </c>
      <c r="X217" s="322">
        <f>IF(X$5=0,0,(X$5-X$16)/(CHI_fec!X$5-CHI_fec!X$16))</f>
        <v>0.6965668120466485</v>
      </c>
      <c r="Y217" s="322">
        <f>IF(Y$5=0,0,(Y$5-Y$16)/(CHI_fec!Y$5-CHI_fec!Y$16))</f>
        <v>0.69957332186438914</v>
      </c>
      <c r="DA217" s="95"/>
    </row>
    <row r="218" spans="1:105" ht="12" customHeight="1" x14ac:dyDescent="0.25">
      <c r="A218" s="55" t="s">
        <v>91</v>
      </c>
      <c r="B218" s="305">
        <f>IF(B$6=0,0,B$6/CHI_fec!B$6)</f>
        <v>0.53813806884002691</v>
      </c>
      <c r="C218" s="305">
        <f>IF(C$6=0,0,C$6/CHI_fec!C$6)</f>
        <v>0.53813806884002691</v>
      </c>
      <c r="D218" s="305">
        <f>IF(D$6=0,0,D$6/CHI_fec!D$6)</f>
        <v>0.5393242619560239</v>
      </c>
      <c r="E218" s="305">
        <f>IF(E$6=0,0,E$6/CHI_fec!E$6)</f>
        <v>0.53979570895859985</v>
      </c>
      <c r="F218" s="305">
        <f>IF(F$6=0,0,F$6/CHI_fec!F$6)</f>
        <v>0.53979570895859985</v>
      </c>
      <c r="G218" s="305">
        <f>IF(G$6=0,0,G$6/CHI_fec!G$6)</f>
        <v>0.53979570895859985</v>
      </c>
      <c r="H218" s="305">
        <f>IF(H$6=0,0,H$6/CHI_fec!H$6)</f>
        <v>0.53979570895859974</v>
      </c>
      <c r="I218" s="305">
        <f>IF(I$6=0,0,I$6/CHI_fec!I$6)</f>
        <v>0.54081613806273987</v>
      </c>
      <c r="J218" s="305">
        <f>IF(J$6=0,0,J$6/CHI_fec!J$6)</f>
        <v>0.54173452425646584</v>
      </c>
      <c r="K218" s="305">
        <f>IF(K$6=0,0,K$6/CHI_fec!K$6)</f>
        <v>0.54256107183081925</v>
      </c>
      <c r="L218" s="305">
        <f>IF(L$6=0,0,L$6/CHI_fec!L$6)</f>
        <v>0.54330496464773737</v>
      </c>
      <c r="M218" s="305">
        <f>IF(M$6=0,0,M$6/CHI_fec!M$6)</f>
        <v>0.54397446818296347</v>
      </c>
      <c r="N218" s="305">
        <f>IF(N$6=0,0,N$6/CHI_fec!N$6)</f>
        <v>0.54449999999999998</v>
      </c>
      <c r="O218" s="305">
        <f>IF(O$6=0,0,O$6/CHI_fec!O$6)</f>
        <v>0.54449999999999998</v>
      </c>
      <c r="P218" s="305">
        <f>IF(P$6=0,0,P$6/CHI_fec!P$6)</f>
        <v>0.54449999999999987</v>
      </c>
      <c r="Q218" s="305">
        <f>IF(Q$6=0,0,Q$6/CHI_fec!Q$6)</f>
        <v>0.5445000000000001</v>
      </c>
      <c r="R218" s="305">
        <f>IF(R$6=0,0,R$6/CHI_fec!R$6)</f>
        <v>0.54449999999999987</v>
      </c>
      <c r="S218" s="305">
        <f>IF(S$6=0,0,S$6/CHI_fec!S$6)</f>
        <v>0.54449999999999998</v>
      </c>
      <c r="T218" s="305">
        <f>IF(T$6=0,0,T$6/CHI_fec!T$6)</f>
        <v>0.5445000000000001</v>
      </c>
      <c r="U218" s="305">
        <f>IF(U$6=0,0,U$6/CHI_fec!U$6)</f>
        <v>0.54449999999999998</v>
      </c>
      <c r="V218" s="305">
        <f>IF(V$6=0,0,V$6/CHI_fec!V$6)</f>
        <v>0.54449999999999987</v>
      </c>
      <c r="W218" s="305">
        <f>IF(W$6=0,0,W$6/CHI_fec!W$6)</f>
        <v>0.54449999999999998</v>
      </c>
      <c r="X218" s="305">
        <f>IF(X$6=0,0,X$6/CHI_fec!X$6)</f>
        <v>0.54449999999999998</v>
      </c>
      <c r="Y218" s="305">
        <f>IF(Y$6=0,0,Y$6/CHI_fec!Y$6)</f>
        <v>0.5445000000000001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0.14100236857729931</v>
      </c>
      <c r="C219" s="306">
        <f>IF(C$7=0,0,C$7/CHI_fec!C$7)</f>
        <v>0.14100236857729928</v>
      </c>
      <c r="D219" s="306">
        <f>IF(D$7=0,0,D$7/CHI_fec!D$7)</f>
        <v>0.14143670169086503</v>
      </c>
      <c r="E219" s="306">
        <f>IF(E$7=0,0,E$7/CHI_fec!E$7)</f>
        <v>0.14143670169086503</v>
      </c>
      <c r="F219" s="306">
        <f>IF(F$7=0,0,F$7/CHI_fec!F$7)</f>
        <v>0.14143670169086506</v>
      </c>
      <c r="G219" s="306">
        <f>IF(G$7=0,0,G$7/CHI_fec!G$7)</f>
        <v>0.14143670169086506</v>
      </c>
      <c r="H219" s="306">
        <f>IF(H$7=0,0,H$7/CHI_fec!H$7)</f>
        <v>0.14143670169086506</v>
      </c>
      <c r="I219" s="306">
        <f>IF(I$7=0,0,I$7/CHI_fec!I$7)</f>
        <v>0.14314383576659545</v>
      </c>
      <c r="J219" s="306">
        <f>IF(J$7=0,0,J$7/CHI_fec!J$7)</f>
        <v>0.14314383576659548</v>
      </c>
      <c r="K219" s="306">
        <f>IF(K$7=0,0,K$7/CHI_fec!K$7)</f>
        <v>0.14314383576659548</v>
      </c>
      <c r="L219" s="306">
        <f>IF(L$7=0,0,L$7/CHI_fec!L$7)</f>
        <v>0.14314383576659545</v>
      </c>
      <c r="M219" s="306">
        <f>IF(M$7=0,0,M$7/CHI_fec!M$7)</f>
        <v>0.14314383576659542</v>
      </c>
      <c r="N219" s="306">
        <f>IF(N$7=0,0,N$7/CHI_fec!N$7)</f>
        <v>0.14560483834519333</v>
      </c>
      <c r="O219" s="306">
        <f>IF(O$7=0,0,O$7/CHI_fec!O$7)</f>
        <v>0.14639607146906586</v>
      </c>
      <c r="P219" s="306">
        <f>IF(P$7=0,0,P$7/CHI_fec!P$7)</f>
        <v>0.14853185047741668</v>
      </c>
      <c r="Q219" s="306">
        <f>IF(Q$7=0,0,Q$7/CHI_fec!Q$7)</f>
        <v>0.14950138730071147</v>
      </c>
      <c r="R219" s="306">
        <f>IF(R$7=0,0,R$7/CHI_fec!R$7)</f>
        <v>0.14950138730071147</v>
      </c>
      <c r="S219" s="306">
        <f>IF(S$7=0,0,S$7/CHI_fec!S$7)</f>
        <v>0.15132663472589777</v>
      </c>
      <c r="T219" s="306">
        <f>IF(T$7=0,0,T$7/CHI_fec!T$7)</f>
        <v>0.15296935740856543</v>
      </c>
      <c r="U219" s="306">
        <f>IF(U$7=0,0,U$7/CHI_fec!U$7)</f>
        <v>0.1544478078229663</v>
      </c>
      <c r="V219" s="306">
        <f>IF(V$7=0,0,V$7/CHI_fec!V$7)</f>
        <v>0.15577841319592708</v>
      </c>
      <c r="W219" s="306">
        <f>IF(W$7=0,0,W$7/CHI_fec!W$7)</f>
        <v>0.15697595803159184</v>
      </c>
      <c r="X219" s="306">
        <f>IF(X$7=0,0,X$7/CHI_fec!X$7)</f>
        <v>0.15805374838369007</v>
      </c>
      <c r="Y219" s="306">
        <f>IF(Y$7=0,0,Y$7/CHI_fec!Y$7)</f>
        <v>0.15902375970057853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0.75849841896575709</v>
      </c>
      <c r="C220" s="306">
        <f>IF(C$8=0,0,C$8/CHI_fec!C$8)</f>
        <v>0.75849841896575732</v>
      </c>
      <c r="D220" s="306">
        <f>IF(D$8=0,0,D$8/CHI_fec!D$8)</f>
        <v>0.7584984189657572</v>
      </c>
      <c r="E220" s="306">
        <f>IF(E$8=0,0,E$8/CHI_fec!E$8)</f>
        <v>0.75849841896575709</v>
      </c>
      <c r="F220" s="306">
        <f>IF(F$8=0,0,F$8/CHI_fec!F$8)</f>
        <v>0.75849841896575709</v>
      </c>
      <c r="G220" s="306">
        <f>IF(G$8=0,0,G$8/CHI_fec!G$8)</f>
        <v>0.75849841896575709</v>
      </c>
      <c r="H220" s="306">
        <f>IF(H$8=0,0,H$8/CHI_fec!H$8)</f>
        <v>0.75849841896575709</v>
      </c>
      <c r="I220" s="306">
        <f>IF(I$8=0,0,I$8/CHI_fec!I$8)</f>
        <v>0.75849841896575709</v>
      </c>
      <c r="J220" s="306">
        <f>IF(J$8=0,0,J$8/CHI_fec!J$8)</f>
        <v>0.75849841896575709</v>
      </c>
      <c r="K220" s="306">
        <f>IF(K$8=0,0,K$8/CHI_fec!K$8)</f>
        <v>0.75849841896575698</v>
      </c>
      <c r="L220" s="306">
        <f>IF(L$8=0,0,L$8/CHI_fec!L$8)</f>
        <v>0.7584984189657572</v>
      </c>
      <c r="M220" s="306">
        <f>IF(M$8=0,0,M$8/CHI_fec!M$8)</f>
        <v>0.75849841896575709</v>
      </c>
      <c r="N220" s="306">
        <f>IF(N$8=0,0,N$8/CHI_fec!N$8)</f>
        <v>0.75849841896575709</v>
      </c>
      <c r="O220" s="306">
        <f>IF(O$8=0,0,O$8/CHI_fec!O$8)</f>
        <v>0.75849841896575709</v>
      </c>
      <c r="P220" s="306">
        <f>IF(P$8=0,0,P$8/CHI_fec!P$8)</f>
        <v>0.75849841896575709</v>
      </c>
      <c r="Q220" s="306">
        <f>IF(Q$8=0,0,Q$8/CHI_fec!Q$8)</f>
        <v>0.75849841896575709</v>
      </c>
      <c r="R220" s="306">
        <f>IF(R$8=0,0,R$8/CHI_fec!R$8)</f>
        <v>0.75849841896575732</v>
      </c>
      <c r="S220" s="306">
        <f>IF(S$8=0,0,S$8/CHI_fec!S$8)</f>
        <v>0.75849841896575687</v>
      </c>
      <c r="T220" s="306">
        <f>IF(T$8=0,0,T$8/CHI_fec!T$8)</f>
        <v>0.75849841896575709</v>
      </c>
      <c r="U220" s="306">
        <f>IF(U$8=0,0,U$8/CHI_fec!U$8)</f>
        <v>0.75849841896575732</v>
      </c>
      <c r="V220" s="306">
        <f>IF(V$8=0,0,V$8/CHI_fec!V$8)</f>
        <v>0.75849841896575709</v>
      </c>
      <c r="W220" s="306">
        <f>IF(W$8=0,0,W$8/CHI_fec!W$8)</f>
        <v>0.75849841896575709</v>
      </c>
      <c r="X220" s="306">
        <f>IF(X$8=0,0,X$8/CHI_fec!X$8)</f>
        <v>0.75849841896575709</v>
      </c>
      <c r="Y220" s="306">
        <f>IF(Y$8=0,0,Y$8/CHI_fec!Y$8)</f>
        <v>0.7584984189657572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0.54250418463729033</v>
      </c>
      <c r="C221" s="306">
        <f>IF(C$9=0,0,C$9/CHI_fec!C$9)</f>
        <v>0.54250418463729011</v>
      </c>
      <c r="D221" s="306">
        <f>IF(D$9=0,0,D$9/CHI_fec!D$9)</f>
        <v>0.54417527381127651</v>
      </c>
      <c r="E221" s="306">
        <f>IF(E$9=0,0,E$9/CHI_fec!E$9)</f>
        <v>0.54417527381127662</v>
      </c>
      <c r="F221" s="306">
        <f>IF(F$9=0,0,F$9/CHI_fec!F$9)</f>
        <v>0.54417527381127639</v>
      </c>
      <c r="G221" s="306">
        <f>IF(G$9=0,0,G$9/CHI_fec!G$9)</f>
        <v>0.54417527381127639</v>
      </c>
      <c r="H221" s="306">
        <f>IF(H$9=0,0,H$9/CHI_fec!H$9)</f>
        <v>0.54417527381127651</v>
      </c>
      <c r="I221" s="306">
        <f>IF(I$9=0,0,I$9/CHI_fec!I$9)</f>
        <v>0.55074344276592024</v>
      </c>
      <c r="J221" s="306">
        <f>IF(J$9=0,0,J$9/CHI_fec!J$9)</f>
        <v>0.55074344276592002</v>
      </c>
      <c r="K221" s="306">
        <f>IF(K$9=0,0,K$9/CHI_fec!K$9)</f>
        <v>0.55074344276592035</v>
      </c>
      <c r="L221" s="306">
        <f>IF(L$9=0,0,L$9/CHI_fec!L$9)</f>
        <v>0.55074344276592024</v>
      </c>
      <c r="M221" s="306">
        <f>IF(M$9=0,0,M$9/CHI_fec!M$9)</f>
        <v>0.55074344276592035</v>
      </c>
      <c r="N221" s="306">
        <f>IF(N$9=0,0,N$9/CHI_fec!N$9)</f>
        <v>0.5608213164145569</v>
      </c>
      <c r="O221" s="306">
        <f>IF(O$9=0,0,O$9/CHI_fec!O$9)</f>
        <v>0.56325636361837939</v>
      </c>
      <c r="P221" s="306">
        <f>IF(P$9=0,0,P$9/CHI_fec!P$9)</f>
        <v>0.57208294518177016</v>
      </c>
      <c r="Q221" s="306">
        <f>IF(Q$9=0,0,Q$9/CHI_fec!Q$9)</f>
        <v>0.57520401279822009</v>
      </c>
      <c r="R221" s="306">
        <f>IF(R$9=0,0,R$9/CHI_fec!R$9)</f>
        <v>0.5752040127982202</v>
      </c>
      <c r="S221" s="306">
        <f>IF(S$9=0,0,S$9/CHI_fec!S$9)</f>
        <v>0.58283582944362677</v>
      </c>
      <c r="T221" s="306">
        <f>IF(T$9=0,0,T$9/CHI_fec!T$9)</f>
        <v>0.58970446442449265</v>
      </c>
      <c r="U221" s="306">
        <f>IF(U$9=0,0,U$9/CHI_fec!U$9)</f>
        <v>0.59588623590727208</v>
      </c>
      <c r="V221" s="306">
        <f>IF(V$9=0,0,V$9/CHI_fec!V$9)</f>
        <v>0.60144983024177334</v>
      </c>
      <c r="W221" s="306">
        <f>IF(W$9=0,0,W$9/CHI_fec!W$9)</f>
        <v>0.6064570651428246</v>
      </c>
      <c r="X221" s="306">
        <f>IF(X$9=0,0,X$9/CHI_fec!X$9)</f>
        <v>0.61096357655377076</v>
      </c>
      <c r="Y221" s="306">
        <f>IF(Y$9=0,0,Y$9/CHI_fec!Y$9)</f>
        <v>0.61501943682362226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0.94615168563494934</v>
      </c>
      <c r="C222" s="307">
        <f>IF(C$10=0,0,C$10/CHI_fec!C$10)</f>
        <v>0.94742105114348407</v>
      </c>
      <c r="D222" s="307">
        <f>IF(D$10=0,0,D$10/CHI_fec!D$10)</f>
        <v>0.94806888376069254</v>
      </c>
      <c r="E222" s="307">
        <f>IF(E$10=0,0,E$10/CHI_fec!E$10)</f>
        <v>0.94755555945530823</v>
      </c>
      <c r="F222" s="307">
        <f>IF(F$10=0,0,F$10/CHI_fec!F$10)</f>
        <v>0.94204213480396282</v>
      </c>
      <c r="G222" s="307">
        <f>IF(G$10=0,0,G$10/CHI_fec!G$10)</f>
        <v>0.94531427455148886</v>
      </c>
      <c r="H222" s="307">
        <f>IF(H$10=0,0,H$10/CHI_fec!H$10)</f>
        <v>0.9438346257408321</v>
      </c>
      <c r="I222" s="307">
        <f>IF(I$10=0,0,I$10/CHI_fec!I$10)</f>
        <v>0.95465195098894318</v>
      </c>
      <c r="J222" s="307">
        <f>IF(J$10=0,0,J$10/CHI_fec!J$10)</f>
        <v>0.96215884469294954</v>
      </c>
      <c r="K222" s="307">
        <f>IF(K$10=0,0,K$10/CHI_fec!K$10)</f>
        <v>0.954824240240157</v>
      </c>
      <c r="L222" s="307">
        <f>IF(L$10=0,0,L$10/CHI_fec!L$10)</f>
        <v>0.95810151345989336</v>
      </c>
      <c r="M222" s="307">
        <f>IF(M$10=0,0,M$10/CHI_fec!M$10)</f>
        <v>0.95821103261728957</v>
      </c>
      <c r="N222" s="307">
        <f>IF(N$10=0,0,N$10/CHI_fec!N$10)</f>
        <v>0.98015712077205841</v>
      </c>
      <c r="O222" s="307">
        <f>IF(O$10=0,0,O$10/CHI_fec!O$10)</f>
        <v>0.9810869047668882</v>
      </c>
      <c r="P222" s="307">
        <f>IF(P$10=0,0,P$10/CHI_fec!P$10)</f>
        <v>0.99196120912761809</v>
      </c>
      <c r="Q222" s="307">
        <f>IF(Q$10=0,0,Q$10/CHI_fec!Q$10)</f>
        <v>0.98639489223119448</v>
      </c>
      <c r="R222" s="307">
        <f>IF(R$10=0,0,R$10/CHI_fec!R$10)</f>
        <v>0.99958179374980005</v>
      </c>
      <c r="S222" s="307">
        <f>IF(S$10=0,0,S$10/CHI_fec!S$10)</f>
        <v>1.033398237583397</v>
      </c>
      <c r="T222" s="307">
        <f>IF(T$10=0,0,T$10/CHI_fec!T$10)</f>
        <v>1.0551028081724281</v>
      </c>
      <c r="U222" s="307">
        <f>IF(U$10=0,0,U$10/CHI_fec!U$10)</f>
        <v>1.053832505662526</v>
      </c>
      <c r="V222" s="307">
        <f>IF(V$10=0,0,V$10/CHI_fec!V$10)</f>
        <v>1.0377773592358863</v>
      </c>
      <c r="W222" s="307">
        <f>IF(W$10=0,0,W$10/CHI_fec!W$10)</f>
        <v>1.0592671627077168</v>
      </c>
      <c r="X222" s="307">
        <f>IF(X$10=0,0,X$10/CHI_fec!X$10)</f>
        <v>1.0967693450208815</v>
      </c>
      <c r="Y222" s="307">
        <f>IF(Y$10=0,0,Y$10/CHI_fec!Y$10)</f>
        <v>1.1007331712378887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0.71891939286433548</v>
      </c>
      <c r="C224" s="308">
        <f>IF(C$25=0,0,C$25/CHI_fec!C$25)</f>
        <v>0.71213314429156194</v>
      </c>
      <c r="D224" s="308">
        <f>IF(D$25=0,0,D$25/CHI_fec!D$25)</f>
        <v>0.72091102346799152</v>
      </c>
      <c r="E224" s="308">
        <f>IF(E$25=0,0,E$25/CHI_fec!E$25)</f>
        <v>0.71179457480407826</v>
      </c>
      <c r="F224" s="308">
        <f>IF(F$25=0,0,F$25/CHI_fec!F$25)</f>
        <v>0.7161384901454082</v>
      </c>
      <c r="G224" s="308">
        <f>IF(G$25=0,0,G$25/CHI_fec!G$25)</f>
        <v>0.74363853784238798</v>
      </c>
      <c r="H224" s="308">
        <f>IF(H$25=0,0,H$25/CHI_fec!H$25)</f>
        <v>0.74916284990823379</v>
      </c>
      <c r="I224" s="308">
        <f>IF(I$25=0,0,I$25/CHI_fec!I$25)</f>
        <v>0.76270594513136092</v>
      </c>
      <c r="J224" s="308">
        <f>IF(J$25=0,0,J$25/CHI_fec!J$25)</f>
        <v>0.75495630542954029</v>
      </c>
      <c r="K224" s="308">
        <f>IF(K$25=0,0,K$25/CHI_fec!K$25)</f>
        <v>0.75553146219352807</v>
      </c>
      <c r="L224" s="308">
        <f>IF(L$25=0,0,L$25/CHI_fec!L$25)</f>
        <v>0.7548427829470532</v>
      </c>
      <c r="M224" s="308">
        <f>IF(M$25=0,0,M$25/CHI_fec!M$25)</f>
        <v>0.75485315069626635</v>
      </c>
      <c r="N224" s="308">
        <f>IF(N$25=0,0,N$25/CHI_fec!N$25)</f>
        <v>0.77073550373410493</v>
      </c>
      <c r="O224" s="308">
        <f>IF(O$25=0,0,O$25/CHI_fec!O$25)</f>
        <v>0.77770587663022939</v>
      </c>
      <c r="P224" s="308">
        <f>IF(P$25=0,0,P$25/CHI_fec!P$25)</f>
        <v>0.79798002645128685</v>
      </c>
      <c r="Q224" s="308">
        <f>IF(Q$25=0,0,Q$25/CHI_fec!Q$25)</f>
        <v>0.8023824842616859</v>
      </c>
      <c r="R224" s="308">
        <f>IF(R$25=0,0,R$25/CHI_fec!R$25)</f>
        <v>0.79523626945798609</v>
      </c>
      <c r="S224" s="308">
        <f>IF(S$25=0,0,S$25/CHI_fec!S$25)</f>
        <v>0.78994370092235222</v>
      </c>
      <c r="T224" s="308">
        <f>IF(T$25=0,0,T$25/CHI_fec!T$25)</f>
        <v>0.80220693647691554</v>
      </c>
      <c r="U224" s="308">
        <f>IF(U$25=0,0,U$25/CHI_fec!U$25)</f>
        <v>0.81640179526819645</v>
      </c>
      <c r="V224" s="308">
        <f>IF(V$25=0,0,V$25/CHI_fec!V$25)</f>
        <v>0.80349515363508928</v>
      </c>
      <c r="W224" s="308">
        <f>IF(W$25=0,0,W$25/CHI_fec!W$25)</f>
        <v>0.80666359965909573</v>
      </c>
      <c r="X224" s="308">
        <f>IF(X$25=0,0,X$25/CHI_fec!X$25)</f>
        <v>0.80372898695873529</v>
      </c>
      <c r="Y224" s="308">
        <f>IF(Y$25=0,0,Y$25/CHI_fec!Y$25)</f>
        <v>0.80647878676269569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0.57846193857795969</v>
      </c>
      <c r="C225" s="308">
        <f>IF(C$36=0,0,C$36/CHI_fec!C$36)</f>
        <v>0.58239807591243631</v>
      </c>
      <c r="D225" s="308">
        <f>IF(D$36=0,0,D$36/CHI_fec!D$36)</f>
        <v>0.57658072937461624</v>
      </c>
      <c r="E225" s="308">
        <f>IF(E$36=0,0,E$36/CHI_fec!E$36)</f>
        <v>0.56507918314695493</v>
      </c>
      <c r="F225" s="308">
        <f>IF(F$36=0,0,F$36/CHI_fec!F$36)</f>
        <v>0.54184293029877229</v>
      </c>
      <c r="G225" s="308">
        <f>IF(G$36=0,0,G$36/CHI_fec!G$36)</f>
        <v>0.56955582299895069</v>
      </c>
      <c r="H225" s="308">
        <f>IF(H$36=0,0,H$36/CHI_fec!H$36)</f>
        <v>0.56857719248839156</v>
      </c>
      <c r="I225" s="308">
        <f>IF(I$36=0,0,I$36/CHI_fec!I$36)</f>
        <v>0.57550823788876082</v>
      </c>
      <c r="J225" s="308">
        <f>IF(J$36=0,0,J$36/CHI_fec!J$36)</f>
        <v>0.60234594708054845</v>
      </c>
      <c r="K225" s="308">
        <f>IF(K$36=0,0,K$36/CHI_fec!K$36)</f>
        <v>0.56869112943198552</v>
      </c>
      <c r="L225" s="308">
        <f>IF(L$36=0,0,L$36/CHI_fec!L$36)</f>
        <v>0.58592689052791613</v>
      </c>
      <c r="M225" s="308">
        <f>IF(M$36=0,0,M$36/CHI_fec!M$36)</f>
        <v>0.58536855600387017</v>
      </c>
      <c r="N225" s="308">
        <f>IF(N$36=0,0,N$36/CHI_fec!N$36)</f>
        <v>0.60098480730776516</v>
      </c>
      <c r="O225" s="308">
        <f>IF(O$36=0,0,O$36/CHI_fec!O$36)</f>
        <v>0.60617372390580182</v>
      </c>
      <c r="P225" s="308">
        <f>IF(P$36=0,0,P$36/CHI_fec!P$36)</f>
        <v>0.5936386221990736</v>
      </c>
      <c r="Q225" s="308">
        <f>IF(Q$36=0,0,Q$36/CHI_fec!Q$36)</f>
        <v>0.58121620342558811</v>
      </c>
      <c r="R225" s="308">
        <f>IF(R$36=0,0,R$36/CHI_fec!R$36)</f>
        <v>0.61316079023856174</v>
      </c>
      <c r="S225" s="308">
        <f>IF(S$36=0,0,S$36/CHI_fec!S$36)</f>
        <v>0.65517319649387795</v>
      </c>
      <c r="T225" s="308">
        <f>IF(T$36=0,0,T$36/CHI_fec!T$36)</f>
        <v>0.65921372112569321</v>
      </c>
      <c r="U225" s="308">
        <f>IF(U$36=0,0,U$36/CHI_fec!U$36)</f>
        <v>0.65251907739824566</v>
      </c>
      <c r="V225" s="308">
        <f>IF(V$36=0,0,V$36/CHI_fec!V$36)</f>
        <v>0.60442675068024143</v>
      </c>
      <c r="W225" s="308">
        <f>IF(W$36=0,0,W$36/CHI_fec!W$36)</f>
        <v>0.6171467569136776</v>
      </c>
      <c r="X225" s="308">
        <f>IF(X$36=0,0,X$36/CHI_fec!X$36)</f>
        <v>0.63966359874731227</v>
      </c>
      <c r="Y225" s="308">
        <f>IF(Y$36=0,0,Y$36/CHI_fec!Y$36)</f>
        <v>0.6508943685295091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0.97977608913765746</v>
      </c>
      <c r="C226" s="308">
        <f>IF(C$44=0,0,C$44/CHI_fec!C$44)</f>
        <v>0.98201689041988394</v>
      </c>
      <c r="D226" s="308">
        <f>IF(D$44=0,0,D$44/CHI_fec!D$44)</f>
        <v>0.97861192097147431</v>
      </c>
      <c r="E226" s="308">
        <f>IF(E$44=0,0,E$44/CHI_fec!E$44)</f>
        <v>0.9781023000463912</v>
      </c>
      <c r="F226" s="308">
        <f>IF(F$44=0,0,F$44/CHI_fec!F$44)</f>
        <v>0.95995400844130929</v>
      </c>
      <c r="G226" s="308">
        <f>IF(G$44=0,0,G$44/CHI_fec!G$44)</f>
        <v>0.97089529458381774</v>
      </c>
      <c r="H226" s="308">
        <f>IF(H$44=0,0,H$44/CHI_fec!H$44)</f>
        <v>0.96898824484512913</v>
      </c>
      <c r="I226" s="308">
        <f>IF(I$44=0,0,I$44/CHI_fec!I$44)</f>
        <v>0.97919048329687486</v>
      </c>
      <c r="J226" s="308">
        <f>IF(J$44=0,0,J$44/CHI_fec!J$44)</f>
        <v>1.0055615471693438</v>
      </c>
      <c r="K226" s="308">
        <f>IF(K$44=0,0,K$44/CHI_fec!K$44)</f>
        <v>0.97856908689622801</v>
      </c>
      <c r="L226" s="308">
        <f>IF(L$44=0,0,L$44/CHI_fec!L$44)</f>
        <v>0.99192124525030245</v>
      </c>
      <c r="M226" s="308">
        <f>IF(M$44=0,0,M$44/CHI_fec!M$44)</f>
        <v>0.9919463257321649</v>
      </c>
      <c r="N226" s="308">
        <f>IF(N$44=0,0,N$44/CHI_fec!N$44)</f>
        <v>1.0155817627959922</v>
      </c>
      <c r="O226" s="308">
        <f>IF(O$44=0,0,O$44/CHI_fec!O$44)</f>
        <v>1.019457306045674</v>
      </c>
      <c r="P226" s="308">
        <f>IF(P$44=0,0,P$44/CHI_fec!P$44)</f>
        <v>1.010856347038015</v>
      </c>
      <c r="Q226" s="308">
        <f>IF(Q$44=0,0,Q$44/CHI_fec!Q$44)</f>
        <v>0.99493233066648534</v>
      </c>
      <c r="R226" s="308">
        <f>IF(R$44=0,0,R$44/CHI_fec!R$44)</f>
        <v>1.0295712528723322</v>
      </c>
      <c r="S226" s="308">
        <f>IF(S$44=0,0,S$44/CHI_fec!S$44)</f>
        <v>1.0788458405953749</v>
      </c>
      <c r="T226" s="308">
        <f>IF(T$44=0,0,T$44/CHI_fec!T$44)</f>
        <v>1.0933355859834084</v>
      </c>
      <c r="U226" s="308">
        <f>IF(U$44=0,0,U$44/CHI_fec!U$44)</f>
        <v>1.0900304276121433</v>
      </c>
      <c r="V226" s="308">
        <f>IF(V$44=0,0,V$44/CHI_fec!V$44)</f>
        <v>1.01498877763277</v>
      </c>
      <c r="W226" s="308">
        <f>IF(W$44=0,0,W$44/CHI_fec!W$44)</f>
        <v>1.0207454558519868</v>
      </c>
      <c r="X226" s="308">
        <f>IF(X$44=0,0,X$44/CHI_fec!X$44)</f>
        <v>1.0666184066974631</v>
      </c>
      <c r="Y226" s="308">
        <f>IF(Y$44=0,0,Y$44/CHI_fec!Y$44)</f>
        <v>1.0765867323948421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0.76756831740343345</v>
      </c>
      <c r="C227" s="309">
        <f>IF(C$58=0,0,C$58/CHI_fec!C$58)</f>
        <v>0.76756831740343334</v>
      </c>
      <c r="D227" s="309">
        <f>IF(D$58=0,0,D$58/CHI_fec!D$58)</f>
        <v>0.76989898566309012</v>
      </c>
      <c r="E227" s="309">
        <f>IF(E$58=0,0,E$58/CHI_fec!E$58)</f>
        <v>0.76993267724033565</v>
      </c>
      <c r="F227" s="309">
        <f>IF(F$58=0,0,F$58/CHI_fec!F$58)</f>
        <v>0.76993267724033565</v>
      </c>
      <c r="G227" s="309">
        <f>IF(G$58=0,0,G$58/CHI_fec!G$58)</f>
        <v>0.76993267724033554</v>
      </c>
      <c r="H227" s="309">
        <f>IF(H$58=0,0,H$58/CHI_fec!H$58)</f>
        <v>0.76993267724033565</v>
      </c>
      <c r="I227" s="309">
        <f>IF(I$58=0,0,I$58/CHI_fec!I$58)</f>
        <v>0.77202690951630204</v>
      </c>
      <c r="J227" s="309">
        <f>IF(J$58=0,0,J$58/CHI_fec!J$58)</f>
        <v>0.773911718564672</v>
      </c>
      <c r="K227" s="309">
        <f>IF(K$58=0,0,K$58/CHI_fec!K$58)</f>
        <v>0.77560804670820493</v>
      </c>
      <c r="L227" s="309">
        <f>IF(L$58=0,0,L$58/CHI_fec!L$58)</f>
        <v>0.7771347420373842</v>
      </c>
      <c r="M227" s="309">
        <f>IF(M$58=0,0,M$58/CHI_fec!M$58)</f>
        <v>0.77850876783364575</v>
      </c>
      <c r="N227" s="309">
        <f>IF(N$58=0,0,N$58/CHI_fec!N$58)</f>
        <v>0.77974539105028107</v>
      </c>
      <c r="O227" s="309">
        <f>IF(O$58=0,0,O$58/CHI_fec!O$58)</f>
        <v>0.78085835194525299</v>
      </c>
      <c r="P227" s="309">
        <f>IF(P$58=0,0,P$58/CHI_fec!P$58)</f>
        <v>0.7818600167507278</v>
      </c>
      <c r="Q227" s="309">
        <f>IF(Q$58=0,0,Q$58/CHI_fec!Q$58)</f>
        <v>0.78276151507565506</v>
      </c>
      <c r="R227" s="309">
        <f>IF(R$58=0,0,R$58/CHI_fec!R$58)</f>
        <v>0.78296624999999986</v>
      </c>
      <c r="S227" s="309">
        <f>IF(S$58=0,0,S$58/CHI_fec!S$58)</f>
        <v>0.78296624999999975</v>
      </c>
      <c r="T227" s="309">
        <f>IF(T$58=0,0,T$58/CHI_fec!T$58)</f>
        <v>0.78296625000000009</v>
      </c>
      <c r="U227" s="309">
        <f>IF(U$58=0,0,U$58/CHI_fec!U$58)</f>
        <v>0.78296624999999986</v>
      </c>
      <c r="V227" s="309">
        <f>IF(V$58=0,0,V$58/CHI_fec!V$58)</f>
        <v>0.78296624999999986</v>
      </c>
      <c r="W227" s="309">
        <f>IF(W$58=0,0,W$58/CHI_fec!W$58)</f>
        <v>0.78296625000000009</v>
      </c>
      <c r="X227" s="309">
        <f>IF(X$58=0,0,X$58/CHI_fec!X$58)</f>
        <v>0.78296624999999997</v>
      </c>
      <c r="Y227" s="309">
        <f>IF(Y$58=0,0,Y$58/CHI_fec!Y$58)</f>
        <v>0.78296625000000009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0.5582032286504105</v>
      </c>
      <c r="C229" s="322">
        <f>IF(C$61=0,0,C$61/CHI_fec!C$61)</f>
        <v>0.55795642151836344</v>
      </c>
      <c r="D229" s="322">
        <f>IF(D$61=0,0,D$61/CHI_fec!D$61)</f>
        <v>0.56068050531285085</v>
      </c>
      <c r="E229" s="322">
        <f>IF(E$61=0,0,E$61/CHI_fec!E$61)</f>
        <v>0.55794361534740389</v>
      </c>
      <c r="F229" s="322">
        <f>IF(F$61=0,0,F$61/CHI_fec!F$61)</f>
        <v>0.5579444248052422</v>
      </c>
      <c r="G229" s="322">
        <f>IF(G$61=0,0,G$61/CHI_fec!G$61)</f>
        <v>0.56499926755167074</v>
      </c>
      <c r="H229" s="322">
        <f>IF(H$61=0,0,H$61/CHI_fec!H$61)</f>
        <v>0.56537576404466483</v>
      </c>
      <c r="I229" s="322">
        <f>IF(I$61=0,0,I$61/CHI_fec!I$61)</f>
        <v>0.5661606751722259</v>
      </c>
      <c r="J229" s="322">
        <f>IF(J$61=0,0,J$61/CHI_fec!J$61)</f>
        <v>0.56387502509972187</v>
      </c>
      <c r="K229" s="322">
        <f>IF(K$61=0,0,K$61/CHI_fec!K$61)</f>
        <v>0.56514720559471887</v>
      </c>
      <c r="L229" s="322">
        <f>IF(L$61=0,0,L$61/CHI_fec!L$61)</f>
        <v>0.56444185976412276</v>
      </c>
      <c r="M229" s="322">
        <f>IF(M$61=0,0,M$61/CHI_fec!M$61)</f>
        <v>0.56443919135416809</v>
      </c>
      <c r="N229" s="322">
        <f>IF(N$61=0,0,N$61/CHI_fec!N$61)</f>
        <v>0.56461405716685553</v>
      </c>
      <c r="O229" s="322">
        <f>IF(O$61=0,0,O$61/CHI_fec!O$61)</f>
        <v>0.56470526392020981</v>
      </c>
      <c r="P229" s="322">
        <f>IF(P$61=0,0,P$61/CHI_fec!P$61)</f>
        <v>0.56738174346091008</v>
      </c>
      <c r="Q229" s="322">
        <f>IF(Q$61=0,0,Q$61/CHI_fec!Q$61)</f>
        <v>0.56826989447420417</v>
      </c>
      <c r="R229" s="322">
        <f>IF(R$61=0,0,R$61/CHI_fec!R$61)</f>
        <v>0.56622030657833788</v>
      </c>
      <c r="S229" s="322">
        <f>IF(S$61=0,0,S$61/CHI_fec!S$61)</f>
        <v>0.56394828221884608</v>
      </c>
      <c r="T229" s="322">
        <f>IF(T$61=0,0,T$61/CHI_fec!T$61)</f>
        <v>0.56501913994834518</v>
      </c>
      <c r="U229" s="322">
        <f>IF(U$61=0,0,U$61/CHI_fec!U$61)</f>
        <v>0.5858215243374234</v>
      </c>
      <c r="V229" s="322">
        <f>IF(V$61=0,0,V$61/CHI_fec!V$61)</f>
        <v>0.63646098282197483</v>
      </c>
      <c r="W229" s="322">
        <f>IF(W$61=0,0,W$61/CHI_fec!W$61)</f>
        <v>0.65562068889478342</v>
      </c>
      <c r="X229" s="322">
        <f>IF(X$61=0,0,X$61/CHI_fec!X$61)</f>
        <v>0.66261495690036865</v>
      </c>
      <c r="Y229" s="322">
        <f>IF(Y$61=0,0,Y$61/CHI_fec!Y$61)</f>
        <v>0.67387375832518548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0.47812607888165987</v>
      </c>
      <c r="C230" s="305">
        <f>IF(C$62=0,0,C$62/CHI_fec!C$62)</f>
        <v>0.47875239276561915</v>
      </c>
      <c r="D230" s="305">
        <f>IF(D$62=0,0,D$62/CHI_fec!D$62)</f>
        <v>0.47996068339103004</v>
      </c>
      <c r="E230" s="305">
        <f>IF(E$62=0,0,E$62/CHI_fec!E$62)</f>
        <v>0.47996068339103015</v>
      </c>
      <c r="F230" s="305">
        <f>IF(F$62=0,0,F$62/CHI_fec!F$62)</f>
        <v>0.47996068339102999</v>
      </c>
      <c r="G230" s="305">
        <f>IF(G$62=0,0,G$62/CHI_fec!G$62)</f>
        <v>0.4799606833910301</v>
      </c>
      <c r="H230" s="305">
        <f>IF(H$62=0,0,H$62/CHI_fec!H$62)</f>
        <v>0.4799606833910301</v>
      </c>
      <c r="I230" s="305">
        <f>IF(I$62=0,0,I$62/CHI_fec!I$62)</f>
        <v>0.47996068339103015</v>
      </c>
      <c r="J230" s="305">
        <f>IF(J$62=0,0,J$62/CHI_fec!J$62)</f>
        <v>0.47996068339103004</v>
      </c>
      <c r="K230" s="305">
        <f>IF(K$62=0,0,K$62/CHI_fec!K$62)</f>
        <v>0.4799606833910301</v>
      </c>
      <c r="L230" s="305">
        <f>IF(L$62=0,0,L$62/CHI_fec!L$62)</f>
        <v>0.47996068339103004</v>
      </c>
      <c r="M230" s="305">
        <f>IF(M$62=0,0,M$62/CHI_fec!M$62)</f>
        <v>0.47996068339103015</v>
      </c>
      <c r="N230" s="305">
        <f>IF(N$62=0,0,N$62/CHI_fec!N$62)</f>
        <v>0.47996068339103037</v>
      </c>
      <c r="O230" s="305">
        <f>IF(O$62=0,0,O$62/CHI_fec!O$62)</f>
        <v>0.4799606833910301</v>
      </c>
      <c r="P230" s="305">
        <f>IF(P$62=0,0,P$62/CHI_fec!P$62)</f>
        <v>0.47996068339103026</v>
      </c>
      <c r="Q230" s="305">
        <f>IF(Q$62=0,0,Q$62/CHI_fec!Q$62)</f>
        <v>0.47996068339103032</v>
      </c>
      <c r="R230" s="305">
        <f>IF(R$62=0,0,R$62/CHI_fec!R$62)</f>
        <v>0.47996068339103032</v>
      </c>
      <c r="S230" s="305">
        <f>IF(S$62=0,0,S$62/CHI_fec!S$62)</f>
        <v>0.47996068339103026</v>
      </c>
      <c r="T230" s="305">
        <f>IF(T$62=0,0,T$62/CHI_fec!T$62)</f>
        <v>0.4799606833910301</v>
      </c>
      <c r="U230" s="305">
        <f>IF(U$62=0,0,U$62/CHI_fec!U$62)</f>
        <v>0.48696461505192729</v>
      </c>
      <c r="V230" s="305">
        <f>IF(V$62=0,0,V$62/CHI_fec!V$62)</f>
        <v>0.49326815354673448</v>
      </c>
      <c r="W230" s="305">
        <f>IF(W$62=0,0,W$62/CHI_fec!W$62)</f>
        <v>0.4989413381920611</v>
      </c>
      <c r="X230" s="305">
        <f>IF(X$62=0,0,X$62/CHI_fec!X$62)</f>
        <v>0.504047204372855</v>
      </c>
      <c r="Y230" s="305">
        <f>IF(Y$62=0,0,Y$62/CHI_fec!Y$62)</f>
        <v>0.50864248393556932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0.12718180994860404</v>
      </c>
      <c r="C231" s="306">
        <f>IF(C$63=0,0,C$63/CHI_fec!C$63)</f>
        <v>0.12734840979930481</v>
      </c>
      <c r="D231" s="306">
        <f>IF(D$63=0,0,D$63/CHI_fec!D$63)</f>
        <v>0.12766981579548714</v>
      </c>
      <c r="E231" s="306">
        <f>IF(E$63=0,0,E$63/CHI_fec!E$63)</f>
        <v>0.12766981579548717</v>
      </c>
      <c r="F231" s="306">
        <f>IF(F$63=0,0,F$63/CHI_fec!F$63)</f>
        <v>0.1276698157954872</v>
      </c>
      <c r="G231" s="306">
        <f>IF(G$63=0,0,G$63/CHI_fec!G$63)</f>
        <v>0.12766981579548717</v>
      </c>
      <c r="H231" s="306">
        <f>IF(H$63=0,0,H$63/CHI_fec!H$63)</f>
        <v>0.12766981579548722</v>
      </c>
      <c r="I231" s="306">
        <f>IF(I$63=0,0,I$63/CHI_fec!I$63)</f>
        <v>0.1276698157954872</v>
      </c>
      <c r="J231" s="306">
        <f>IF(J$63=0,0,J$63/CHI_fec!J$63)</f>
        <v>0.12766981579548725</v>
      </c>
      <c r="K231" s="306">
        <f>IF(K$63=0,0,K$63/CHI_fec!K$63)</f>
        <v>0.1276698157954872</v>
      </c>
      <c r="L231" s="306">
        <f>IF(L$63=0,0,L$63/CHI_fec!L$63)</f>
        <v>0.12766981579548731</v>
      </c>
      <c r="M231" s="306">
        <f>IF(M$63=0,0,M$63/CHI_fec!M$63)</f>
        <v>0.1276698157954872</v>
      </c>
      <c r="N231" s="306">
        <f>IF(N$63=0,0,N$63/CHI_fec!N$63)</f>
        <v>0.1276698157954872</v>
      </c>
      <c r="O231" s="306">
        <f>IF(O$63=0,0,O$63/CHI_fec!O$63)</f>
        <v>0.12766981579548714</v>
      </c>
      <c r="P231" s="306">
        <f>IF(P$63=0,0,P$63/CHI_fec!P$63)</f>
        <v>0.12766981579548717</v>
      </c>
      <c r="Q231" s="306">
        <f>IF(Q$63=0,0,Q$63/CHI_fec!Q$63)</f>
        <v>0.1276698157954872</v>
      </c>
      <c r="R231" s="306">
        <f>IF(R$63=0,0,R$63/CHI_fec!R$63)</f>
        <v>0.12766981579548717</v>
      </c>
      <c r="S231" s="306">
        <f>IF(S$63=0,0,S$63/CHI_fec!S$63)</f>
        <v>0.12766981579548722</v>
      </c>
      <c r="T231" s="306">
        <f>IF(T$63=0,0,T$63/CHI_fec!T$63)</f>
        <v>0.1276698157954872</v>
      </c>
      <c r="U231" s="306">
        <f>IF(U$63=0,0,U$63/CHI_fec!U$63)</f>
        <v>0.13167822037119592</v>
      </c>
      <c r="V231" s="306">
        <f>IF(V$63=0,0,V$63/CHI_fec!V$63)</f>
        <v>0.13528578448933373</v>
      </c>
      <c r="W231" s="306">
        <f>IF(W$63=0,0,W$63/CHI_fec!W$63)</f>
        <v>0.13853259219565783</v>
      </c>
      <c r="X231" s="306">
        <f>IF(X$63=0,0,X$63/CHI_fec!X$63)</f>
        <v>0.14145471913134941</v>
      </c>
      <c r="Y231" s="306">
        <f>IF(Y$63=0,0,Y$63/CHI_fec!Y$63)</f>
        <v>0.14408463337347194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0.67638039885063939</v>
      </c>
      <c r="C232" s="306">
        <f>IF(C$64=0,0,C$64/CHI_fec!C$64)</f>
        <v>0.67726641292380774</v>
      </c>
      <c r="D232" s="306">
        <f>IF(D$64=0,0,D$64/CHI_fec!D$64)</f>
        <v>0.67897571959257308</v>
      </c>
      <c r="E232" s="306">
        <f>IF(E$64=0,0,E$64/CHI_fec!E$64)</f>
        <v>0.67897571959257297</v>
      </c>
      <c r="F232" s="306">
        <f>IF(F$64=0,0,F$64/CHI_fec!F$64)</f>
        <v>0.6789757195925733</v>
      </c>
      <c r="G232" s="306">
        <f>IF(G$64=0,0,G$64/CHI_fec!G$64)</f>
        <v>0.67897571959257308</v>
      </c>
      <c r="H232" s="306">
        <f>IF(H$64=0,0,H$64/CHI_fec!H$64)</f>
        <v>0.67897571959257341</v>
      </c>
      <c r="I232" s="306">
        <f>IF(I$64=0,0,I$64/CHI_fec!I$64)</f>
        <v>0.67897571959257286</v>
      </c>
      <c r="J232" s="306">
        <f>IF(J$64=0,0,J$64/CHI_fec!J$64)</f>
        <v>0.67897571959257308</v>
      </c>
      <c r="K232" s="306">
        <f>IF(K$64=0,0,K$64/CHI_fec!K$64)</f>
        <v>0.67897571959257286</v>
      </c>
      <c r="L232" s="306">
        <f>IF(L$64=0,0,L$64/CHI_fec!L$64)</f>
        <v>0.67897571959257275</v>
      </c>
      <c r="M232" s="306">
        <f>IF(M$64=0,0,M$64/CHI_fec!M$64)</f>
        <v>0.67897571959257319</v>
      </c>
      <c r="N232" s="306">
        <f>IF(N$64=0,0,N$64/CHI_fec!N$64)</f>
        <v>0.6789757195925733</v>
      </c>
      <c r="O232" s="306">
        <f>IF(O$64=0,0,O$64/CHI_fec!O$64)</f>
        <v>0.67897571959257308</v>
      </c>
      <c r="P232" s="306">
        <f>IF(P$64=0,0,P$64/CHI_fec!P$64)</f>
        <v>0.67897571959257319</v>
      </c>
      <c r="Q232" s="306">
        <f>IF(Q$64=0,0,Q$64/CHI_fec!Q$64)</f>
        <v>0.67897571959257308</v>
      </c>
      <c r="R232" s="306">
        <f>IF(R$64=0,0,R$64/CHI_fec!R$64)</f>
        <v>0.67897571959257319</v>
      </c>
      <c r="S232" s="306">
        <f>IF(S$64=0,0,S$64/CHI_fec!S$64)</f>
        <v>0.67897571959257308</v>
      </c>
      <c r="T232" s="306">
        <f>IF(T$64=0,0,T$64/CHI_fec!T$64)</f>
        <v>0.67897571959257275</v>
      </c>
      <c r="U232" s="306">
        <f>IF(U$64=0,0,U$64/CHI_fec!U$64)</f>
        <v>0.68769414954904906</v>
      </c>
      <c r="V232" s="306">
        <f>IF(V$64=0,0,V$64/CHI_fec!V$64)</f>
        <v>0.69554073650987724</v>
      </c>
      <c r="W232" s="306">
        <f>IF(W$64=0,0,W$64/CHI_fec!W$64)</f>
        <v>0.70260266477462252</v>
      </c>
      <c r="X232" s="306">
        <f>IF(X$64=0,0,X$64/CHI_fec!X$64)</f>
        <v>0.70895840021289303</v>
      </c>
      <c r="Y232" s="306">
        <f>IF(Y$64=0,0,Y$64/CHI_fec!Y$64)</f>
        <v>0.71467856210733705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0.49721571111750301</v>
      </c>
      <c r="C233" s="306">
        <f>IF(C$65=0,0,C$65/CHI_fec!C$65)</f>
        <v>0.49786703117083281</v>
      </c>
      <c r="D233" s="306">
        <f>IF(D$65=0,0,D$65/CHI_fec!D$65)</f>
        <v>0.49912356393297691</v>
      </c>
      <c r="E233" s="306">
        <f>IF(E$65=0,0,E$65/CHI_fec!E$65)</f>
        <v>0.49912356393297685</v>
      </c>
      <c r="F233" s="306">
        <f>IF(F$65=0,0,F$65/CHI_fec!F$65)</f>
        <v>0.49912356393297697</v>
      </c>
      <c r="G233" s="306">
        <f>IF(G$65=0,0,G$65/CHI_fec!G$65)</f>
        <v>0.49912356393297697</v>
      </c>
      <c r="H233" s="306">
        <f>IF(H$65=0,0,H$65/CHI_fec!H$65)</f>
        <v>0.49912356393297685</v>
      </c>
      <c r="I233" s="306">
        <f>IF(I$65=0,0,I$65/CHI_fec!I$65)</f>
        <v>0.49912356393297697</v>
      </c>
      <c r="J233" s="306">
        <f>IF(J$65=0,0,J$65/CHI_fec!J$65)</f>
        <v>0.49912356393297697</v>
      </c>
      <c r="K233" s="306">
        <f>IF(K$65=0,0,K$65/CHI_fec!K$65)</f>
        <v>0.49912356393297691</v>
      </c>
      <c r="L233" s="306">
        <f>IF(L$65=0,0,L$65/CHI_fec!L$65)</f>
        <v>0.49912356393297708</v>
      </c>
      <c r="M233" s="306">
        <f>IF(M$65=0,0,M$65/CHI_fec!M$65)</f>
        <v>0.49912356393297697</v>
      </c>
      <c r="N233" s="306">
        <f>IF(N$65=0,0,N$65/CHI_fec!N$65)</f>
        <v>0.49912356393297685</v>
      </c>
      <c r="O233" s="306">
        <f>IF(O$65=0,0,O$65/CHI_fec!O$65)</f>
        <v>0.49912356393297697</v>
      </c>
      <c r="P233" s="306">
        <f>IF(P$65=0,0,P$65/CHI_fec!P$65)</f>
        <v>0.49912356393297691</v>
      </c>
      <c r="Q233" s="306">
        <f>IF(Q$65=0,0,Q$65/CHI_fec!Q$65)</f>
        <v>0.49912356393297708</v>
      </c>
      <c r="R233" s="306">
        <f>IF(R$65=0,0,R$65/CHI_fec!R$65)</f>
        <v>0.49912356393297708</v>
      </c>
      <c r="S233" s="306">
        <f>IF(S$65=0,0,S$65/CHI_fec!S$65)</f>
        <v>0.49912356393297702</v>
      </c>
      <c r="T233" s="306">
        <f>IF(T$65=0,0,T$65/CHI_fec!T$65)</f>
        <v>0.49912356393297713</v>
      </c>
      <c r="U233" s="306">
        <f>IF(U$65=0,0,U$65/CHI_fec!U$65)</f>
        <v>0.51436342546490799</v>
      </c>
      <c r="V233" s="306">
        <f>IF(V$65=0,0,V$65/CHI_fec!V$65)</f>
        <v>0.52807930084364541</v>
      </c>
      <c r="W233" s="306">
        <f>IF(W$65=0,0,W$65/CHI_fec!W$65)</f>
        <v>0.54042358868450957</v>
      </c>
      <c r="X233" s="306">
        <f>IF(X$65=0,0,X$65/CHI_fec!X$65)</f>
        <v>0.55153344774128732</v>
      </c>
      <c r="Y233" s="306">
        <f>IF(Y$65=0,0,Y$65/CHI_fec!Y$65)</f>
        <v>0.56153232089238725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0.83813242675388466</v>
      </c>
      <c r="C234" s="307">
        <f>IF(C$66=0,0,C$66/CHI_fec!C$66)</f>
        <v>0.84035624426325362</v>
      </c>
      <c r="D234" s="307">
        <f>IF(D$66=0,0,D$66/CHI_fec!D$66)</f>
        <v>0.84046433254732955</v>
      </c>
      <c r="E234" s="307">
        <f>IF(E$66=0,0,E$66/CHI_fec!E$66)</f>
        <v>0.84000926986454894</v>
      </c>
      <c r="F234" s="307">
        <f>IF(F$66=0,0,F$66/CHI_fec!F$66)</f>
        <v>0.83512161154244258</v>
      </c>
      <c r="G234" s="307">
        <f>IF(G$66=0,0,G$66/CHI_fec!G$66)</f>
        <v>0.83802236780183692</v>
      </c>
      <c r="H234" s="307">
        <f>IF(H$66=0,0,H$66/CHI_fec!H$66)</f>
        <v>0.83671065715364068</v>
      </c>
      <c r="I234" s="307">
        <f>IF(I$66=0,0,I$66/CHI_fec!I$66)</f>
        <v>0.83620724981349237</v>
      </c>
      <c r="J234" s="307">
        <f>IF(J$66=0,0,J$66/CHI_fec!J$66)</f>
        <v>0.84278275508781464</v>
      </c>
      <c r="K234" s="307">
        <f>IF(K$66=0,0,K$66/CHI_fec!K$66)</f>
        <v>0.83635816295076815</v>
      </c>
      <c r="L234" s="307">
        <f>IF(L$66=0,0,L$66/CHI_fec!L$66)</f>
        <v>0.8392288213337783</v>
      </c>
      <c r="M234" s="307">
        <f>IF(M$66=0,0,M$66/CHI_fec!M$66)</f>
        <v>0.83932475233073855</v>
      </c>
      <c r="N234" s="307">
        <f>IF(N$66=0,0,N$66/CHI_fec!N$66)</f>
        <v>0.83947504702545361</v>
      </c>
      <c r="O234" s="307">
        <f>IF(O$66=0,0,O$66/CHI_fec!O$66)</f>
        <v>0.84027137900758442</v>
      </c>
      <c r="P234" s="307">
        <f>IF(P$66=0,0,P$66/CHI_fec!P$66)</f>
        <v>0.83193803733909943</v>
      </c>
      <c r="Q234" s="307">
        <f>IF(Q$66=0,0,Q$66/CHI_fec!Q$66)</f>
        <v>0.82726967862566658</v>
      </c>
      <c r="R234" s="307">
        <f>IF(R$66=0,0,R$66/CHI_fec!R$66)</f>
        <v>0.83832926933044916</v>
      </c>
      <c r="S234" s="307">
        <f>IF(S$66=0,0,S$66/CHI_fec!S$66)</f>
        <v>0.84344531102788345</v>
      </c>
      <c r="T234" s="307">
        <f>IF(T$66=0,0,T$66/CHI_fec!T$66)</f>
        <v>0.84192063589818678</v>
      </c>
      <c r="U234" s="307">
        <f>IF(U$66=0,0,U$66/CHI_fec!U$66)</f>
        <v>0.88986990075149996</v>
      </c>
      <c r="V234" s="307">
        <f>IF(V$66=0,0,V$66/CHI_fec!V$66)</f>
        <v>0.93919800000148457</v>
      </c>
      <c r="W234" s="307">
        <f>IF(W$66=0,0,W$66/CHI_fec!W$66)</f>
        <v>0.97912807136901603</v>
      </c>
      <c r="X234" s="307">
        <f>IF(X$66=0,0,X$66/CHI_fec!X$66)</f>
        <v>0.98954101553013374</v>
      </c>
      <c r="Y234" s="307">
        <f>IF(Y$66=0,0,Y$66/CHI_fec!Y$66)</f>
        <v>1.0146078723635215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0.66195835778872836</v>
      </c>
      <c r="C235" s="308">
        <f>IF(C$72=0,0,C$72/CHI_fec!C$72)</f>
        <v>0.65658490353087384</v>
      </c>
      <c r="D235" s="308">
        <f>IF(D$72=0,0,D$72/CHI_fec!D$72)</f>
        <v>0.66429962479781646</v>
      </c>
      <c r="E235" s="308">
        <f>IF(E$72=0,0,E$72/CHI_fec!E$72)</f>
        <v>0.65592511743912207</v>
      </c>
      <c r="F235" s="308">
        <f>IF(F$72=0,0,F$72/CHI_fec!F$72)</f>
        <v>0.65993088009240097</v>
      </c>
      <c r="G235" s="308">
        <f>IF(G$72=0,0,G$72/CHI_fec!G$72)</f>
        <v>0.68519284030991079</v>
      </c>
      <c r="H235" s="308">
        <f>IF(H$72=0,0,H$72/CHI_fec!H$72)</f>
        <v>0.69026832825983231</v>
      </c>
      <c r="I235" s="308">
        <f>IF(I$72=0,0,I$72/CHI_fec!I$72)</f>
        <v>0.69435554148314649</v>
      </c>
      <c r="J235" s="308">
        <f>IF(J$72=0,0,J$72/CHI_fec!J$72)</f>
        <v>0.68726739630876887</v>
      </c>
      <c r="K235" s="308">
        <f>IF(K$72=0,0,K$72/CHI_fec!K$72)</f>
        <v>0.68784757838112509</v>
      </c>
      <c r="L235" s="308">
        <f>IF(L$72=0,0,L$72/CHI_fec!L$72)</f>
        <v>0.68719805563870484</v>
      </c>
      <c r="M235" s="308">
        <f>IF(M$72=0,0,M$72/CHI_fec!M$72)</f>
        <v>0.68720771974485451</v>
      </c>
      <c r="N235" s="308">
        <f>IF(N$72=0,0,N$72/CHI_fec!N$72)</f>
        <v>0.69055772620980127</v>
      </c>
      <c r="O235" s="308">
        <f>IF(O$72=0,0,O$72/CHI_fec!O$72)</f>
        <v>0.69225356516123104</v>
      </c>
      <c r="P235" s="308">
        <f>IF(P$72=0,0,P$72/CHI_fec!P$72)</f>
        <v>0.7012358959056938</v>
      </c>
      <c r="Q235" s="308">
        <f>IF(Q$72=0,0,Q$72/CHI_fec!Q$72)</f>
        <v>0.69943314399707945</v>
      </c>
      <c r="R235" s="308">
        <f>IF(R$72=0,0,R$72/CHI_fec!R$72)</f>
        <v>0.69317496785343879</v>
      </c>
      <c r="S235" s="308">
        <f>IF(S$72=0,0,S$72/CHI_fec!S$72)</f>
        <v>0.68084666820758644</v>
      </c>
      <c r="T235" s="308">
        <f>IF(T$72=0,0,T$72/CHI_fec!T$72)</f>
        <v>0.68466548896872981</v>
      </c>
      <c r="U235" s="308">
        <f>IF(U$72=0,0,U$72/CHI_fec!U$72)</f>
        <v>0.7153088404128275</v>
      </c>
      <c r="V235" s="308">
        <f>IF(V$72=0,0,V$72/CHI_fec!V$72)</f>
        <v>0.78687395786613112</v>
      </c>
      <c r="W235" s="308">
        <f>IF(W$72=0,0,W$72/CHI_fec!W$72)</f>
        <v>0.80155520349733178</v>
      </c>
      <c r="X235" s="308">
        <f>IF(X$72=0,0,X$72/CHI_fec!X$72)</f>
        <v>0.80391828053092873</v>
      </c>
      <c r="Y235" s="308">
        <f>IF(Y$72=0,0,Y$72/CHI_fec!Y$72)</f>
        <v>0.81504204100764943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0.53563625229395961</v>
      </c>
      <c r="C236" s="308">
        <f>IF(C$85=0,0,C$85/CHI_fec!C$85)</f>
        <v>0.5399874055661541</v>
      </c>
      <c r="D236" s="308">
        <f>IF(D$85=0,0,D$85/CHI_fec!D$85)</f>
        <v>0.53429709860222951</v>
      </c>
      <c r="E236" s="308">
        <f>IF(E$85=0,0,E$85/CHI_fec!E$85)</f>
        <v>0.52363901992251971</v>
      </c>
      <c r="F236" s="308">
        <f>IF(F$85=0,0,F$85/CHI_fec!F$85)</f>
        <v>0.50210680102120897</v>
      </c>
      <c r="G236" s="308">
        <f>IF(G$85=0,0,G$85/CHI_fec!G$85)</f>
        <v>0.52778736474667443</v>
      </c>
      <c r="H236" s="308">
        <f>IF(H$85=0,0,H$85/CHI_fec!H$85)</f>
        <v>0.5268805022454558</v>
      </c>
      <c r="I236" s="308">
        <f>IF(I$85=0,0,I$85/CHI_fec!I$85)</f>
        <v>0.52694308120166011</v>
      </c>
      <c r="J236" s="308">
        <f>IF(J$85=0,0,J$85/CHI_fec!J$85)</f>
        <v>0.55151604861181247</v>
      </c>
      <c r="K236" s="308">
        <f>IF(K$85=0,0,K$85/CHI_fec!K$85)</f>
        <v>0.52070124503216086</v>
      </c>
      <c r="L236" s="308">
        <f>IF(L$85=0,0,L$85/CHI_fec!L$85)</f>
        <v>0.53648253965283088</v>
      </c>
      <c r="M236" s="308">
        <f>IF(M$85=0,0,M$85/CHI_fec!M$85)</f>
        <v>0.53597132105495082</v>
      </c>
      <c r="N236" s="308">
        <f>IF(N$85=0,0,N$85/CHI_fec!N$85)</f>
        <v>0.53804535120879349</v>
      </c>
      <c r="O236" s="308">
        <f>IF(O$85=0,0,O$85/CHI_fec!O$85)</f>
        <v>0.54269084710059579</v>
      </c>
      <c r="P236" s="308">
        <f>IF(P$85=0,0,P$85/CHI_fec!P$85)</f>
        <v>0.52042929900163648</v>
      </c>
      <c r="Q236" s="308">
        <f>IF(Q$85=0,0,Q$85/CHI_fec!Q$85)</f>
        <v>0.50953885075175565</v>
      </c>
      <c r="R236" s="308">
        <f>IF(R$85=0,0,R$85/CHI_fec!R$85)</f>
        <v>0.53754393381118926</v>
      </c>
      <c r="S236" s="308">
        <f>IF(S$85=0,0,S$85/CHI_fec!S$85)</f>
        <v>0.55897016941717881</v>
      </c>
      <c r="T236" s="308">
        <f>IF(T$85=0,0,T$85/CHI_fec!T$85)</f>
        <v>0.54985213008421696</v>
      </c>
      <c r="U236" s="308">
        <f>IF(U$85=0,0,U$85/CHI_fec!U$85)</f>
        <v>0.57280764106465765</v>
      </c>
      <c r="V236" s="308">
        <f>IF(V$85=0,0,V$85/CHI_fec!V$85)</f>
        <v>0.55709213704441041</v>
      </c>
      <c r="W236" s="308">
        <f>IF(W$85=0,0,W$85/CHI_fec!W$85)</f>
        <v>0.57741368538006677</v>
      </c>
      <c r="X236" s="308">
        <f>IF(X$85=0,0,X$85/CHI_fec!X$85)</f>
        <v>0.60045700723472184</v>
      </c>
      <c r="Y236" s="308">
        <f>IF(Y$85=0,0,Y$85/CHI_fec!Y$85)</f>
        <v>0.62515169478772359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0.91285351184952268</v>
      </c>
      <c r="C237" s="308">
        <f>IF(C$93=0,0,C$93/CHI_fec!C$93)</f>
        <v>0.91596821240320192</v>
      </c>
      <c r="D237" s="308">
        <f>IF(D$93=0,0,D$93/CHI_fec!D$93)</f>
        <v>0.91305993003708208</v>
      </c>
      <c r="E237" s="308">
        <f>IF(E$93=0,0,E$93/CHI_fec!E$93)</f>
        <v>0.91300537744033583</v>
      </c>
      <c r="F237" s="308">
        <f>IF(F$93=0,0,F$93/CHI_fec!F$93)</f>
        <v>0.89791444270308651</v>
      </c>
      <c r="G237" s="308">
        <f>IF(G$93=0,0,G$93/CHI_fec!G$93)</f>
        <v>0.90604680755191913</v>
      </c>
      <c r="H237" s="308">
        <f>IF(H$93=0,0,H$93/CHI_fec!H$93)</f>
        <v>0.90410045585359522</v>
      </c>
      <c r="I237" s="308">
        <f>IF(I$93=0,0,I$93/CHI_fec!I$93)</f>
        <v>0.90265275153023894</v>
      </c>
      <c r="J237" s="308">
        <f>IF(J$93=0,0,J$93/CHI_fec!J$93)</f>
        <v>0.92429479368657319</v>
      </c>
      <c r="K237" s="308">
        <f>IF(K$93=0,0,K$93/CHI_fec!K$93)</f>
        <v>0.90259589205995638</v>
      </c>
      <c r="L237" s="308">
        <f>IF(L$93=0,0,L$93/CHI_fec!L$93)</f>
        <v>0.91347532206375948</v>
      </c>
      <c r="M237" s="308">
        <f>IF(M$93=0,0,M$93/CHI_fec!M$93)</f>
        <v>0.9135079666766156</v>
      </c>
      <c r="N237" s="308">
        <f>IF(N$93=0,0,N$93/CHI_fec!N$93)</f>
        <v>0.91459207036183388</v>
      </c>
      <c r="O237" s="308">
        <f>IF(O$93=0,0,O$93/CHI_fec!O$93)</f>
        <v>0.91715317700228249</v>
      </c>
      <c r="P237" s="308">
        <f>IF(P$93=0,0,P$93/CHI_fec!P$93)</f>
        <v>0.89330891568525927</v>
      </c>
      <c r="Q237" s="308">
        <f>IF(Q$93=0,0,Q$93/CHI_fec!Q$93)</f>
        <v>0.87969035234144299</v>
      </c>
      <c r="R237" s="308">
        <f>IF(R$93=0,0,R$93/CHI_fec!R$93)</f>
        <v>0.9081592660825597</v>
      </c>
      <c r="S237" s="308">
        <f>IF(S$93=0,0,S$93/CHI_fec!S$93)</f>
        <v>0.92500987365938192</v>
      </c>
      <c r="T237" s="308">
        <f>IF(T$93=0,0,T$93/CHI_fec!T$93)</f>
        <v>0.91849566402132388</v>
      </c>
      <c r="U237" s="308">
        <f>IF(U$93=0,0,U$93/CHI_fec!U$93)</f>
        <v>0.96766066373538762</v>
      </c>
      <c r="V237" s="308">
        <f>IF(V$93=0,0,V$93/CHI_fec!V$93)</f>
        <v>0.97918692089730286</v>
      </c>
      <c r="W237" s="308">
        <f>IF(W$93=0,0,W$93/CHI_fec!W$93)</f>
        <v>1.0074596975362944</v>
      </c>
      <c r="X237" s="308">
        <f>IF(X$93=0,0,X$93/CHI_fec!X$93)</f>
        <v>1.0312619699048489</v>
      </c>
      <c r="Y237" s="308">
        <f>IF(Y$93=0,0,Y$93/CHI_fec!Y$93)</f>
        <v>1.0613353754613231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0.68765258592227552</v>
      </c>
      <c r="C238" s="309">
        <f>IF(C$107=0,0,C$107/CHI_fec!C$107)</f>
        <v>0.68855336582307247</v>
      </c>
      <c r="D238" s="309">
        <f>IF(D$107=0,0,D$107/CHI_fec!D$107)</f>
        <v>0.69029115886513581</v>
      </c>
      <c r="E238" s="309">
        <f>IF(E$107=0,0,E$107/CHI_fec!E$107)</f>
        <v>0.69029115886513592</v>
      </c>
      <c r="F238" s="309">
        <f>IF(F$107=0,0,F$107/CHI_fec!F$107)</f>
        <v>0.6902911588651357</v>
      </c>
      <c r="G238" s="309">
        <f>IF(G$107=0,0,G$107/CHI_fec!G$107)</f>
        <v>0.69029115886513592</v>
      </c>
      <c r="H238" s="309">
        <f>IF(H$107=0,0,H$107/CHI_fec!H$107)</f>
        <v>0.69029115886513592</v>
      </c>
      <c r="I238" s="309">
        <f>IF(I$107=0,0,I$107/CHI_fec!I$107)</f>
        <v>0.6902911588651357</v>
      </c>
      <c r="J238" s="309">
        <f>IF(J$107=0,0,J$107/CHI_fec!J$107)</f>
        <v>0.69029115886513581</v>
      </c>
      <c r="K238" s="309">
        <f>IF(K$107=0,0,K$107/CHI_fec!K$107)</f>
        <v>0.69029115886513592</v>
      </c>
      <c r="L238" s="309">
        <f>IF(L$107=0,0,L$107/CHI_fec!L$107)</f>
        <v>0.69029115886513581</v>
      </c>
      <c r="M238" s="309">
        <f>IF(M$107=0,0,M$107/CHI_fec!M$107)</f>
        <v>0.69029115886513615</v>
      </c>
      <c r="N238" s="309">
        <f>IF(N$107=0,0,N$107/CHI_fec!N$107)</f>
        <v>0.69029115886513581</v>
      </c>
      <c r="O238" s="309">
        <f>IF(O$107=0,0,O$107/CHI_fec!O$107)</f>
        <v>0.6902911588651357</v>
      </c>
      <c r="P238" s="309">
        <f>IF(P$107=0,0,P$107/CHI_fec!P$107)</f>
        <v>0.69029115886513592</v>
      </c>
      <c r="Q238" s="309">
        <f>IF(Q$107=0,0,Q$107/CHI_fec!Q$107)</f>
        <v>0.69029115886513615</v>
      </c>
      <c r="R238" s="309">
        <f>IF(R$107=0,0,R$107/CHI_fec!R$107)</f>
        <v>0.69029115886513592</v>
      </c>
      <c r="S238" s="309">
        <f>IF(S$107=0,0,S$107/CHI_fec!S$107)</f>
        <v>0.69029115886513603</v>
      </c>
      <c r="T238" s="309">
        <f>IF(T$107=0,0,T$107/CHI_fec!T$107)</f>
        <v>0.69029115886513592</v>
      </c>
      <c r="U238" s="309">
        <f>IF(U$107=0,0,U$107/CHI_fec!U$107)</f>
        <v>0.70034954297862206</v>
      </c>
      <c r="V238" s="309">
        <f>IF(V$107=0,0,V$107/CHI_fec!V$107)</f>
        <v>0.70940208868076027</v>
      </c>
      <c r="W238" s="309">
        <f>IF(W$107=0,0,W$107/CHI_fec!W$107)</f>
        <v>0.7175493798126843</v>
      </c>
      <c r="X238" s="309">
        <f>IF(X$107=0,0,X$107/CHI_fec!X$107)</f>
        <v>0.72488194183141608</v>
      </c>
      <c r="Y238" s="309">
        <f>IF(Y$107=0,0,Y$107/CHI_fec!Y$107)</f>
        <v>0.73148124764827416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0.52706556562401374</v>
      </c>
      <c r="C240" s="322">
        <f>IF(C$110=0,0,C$110/CHI_fec!C$110)</f>
        <v>0.528550606941252</v>
      </c>
      <c r="D240" s="322">
        <f>IF(D$110=0,0,D$110/CHI_fec!D$110)</f>
        <v>0.53061111272104233</v>
      </c>
      <c r="E240" s="322">
        <f>IF(E$110=0,0,E$110/CHI_fec!E$110)</f>
        <v>0.52914897014148132</v>
      </c>
      <c r="F240" s="322">
        <f>IF(F$110=0,0,F$110/CHI_fec!F$110)</f>
        <v>0.52587869474450022</v>
      </c>
      <c r="G240" s="322">
        <f>IF(G$110=0,0,G$110/CHI_fec!G$110)</f>
        <v>0.53190677358815197</v>
      </c>
      <c r="H240" s="322">
        <f>IF(H$110=0,0,H$110/CHI_fec!H$110)</f>
        <v>0.53177564659463161</v>
      </c>
      <c r="I240" s="322">
        <f>IF(I$110=0,0,I$110/CHI_fec!I$110)</f>
        <v>0.53198385242061241</v>
      </c>
      <c r="J240" s="322">
        <f>IF(J$110=0,0,J$110/CHI_fec!J$110)</f>
        <v>0.53512327463768306</v>
      </c>
      <c r="K240" s="322">
        <f>IF(K$110=0,0,K$110/CHI_fec!K$110)</f>
        <v>0.52746024962937144</v>
      </c>
      <c r="L240" s="322">
        <f>IF(L$110=0,0,L$110/CHI_fec!L$110)</f>
        <v>0.53999116660315249</v>
      </c>
      <c r="M240" s="322">
        <f>IF(M$110=0,0,M$110/CHI_fec!M$110)</f>
        <v>0.53236713266359892</v>
      </c>
      <c r="N240" s="322">
        <f>IF(N$110=0,0,N$110/CHI_fec!N$110)</f>
        <v>0.53687280187540554</v>
      </c>
      <c r="O240" s="322">
        <f>IF(O$110=0,0,O$110/CHI_fec!O$110)</f>
        <v>0.53133102967216839</v>
      </c>
      <c r="P240" s="322">
        <f>IF(P$110=0,0,P$110/CHI_fec!P$110)</f>
        <v>0.52405907641008698</v>
      </c>
      <c r="Q240" s="322">
        <f>IF(Q$110=0,0,Q$110/CHI_fec!Q$110)</f>
        <v>0.51801650042015013</v>
      </c>
      <c r="R240" s="322">
        <f>IF(R$110=0,0,R$110/CHI_fec!R$110)</f>
        <v>0.50935007449352721</v>
      </c>
      <c r="S240" s="322">
        <f>IF(S$110=0,0,S$110/CHI_fec!S$110)</f>
        <v>0.50793929726856457</v>
      </c>
      <c r="T240" s="322">
        <f>IF(T$110=0,0,T$110/CHI_fec!T$110)</f>
        <v>0.5143122774385066</v>
      </c>
      <c r="U240" s="322">
        <f>IF(U$110=0,0,U$110/CHI_fec!U$110)</f>
        <v>0.53313364274973041</v>
      </c>
      <c r="V240" s="322">
        <f>IF(V$110=0,0,V$110/CHI_fec!V$110)</f>
        <v>0.55906699722385134</v>
      </c>
      <c r="W240" s="322">
        <f>IF(W$110=0,0,W$110/CHI_fec!W$110)</f>
        <v>0.59742948911283533</v>
      </c>
      <c r="X240" s="322">
        <f>IF(X$110=0,0,X$110/CHI_fec!X$110)</f>
        <v>0.62714483228293905</v>
      </c>
      <c r="Y240" s="322">
        <f>IF(Y$110=0,0,Y$110/CHI_fec!Y$110)</f>
        <v>0.65033982122637268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0.3981215917920406</v>
      </c>
      <c r="C241" s="305">
        <f>IF(C$111=0,0,C$111/CHI_fec!C$111)</f>
        <v>0.39937586392658414</v>
      </c>
      <c r="D241" s="305">
        <f>IF(D$111=0,0,D$111/CHI_fec!D$111)</f>
        <v>0.40125522003489589</v>
      </c>
      <c r="E241" s="305">
        <f>IF(E$111=0,0,E$111/CHI_fec!E$111)</f>
        <v>0.40125522003489594</v>
      </c>
      <c r="F241" s="305">
        <f>IF(F$111=0,0,F$111/CHI_fec!F$111)</f>
        <v>0.401255220034896</v>
      </c>
      <c r="G241" s="305">
        <f>IF(G$111=0,0,G$111/CHI_fec!G$111)</f>
        <v>0.40125522003489605</v>
      </c>
      <c r="H241" s="305">
        <f>IF(H$111=0,0,H$111/CHI_fec!H$111)</f>
        <v>0.401255220034896</v>
      </c>
      <c r="I241" s="305">
        <f>IF(I$111=0,0,I$111/CHI_fec!I$111)</f>
        <v>0.40125522003489589</v>
      </c>
      <c r="J241" s="305">
        <f>IF(J$111=0,0,J$111/CHI_fec!J$111)</f>
        <v>0.40125522003489589</v>
      </c>
      <c r="K241" s="305">
        <f>IF(K$111=0,0,K$111/CHI_fec!K$111)</f>
        <v>0.401255220034896</v>
      </c>
      <c r="L241" s="305">
        <f>IF(L$111=0,0,L$111/CHI_fec!L$111)</f>
        <v>0.40551849044566723</v>
      </c>
      <c r="M241" s="305">
        <f>IF(M$111=0,0,M$111/CHI_fec!M$111)</f>
        <v>0.40551849044566723</v>
      </c>
      <c r="N241" s="305">
        <f>IF(N$111=0,0,N$111/CHI_fec!N$111)</f>
        <v>0.40551849044566735</v>
      </c>
      <c r="O241" s="305">
        <f>IF(O$111=0,0,O$111/CHI_fec!O$111)</f>
        <v>0.40551849044566718</v>
      </c>
      <c r="P241" s="305">
        <f>IF(P$111=0,0,P$111/CHI_fec!P$111)</f>
        <v>0.40551849044566723</v>
      </c>
      <c r="Q241" s="305">
        <f>IF(Q$111=0,0,Q$111/CHI_fec!Q$111)</f>
        <v>0.40551849044566723</v>
      </c>
      <c r="R241" s="305">
        <f>IF(R$111=0,0,R$111/CHI_fec!R$111)</f>
        <v>0.40551849044566718</v>
      </c>
      <c r="S241" s="305">
        <f>IF(S$111=0,0,S$111/CHI_fec!S$111)</f>
        <v>0.40551849044566735</v>
      </c>
      <c r="T241" s="305">
        <f>IF(T$111=0,0,T$111/CHI_fec!T$111)</f>
        <v>0.40551849044566723</v>
      </c>
      <c r="U241" s="305">
        <f>IF(U$111=0,0,U$111/CHI_fec!U$111)</f>
        <v>0.41996664140110052</v>
      </c>
      <c r="V241" s="305">
        <f>IF(V$111=0,0,V$111/CHI_fec!V$111)</f>
        <v>0.4329699772609904</v>
      </c>
      <c r="W241" s="305">
        <f>IF(W$111=0,0,W$111/CHI_fec!W$111)</f>
        <v>0.44467297953489149</v>
      </c>
      <c r="X241" s="305">
        <f>IF(X$111=0,0,X$111/CHI_fec!X$111)</f>
        <v>0.45520568158140218</v>
      </c>
      <c r="Y241" s="305">
        <f>IF(Y$111=0,0,Y$111/CHI_fec!Y$111)</f>
        <v>0.46468511342326208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0.10729110793024776</v>
      </c>
      <c r="C242" s="306">
        <f>IF(C$112=0,0,C$112/CHI_fec!C$112)</f>
        <v>0.10762912588691138</v>
      </c>
      <c r="D242" s="306">
        <f>IF(D$112=0,0,D$112/CHI_fec!D$112)</f>
        <v>0.10813559979642387</v>
      </c>
      <c r="E242" s="306">
        <f>IF(E$112=0,0,E$112/CHI_fec!E$112)</f>
        <v>0.10813559979642387</v>
      </c>
      <c r="F242" s="306">
        <f>IF(F$112=0,0,F$112/CHI_fec!F$112)</f>
        <v>0.10813559979642387</v>
      </c>
      <c r="G242" s="306">
        <f>IF(G$112=0,0,G$112/CHI_fec!G$112)</f>
        <v>0.10813559979642387</v>
      </c>
      <c r="H242" s="306">
        <f>IF(H$112=0,0,H$112/CHI_fec!H$112)</f>
        <v>0.10813559979642383</v>
      </c>
      <c r="I242" s="306">
        <f>IF(I$112=0,0,I$112/CHI_fec!I$112)</f>
        <v>0.10813559979642388</v>
      </c>
      <c r="J242" s="306">
        <f>IF(J$112=0,0,J$112/CHI_fec!J$112)</f>
        <v>0.10813559979642388</v>
      </c>
      <c r="K242" s="306">
        <f>IF(K$112=0,0,K$112/CHI_fec!K$112)</f>
        <v>0.1081355997964239</v>
      </c>
      <c r="L242" s="306">
        <f>IF(L$112=0,0,L$112/CHI_fec!L$112)</f>
        <v>0.10928452267628821</v>
      </c>
      <c r="M242" s="306">
        <f>IF(M$112=0,0,M$112/CHI_fec!M$112)</f>
        <v>0.10928452267628823</v>
      </c>
      <c r="N242" s="306">
        <f>IF(N$112=0,0,N$112/CHI_fec!N$112)</f>
        <v>0.10928452267628824</v>
      </c>
      <c r="O242" s="306">
        <f>IF(O$112=0,0,O$112/CHI_fec!O$112)</f>
        <v>0.10928452267628821</v>
      </c>
      <c r="P242" s="306">
        <f>IF(P$112=0,0,P$112/CHI_fec!P$112)</f>
        <v>0.1092845226762882</v>
      </c>
      <c r="Q242" s="306">
        <f>IF(Q$112=0,0,Q$112/CHI_fec!Q$112)</f>
        <v>0.10928452267628821</v>
      </c>
      <c r="R242" s="306">
        <f>IF(R$112=0,0,R$112/CHI_fec!R$112)</f>
        <v>0.10928452267628824</v>
      </c>
      <c r="S242" s="306">
        <f>IF(S$112=0,0,S$112/CHI_fec!S$112)</f>
        <v>0.1092845226762882</v>
      </c>
      <c r="T242" s="306">
        <f>IF(T$112=0,0,T$112/CHI_fec!T$112)</f>
        <v>0.10928452267628826</v>
      </c>
      <c r="U242" s="306">
        <f>IF(U$112=0,0,U$112/CHI_fec!U$112)</f>
        <v>0.11513145656391685</v>
      </c>
      <c r="V242" s="306">
        <f>IF(V$112=0,0,V$112/CHI_fec!V$112)</f>
        <v>0.12039369706278261</v>
      </c>
      <c r="W242" s="306">
        <f>IF(W$112=0,0,W$112/CHI_fec!W$112)</f>
        <v>0.12470974730875284</v>
      </c>
      <c r="X242" s="306">
        <f>IF(X$112=0,0,X$112/CHI_fec!X$112)</f>
        <v>0.12901415873313499</v>
      </c>
      <c r="Y242" s="306">
        <f>IF(Y$112=0,0,Y$112/CHI_fec!Y$112)</f>
        <v>0.13288812901507893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0.56287411832506196</v>
      </c>
      <c r="C243" s="306">
        <f>IF(C$113=0,0,C$113/CHI_fec!C$113)</f>
        <v>0.56464743918086668</v>
      </c>
      <c r="D243" s="306">
        <f>IF(D$113=0,0,D$113/CHI_fec!D$113)</f>
        <v>0.56730451916420332</v>
      </c>
      <c r="E243" s="306">
        <f>IF(E$113=0,0,E$113/CHI_fec!E$113)</f>
        <v>0.56730451916420332</v>
      </c>
      <c r="F243" s="306">
        <f>IF(F$113=0,0,F$113/CHI_fec!F$113)</f>
        <v>0.56730451916420332</v>
      </c>
      <c r="G243" s="306">
        <f>IF(G$113=0,0,G$113/CHI_fec!G$113)</f>
        <v>0.56730451916420332</v>
      </c>
      <c r="H243" s="306">
        <f>IF(H$113=0,0,H$113/CHI_fec!H$113)</f>
        <v>0.56730451916420321</v>
      </c>
      <c r="I243" s="306">
        <f>IF(I$113=0,0,I$113/CHI_fec!I$113)</f>
        <v>0.56730451916420344</v>
      </c>
      <c r="J243" s="306">
        <f>IF(J$113=0,0,J$113/CHI_fec!J$113)</f>
        <v>0.56730451916420344</v>
      </c>
      <c r="K243" s="306">
        <f>IF(K$113=0,0,K$113/CHI_fec!K$113)</f>
        <v>0.56730451916420321</v>
      </c>
      <c r="L243" s="306">
        <f>IF(L$113=0,0,L$113/CHI_fec!L$113)</f>
        <v>0.57333203594078064</v>
      </c>
      <c r="M243" s="306">
        <f>IF(M$113=0,0,M$113/CHI_fec!M$113)</f>
        <v>0.57333203594078075</v>
      </c>
      <c r="N243" s="306">
        <f>IF(N$113=0,0,N$113/CHI_fec!N$113)</f>
        <v>0.57333203594078053</v>
      </c>
      <c r="O243" s="306">
        <f>IF(O$113=0,0,O$113/CHI_fec!O$113)</f>
        <v>0.57333203594078086</v>
      </c>
      <c r="P243" s="306">
        <f>IF(P$113=0,0,P$113/CHI_fec!P$113)</f>
        <v>0.57333203594078075</v>
      </c>
      <c r="Q243" s="306">
        <f>IF(Q$113=0,0,Q$113/CHI_fec!Q$113)</f>
        <v>0.57333203594078075</v>
      </c>
      <c r="R243" s="306">
        <f>IF(R$113=0,0,R$113/CHI_fec!R$113)</f>
        <v>0.57333203594078053</v>
      </c>
      <c r="S243" s="306">
        <f>IF(S$113=0,0,S$113/CHI_fec!S$113)</f>
        <v>0.57333203594078064</v>
      </c>
      <c r="T243" s="306">
        <f>IF(T$113=0,0,T$113/CHI_fec!T$113)</f>
        <v>0.57333203594078064</v>
      </c>
      <c r="U243" s="306">
        <f>IF(U$113=0,0,U$113/CHI_fec!U$113)</f>
        <v>0.59261483426243577</v>
      </c>
      <c r="V243" s="306">
        <f>IF(V$113=0,0,V$113/CHI_fec!V$113)</f>
        <v>0.60996935275192499</v>
      </c>
      <c r="W243" s="306">
        <f>IF(W$113=0,0,W$113/CHI_fec!W$113)</f>
        <v>0.62558841939246568</v>
      </c>
      <c r="X243" s="306">
        <f>IF(X$113=0,0,X$113/CHI_fec!X$113)</f>
        <v>0.63964557936895217</v>
      </c>
      <c r="Y243" s="306">
        <f>IF(Y$113=0,0,Y$113/CHI_fec!Y$113)</f>
        <v>0.65229702334779005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0.4239284205946019</v>
      </c>
      <c r="C244" s="306">
        <f>IF(C$114=0,0,C$114/CHI_fec!C$114)</f>
        <v>0.42526399649893654</v>
      </c>
      <c r="D244" s="306">
        <f>IF(D$114=0,0,D$114/CHI_fec!D$114)</f>
        <v>0.42726517524220764</v>
      </c>
      <c r="E244" s="306">
        <f>IF(E$114=0,0,E$114/CHI_fec!E$114)</f>
        <v>0.42726517524220742</v>
      </c>
      <c r="F244" s="306">
        <f>IF(F$114=0,0,F$114/CHI_fec!F$114)</f>
        <v>0.42726517524220758</v>
      </c>
      <c r="G244" s="306">
        <f>IF(G$114=0,0,G$114/CHI_fec!G$114)</f>
        <v>0.42726517524220742</v>
      </c>
      <c r="H244" s="306">
        <f>IF(H$114=0,0,H$114/CHI_fec!H$114)</f>
        <v>0.42726517524220758</v>
      </c>
      <c r="I244" s="306">
        <f>IF(I$114=0,0,I$114/CHI_fec!I$114)</f>
        <v>0.42726517524220747</v>
      </c>
      <c r="J244" s="306">
        <f>IF(J$114=0,0,J$114/CHI_fec!J$114)</f>
        <v>0.4272651752422077</v>
      </c>
      <c r="K244" s="306">
        <f>IF(K$114=0,0,K$114/CHI_fec!K$114)</f>
        <v>0.42726517524220758</v>
      </c>
      <c r="L244" s="306">
        <f>IF(L$114=0,0,L$114/CHI_fec!L$114)</f>
        <v>0.43180479712925685</v>
      </c>
      <c r="M244" s="306">
        <f>IF(M$114=0,0,M$114/CHI_fec!M$114)</f>
        <v>0.43180479712925662</v>
      </c>
      <c r="N244" s="306">
        <f>IF(N$114=0,0,N$114/CHI_fec!N$114)</f>
        <v>0.43180479712925662</v>
      </c>
      <c r="O244" s="306">
        <f>IF(O$114=0,0,O$114/CHI_fec!O$114)</f>
        <v>0.43180479712925668</v>
      </c>
      <c r="P244" s="306">
        <f>IF(P$114=0,0,P$114/CHI_fec!P$114)</f>
        <v>0.43180479712925668</v>
      </c>
      <c r="Q244" s="306">
        <f>IF(Q$114=0,0,Q$114/CHI_fec!Q$114)</f>
        <v>0.43180479712925668</v>
      </c>
      <c r="R244" s="306">
        <f>IF(R$114=0,0,R$114/CHI_fec!R$114)</f>
        <v>0.43180479712925673</v>
      </c>
      <c r="S244" s="306">
        <f>IF(S$114=0,0,S$114/CHI_fec!S$114)</f>
        <v>0.43180479712925662</v>
      </c>
      <c r="T244" s="306">
        <f>IF(T$114=0,0,T$114/CHI_fec!T$114)</f>
        <v>0.43180479712925668</v>
      </c>
      <c r="U244" s="306">
        <f>IF(U$114=0,0,U$114/CHI_fec!U$114)</f>
        <v>0.45377653534155954</v>
      </c>
      <c r="V244" s="306">
        <f>IF(V$114=0,0,V$114/CHI_fec!V$114)</f>
        <v>0.47355109973263226</v>
      </c>
      <c r="W244" s="306">
        <f>IF(W$114=0,0,W$114/CHI_fec!W$114)</f>
        <v>0.49134820768459753</v>
      </c>
      <c r="X244" s="306">
        <f>IF(X$114=0,0,X$114/CHI_fec!X$114)</f>
        <v>0.5073656048413665</v>
      </c>
      <c r="Y244" s="306">
        <f>IF(Y$114=0,0,Y$114/CHI_fec!Y$114)</f>
        <v>0.52178126228245825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0.69750398440654127</v>
      </c>
      <c r="C245" s="307">
        <f>IF(C$115=0,0,C$115/CHI_fec!C$115)</f>
        <v>0.700640178980942</v>
      </c>
      <c r="D245" s="307">
        <f>IF(D$115=0,0,D$115/CHI_fec!D$115)</f>
        <v>0.70225537165626906</v>
      </c>
      <c r="E245" s="307">
        <f>IF(E$115=0,0,E$115/CHI_fec!E$115)</f>
        <v>0.70187514110864468</v>
      </c>
      <c r="F245" s="307">
        <f>IF(F$115=0,0,F$115/CHI_fec!F$115)</f>
        <v>0.69779122680247041</v>
      </c>
      <c r="G245" s="307">
        <f>IF(G$115=0,0,G$115/CHI_fec!G$115)</f>
        <v>0.70021497232757901</v>
      </c>
      <c r="H245" s="307">
        <f>IF(H$115=0,0,H$115/CHI_fec!H$115)</f>
        <v>0.69911896406990248</v>
      </c>
      <c r="I245" s="307">
        <f>IF(I$115=0,0,I$115/CHI_fec!I$115)</f>
        <v>0.69869833883328036</v>
      </c>
      <c r="J245" s="307">
        <f>IF(J$115=0,0,J$115/CHI_fec!J$115)</f>
        <v>0.7041925445020103</v>
      </c>
      <c r="K245" s="307">
        <f>IF(K$115=0,0,K$115/CHI_fec!K$115)</f>
        <v>0.69882443527449878</v>
      </c>
      <c r="L245" s="307">
        <f>IF(L$115=0,0,L$115/CHI_fec!L$115)</f>
        <v>0.70867341117632665</v>
      </c>
      <c r="M245" s="307">
        <f>IF(M$115=0,0,M$115/CHI_fec!M$115)</f>
        <v>0.70875441857874777</v>
      </c>
      <c r="N245" s="307">
        <f>IF(N$115=0,0,N$115/CHI_fec!N$115)</f>
        <v>0.70888133253984908</v>
      </c>
      <c r="O245" s="307">
        <f>IF(O$115=0,0,O$115/CHI_fec!O$115)</f>
        <v>0.70955378239840872</v>
      </c>
      <c r="P245" s="307">
        <f>IF(P$115=0,0,P$115/CHI_fec!P$115)</f>
        <v>0.70251682475756283</v>
      </c>
      <c r="Q245" s="307">
        <f>IF(Q$115=0,0,Q$115/CHI_fec!Q$115)</f>
        <v>0.69857470359829987</v>
      </c>
      <c r="R245" s="307">
        <f>IF(R$115=0,0,R$115/CHI_fec!R$115)</f>
        <v>0.70791379881492511</v>
      </c>
      <c r="S245" s="307">
        <f>IF(S$115=0,0,S$115/CHI_fec!S$115)</f>
        <v>0.71223395873945972</v>
      </c>
      <c r="T245" s="307">
        <f>IF(T$115=0,0,T$115/CHI_fec!T$115)</f>
        <v>0.71094647111078157</v>
      </c>
      <c r="U245" s="307">
        <f>IF(U$115=0,0,U$115/CHI_fec!U$115)</f>
        <v>0.74816363513770612</v>
      </c>
      <c r="V245" s="307">
        <f>IF(V$115=0,0,V$115/CHI_fec!V$115)</f>
        <v>0.77649573427801821</v>
      </c>
      <c r="W245" s="307">
        <f>IF(W$115=0,0,W$115/CHI_fec!W$115)</f>
        <v>0.79389927302025964</v>
      </c>
      <c r="X245" s="307">
        <f>IF(X$115=0,0,X$115/CHI_fec!X$115)</f>
        <v>0.8521841648522932</v>
      </c>
      <c r="Y245" s="307">
        <f>IF(Y$115=0,0,Y$115/CHI_fec!Y$115)</f>
        <v>0.90474832557790397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0.56649596957787152</v>
      </c>
      <c r="C246" s="308">
        <f>IF(C$121=0,0,C$121/CHI_fec!C$121)</f>
        <v>0.56293502397816897</v>
      </c>
      <c r="D246" s="308">
        <f>IF(D$121=0,0,D$121/CHI_fec!D$121)</f>
        <v>0.57078783582256465</v>
      </c>
      <c r="E246" s="308">
        <f>IF(E$121=0,0,E$121/CHI_fec!E$121)</f>
        <v>0.56360169404281091</v>
      </c>
      <c r="F246" s="308">
        <f>IF(F$121=0,0,F$121/CHI_fec!F$121)</f>
        <v>0.56704837742377989</v>
      </c>
      <c r="G246" s="308">
        <f>IF(G$121=0,0,G$121/CHI_fec!G$121)</f>
        <v>0.58872460800659787</v>
      </c>
      <c r="H246" s="308">
        <f>IF(H$121=0,0,H$121/CHI_fec!H$121)</f>
        <v>0.59308031026998853</v>
      </c>
      <c r="I246" s="308">
        <f>IF(I$121=0,0,I$121/CHI_fec!I$121)</f>
        <v>0.5965886050075615</v>
      </c>
      <c r="J246" s="308">
        <f>IF(J$121=0,0,J$121/CHI_fec!J$121)</f>
        <v>0.59047961131490834</v>
      </c>
      <c r="K246" s="308">
        <f>IF(K$121=0,0,K$121/CHI_fec!K$121)</f>
        <v>0.59100603293721499</v>
      </c>
      <c r="L246" s="308">
        <f>IF(L$121=0,0,L$121/CHI_fec!L$121)</f>
        <v>0.59670995034466212</v>
      </c>
      <c r="M246" s="308">
        <f>IF(M$121=0,0,M$121/CHI_fec!M$121)</f>
        <v>0.59671845779354526</v>
      </c>
      <c r="N246" s="308">
        <f>IF(N$121=0,0,N$121/CHI_fec!N$121)</f>
        <v>0.59962099087721255</v>
      </c>
      <c r="O246" s="308">
        <f>IF(O$121=0,0,O$121/CHI_fec!O$121)</f>
        <v>0.60108725876248215</v>
      </c>
      <c r="P246" s="308">
        <f>IF(P$121=0,0,P$121/CHI_fec!P$121)</f>
        <v>0.60890074509404113</v>
      </c>
      <c r="Q246" s="308">
        <f>IF(Q$121=0,0,Q$121/CHI_fec!Q$121)</f>
        <v>0.6073475028275529</v>
      </c>
      <c r="R246" s="308">
        <f>IF(R$121=0,0,R$121/CHI_fec!R$121)</f>
        <v>0.6018974691150204</v>
      </c>
      <c r="S246" s="308">
        <f>IF(S$121=0,0,S$121/CHI_fec!S$121)</f>
        <v>0.59118498188852531</v>
      </c>
      <c r="T246" s="308">
        <f>IF(T$121=0,0,T$121/CHI_fec!T$121)</f>
        <v>0.59450736578445906</v>
      </c>
      <c r="U246" s="308">
        <f>IF(U$121=0,0,U$121/CHI_fec!U$121)</f>
        <v>0.63234528495435849</v>
      </c>
      <c r="V246" s="308">
        <f>IF(V$121=0,0,V$121/CHI_fec!V$121)</f>
        <v>0.69545121991159176</v>
      </c>
      <c r="W246" s="308">
        <f>IF(W$121=0,0,W$121/CHI_fec!W$121)</f>
        <v>0.716505196629453</v>
      </c>
      <c r="X246" s="308">
        <f>IF(X$121=0,0,X$121/CHI_fec!X$121)</f>
        <v>0.73062540017293642</v>
      </c>
      <c r="Y246" s="308">
        <f>IF(Y$121=0,0,Y$121/CHI_fec!Y$121)</f>
        <v>0.75125172793637174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0.43302169457283063</v>
      </c>
      <c r="C247" s="308">
        <f>IF(C$134=0,0,C$134/CHI_fec!C$134)</f>
        <v>0.43734169239157861</v>
      </c>
      <c r="D247" s="308">
        <f>IF(D$134=0,0,D$134/CHI_fec!D$134)</f>
        <v>0.43367485431272795</v>
      </c>
      <c r="E247" s="308">
        <f>IF(E$134=0,0,E$134/CHI_fec!E$134)</f>
        <v>0.42502397312552226</v>
      </c>
      <c r="F247" s="308">
        <f>IF(F$134=0,0,F$134/CHI_fec!F$134)</f>
        <v>0.40754683929963254</v>
      </c>
      <c r="G247" s="308">
        <f>IF(G$134=0,0,G$134/CHI_fec!G$134)</f>
        <v>0.42839107514041369</v>
      </c>
      <c r="H247" s="308">
        <f>IF(H$134=0,0,H$134/CHI_fec!H$134)</f>
        <v>0.42765499878116225</v>
      </c>
      <c r="I247" s="308">
        <f>IF(I$134=0,0,I$134/CHI_fec!I$134)</f>
        <v>0.42770579246839358</v>
      </c>
      <c r="J247" s="308">
        <f>IF(J$134=0,0,J$134/CHI_fec!J$134)</f>
        <v>0.44765102161058457</v>
      </c>
      <c r="K247" s="308">
        <f>IF(K$134=0,0,K$134/CHI_fec!K$134)</f>
        <v>0.42263945877776871</v>
      </c>
      <c r="L247" s="308">
        <f>IF(L$134=0,0,L$134/CHI_fec!L$134)</f>
        <v>0.44007528982629118</v>
      </c>
      <c r="M247" s="308">
        <f>IF(M$134=0,0,M$134/CHI_fec!M$134)</f>
        <v>0.43965593848491774</v>
      </c>
      <c r="N247" s="308">
        <f>IF(N$134=0,0,N$134/CHI_fec!N$134)</f>
        <v>0.44135726024955785</v>
      </c>
      <c r="O247" s="308">
        <f>IF(O$134=0,0,O$134/CHI_fec!O$134)</f>
        <v>0.44516794894838246</v>
      </c>
      <c r="P247" s="308">
        <f>IF(P$134=0,0,P$134/CHI_fec!P$134)</f>
        <v>0.42690685654084382</v>
      </c>
      <c r="Q247" s="308">
        <f>IF(Q$134=0,0,Q$134/CHI_fec!Q$134)</f>
        <v>0.41797344899135308</v>
      </c>
      <c r="R247" s="308">
        <f>IF(R$134=0,0,R$134/CHI_fec!R$134)</f>
        <v>0.44094594880833687</v>
      </c>
      <c r="S247" s="308">
        <f>IF(S$134=0,0,S$134/CHI_fec!S$134)</f>
        <v>0.45852183646032607</v>
      </c>
      <c r="T247" s="308">
        <f>IF(T$134=0,0,T$134/CHI_fec!T$134)</f>
        <v>0.45104233152676942</v>
      </c>
      <c r="U247" s="308">
        <f>IF(U$134=0,0,U$134/CHI_fec!U$134)</f>
        <v>0.47039983375358702</v>
      </c>
      <c r="V247" s="308">
        <f>IF(V$134=0,0,V$134/CHI_fec!V$134)</f>
        <v>0.45922709158865965</v>
      </c>
      <c r="W247" s="308">
        <f>IF(W$134=0,0,W$134/CHI_fec!W$134)</f>
        <v>0.46974463711044323</v>
      </c>
      <c r="X247" s="308">
        <f>IF(X$134=0,0,X$134/CHI_fec!X$134)</f>
        <v>0.50496081779875368</v>
      </c>
      <c r="Y247" s="308">
        <f>IF(Y$134=0,0,Y$134/CHI_fec!Y$134)</f>
        <v>0.54118559513276021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0.76989021946232006</v>
      </c>
      <c r="C248" s="308">
        <f>IF(C$142=0,0,C$142/CHI_fec!C$142)</f>
        <v>0.77406301443702608</v>
      </c>
      <c r="D248" s="308">
        <f>IF(D$142=0,0,D$142/CHI_fec!D$142)</f>
        <v>0.77277698397138472</v>
      </c>
      <c r="E248" s="308">
        <f>IF(E$142=0,0,E$142/CHI_fec!E$142)</f>
        <v>0.77249174461772707</v>
      </c>
      <c r="F248" s="308">
        <f>IF(F$142=0,0,F$142/CHI_fec!F$142)</f>
        <v>0.75852273672688386</v>
      </c>
      <c r="G248" s="308">
        <f>IF(G$142=0,0,G$142/CHI_fec!G$142)</f>
        <v>0.76664713082025704</v>
      </c>
      <c r="H248" s="308">
        <f>IF(H$142=0,0,H$142/CHI_fec!H$142)</f>
        <v>0.76508423421644367</v>
      </c>
      <c r="I248" s="308">
        <f>IF(I$142=0,0,I$142/CHI_fec!I$142)</f>
        <v>0.76388690202480136</v>
      </c>
      <c r="J248" s="308">
        <f>IF(J$142=0,0,J$142/CHI_fec!J$142)</f>
        <v>0.78394391420914467</v>
      </c>
      <c r="K248" s="308">
        <f>IF(K$142=0,0,K$142/CHI_fec!K$142)</f>
        <v>0.76353423265475973</v>
      </c>
      <c r="L248" s="308">
        <f>IF(L$142=0,0,L$142/CHI_fec!L$142)</f>
        <v>0.78188867663256534</v>
      </c>
      <c r="M248" s="308">
        <f>IF(M$142=0,0,M$142/CHI_fec!M$142)</f>
        <v>0.78191060084367692</v>
      </c>
      <c r="N248" s="308">
        <f>IF(N$142=0,0,N$142/CHI_fec!N$142)</f>
        <v>0.78306099896781634</v>
      </c>
      <c r="O248" s="308">
        <f>IF(O$142=0,0,O$142/CHI_fec!O$142)</f>
        <v>0.78555321679028223</v>
      </c>
      <c r="P248" s="308">
        <f>IF(P$142=0,0,P$142/CHI_fec!P$142)</f>
        <v>0.7637092609929701</v>
      </c>
      <c r="Q248" s="308">
        <f>IF(Q$142=0,0,Q$142/CHI_fec!Q$142)</f>
        <v>0.75129437903909257</v>
      </c>
      <c r="R248" s="308">
        <f>IF(R$142=0,0,R$142/CHI_fec!R$142)</f>
        <v>0.77709760107374992</v>
      </c>
      <c r="S248" s="308">
        <f>IF(S$142=0,0,S$142/CHI_fec!S$142)</f>
        <v>0.79287053388400575</v>
      </c>
      <c r="T248" s="308">
        <f>IF(T$142=0,0,T$142/CHI_fec!T$142)</f>
        <v>0.78660016264560917</v>
      </c>
      <c r="U248" s="308">
        <f>IF(U$142=0,0,U$142/CHI_fec!U$142)</f>
        <v>0.82590149258941081</v>
      </c>
      <c r="V248" s="308">
        <f>IF(V$142=0,0,V$142/CHI_fec!V$142)</f>
        <v>0.81975530050540701</v>
      </c>
      <c r="W248" s="308">
        <f>IF(W$142=0,0,W$142/CHI_fec!W$142)</f>
        <v>0.82990403496691689</v>
      </c>
      <c r="X248" s="308">
        <f>IF(X$142=0,0,X$142/CHI_fec!X$142)</f>
        <v>0.89654564370651468</v>
      </c>
      <c r="Y248" s="308">
        <f>IF(Y$142=0,0,Y$142/CHI_fec!Y$142)</f>
        <v>0.95284799491686445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0.58565222523628857</v>
      </c>
      <c r="C249" s="309">
        <f>IF(C$156=0,0,C$156/CHI_fec!C$156)</f>
        <v>0.58749730794918764</v>
      </c>
      <c r="D249" s="309">
        <f>IF(D$156=0,0,D$156/CHI_fec!D$156)</f>
        <v>0.59026191330980116</v>
      </c>
      <c r="E249" s="309">
        <f>IF(E$156=0,0,E$156/CHI_fec!E$156)</f>
        <v>0.59026191330980116</v>
      </c>
      <c r="F249" s="309">
        <f>IF(F$156=0,0,F$156/CHI_fec!F$156)</f>
        <v>0.59026191330980105</v>
      </c>
      <c r="G249" s="309">
        <f>IF(G$156=0,0,G$156/CHI_fec!G$156)</f>
        <v>0.59026191330980105</v>
      </c>
      <c r="H249" s="309">
        <f>IF(H$156=0,0,H$156/CHI_fec!H$156)</f>
        <v>0.59026191330980105</v>
      </c>
      <c r="I249" s="309">
        <f>IF(I$156=0,0,I$156/CHI_fec!I$156)</f>
        <v>0.59026191330980116</v>
      </c>
      <c r="J249" s="309">
        <f>IF(J$156=0,0,J$156/CHI_fec!J$156)</f>
        <v>0.59026191330980082</v>
      </c>
      <c r="K249" s="309">
        <f>IF(K$156=0,0,K$156/CHI_fec!K$156)</f>
        <v>0.59026191330980093</v>
      </c>
      <c r="L249" s="309">
        <f>IF(L$156=0,0,L$156/CHI_fec!L$156)</f>
        <v>0.59653334860577045</v>
      </c>
      <c r="M249" s="309">
        <f>IF(M$156=0,0,M$156/CHI_fec!M$156)</f>
        <v>0.59653334860577045</v>
      </c>
      <c r="N249" s="309">
        <f>IF(N$156=0,0,N$156/CHI_fec!N$156)</f>
        <v>0.59653334860577056</v>
      </c>
      <c r="O249" s="309">
        <f>IF(O$156=0,0,O$156/CHI_fec!O$156)</f>
        <v>0.59653334860577045</v>
      </c>
      <c r="P249" s="309">
        <f>IF(P$156=0,0,P$156/CHI_fec!P$156)</f>
        <v>0.59653334860577056</v>
      </c>
      <c r="Q249" s="309">
        <f>IF(Q$156=0,0,Q$156/CHI_fec!Q$156)</f>
        <v>0.59653334860577056</v>
      </c>
      <c r="R249" s="309">
        <f>IF(R$156=0,0,R$156/CHI_fec!R$156)</f>
        <v>0.59653334860577056</v>
      </c>
      <c r="S249" s="309">
        <f>IF(S$156=0,0,S$156/CHI_fec!S$156)</f>
        <v>0.59653334860577067</v>
      </c>
      <c r="T249" s="309">
        <f>IF(T$156=0,0,T$156/CHI_fec!T$156)</f>
        <v>0.59653334860577056</v>
      </c>
      <c r="U249" s="309">
        <f>IF(U$156=0,0,U$156/CHI_fec!U$156)</f>
        <v>0.61596751374519332</v>
      </c>
      <c r="V249" s="309">
        <f>IF(V$156=0,0,V$156/CHI_fec!V$156)</f>
        <v>0.63345826237067382</v>
      </c>
      <c r="W249" s="309">
        <f>IF(W$156=0,0,W$156/CHI_fec!W$156)</f>
        <v>0.64919993613360705</v>
      </c>
      <c r="X249" s="309">
        <f>IF(X$156=0,0,X$156/CHI_fec!X$156)</f>
        <v>0.66336744252024593</v>
      </c>
      <c r="Y249" s="309">
        <f>IF(Y$156=0,0,Y$156/CHI_fec!Y$156)</f>
        <v>0.67611819826822106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SE: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1018.4605717125012</v>
      </c>
      <c r="C5" s="223">
        <f t="shared" si="0"/>
        <v>1022.3859579398788</v>
      </c>
      <c r="D5" s="223">
        <f t="shared" si="0"/>
        <v>1070.2860402027379</v>
      </c>
      <c r="E5" s="223">
        <f t="shared" si="0"/>
        <v>1199.4004327607042</v>
      </c>
      <c r="F5" s="223">
        <f t="shared" si="0"/>
        <v>1437.095004684335</v>
      </c>
      <c r="G5" s="223">
        <f t="shared" si="0"/>
        <v>1248.3220051289895</v>
      </c>
      <c r="H5" s="223">
        <f t="shared" si="0"/>
        <v>1241.0756778549962</v>
      </c>
      <c r="I5" s="223">
        <f t="shared" si="0"/>
        <v>1194.9129747361246</v>
      </c>
      <c r="J5" s="223">
        <f t="shared" si="0"/>
        <v>1006.5562282121596</v>
      </c>
      <c r="K5" s="223">
        <f t="shared" si="0"/>
        <v>969.65365759442705</v>
      </c>
      <c r="L5" s="223">
        <f t="shared" si="0"/>
        <v>1095.5202408953739</v>
      </c>
      <c r="M5" s="223">
        <f t="shared" si="0"/>
        <v>1043.1567061263606</v>
      </c>
      <c r="N5" s="223">
        <f t="shared" si="0"/>
        <v>1007.9054495793762</v>
      </c>
      <c r="O5" s="223">
        <f t="shared" si="0"/>
        <v>1130.8118003792595</v>
      </c>
      <c r="P5" s="223">
        <f t="shared" si="0"/>
        <v>1201.7569083176493</v>
      </c>
      <c r="Q5" s="223">
        <f t="shared" si="0"/>
        <v>1189.3882672433062</v>
      </c>
      <c r="R5" s="223">
        <f t="shared" si="0"/>
        <v>1183.3403359850452</v>
      </c>
      <c r="S5" s="223">
        <f t="shared" si="0"/>
        <v>1070.6083751461406</v>
      </c>
      <c r="T5" s="223">
        <f t="shared" si="0"/>
        <v>1110.0813487066803</v>
      </c>
      <c r="U5" s="223">
        <f t="shared" si="0"/>
        <v>1154.8729210566134</v>
      </c>
      <c r="V5" s="223">
        <f t="shared" si="0"/>
        <v>779.34322442849589</v>
      </c>
      <c r="W5" s="223">
        <f t="shared" si="0"/>
        <v>1182.4110505262393</v>
      </c>
      <c r="X5" s="223">
        <f t="shared" si="0"/>
        <v>947.02227522542466</v>
      </c>
      <c r="Y5" s="223">
        <f t="shared" si="0"/>
        <v>959.42458011737722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1.144579572340743</v>
      </c>
      <c r="C10" s="260">
        <v>0.89257488646833005</v>
      </c>
      <c r="D10" s="260">
        <v>1.2960382112112241</v>
      </c>
      <c r="E10" s="260">
        <v>1.857002840674457</v>
      </c>
      <c r="F10" s="260">
        <v>3.5811167770926069</v>
      </c>
      <c r="G10" s="260">
        <v>2.489383831835446</v>
      </c>
      <c r="H10" s="260">
        <v>2.7915696910677341</v>
      </c>
      <c r="I10" s="260">
        <v>2.8141307197631198</v>
      </c>
      <c r="J10" s="260">
        <v>0.98350375719351635</v>
      </c>
      <c r="K10" s="260">
        <v>2.0308464798981571</v>
      </c>
      <c r="L10" s="260">
        <v>1.521231240050497</v>
      </c>
      <c r="M10" s="260">
        <v>1.469415733004362</v>
      </c>
      <c r="N10" s="260">
        <v>1.434263570863072</v>
      </c>
      <c r="O10" s="260">
        <v>1.322304289001615</v>
      </c>
      <c r="P10" s="260">
        <v>3.3002515212359582</v>
      </c>
      <c r="Q10" s="260">
        <v>4.2918435555476746</v>
      </c>
      <c r="R10" s="260">
        <v>1.8272895745009601</v>
      </c>
      <c r="S10" s="260">
        <v>0.65825323987410422</v>
      </c>
      <c r="T10" s="260">
        <v>0.92264480219355161</v>
      </c>
      <c r="U10" s="260">
        <v>1.1294902326651119</v>
      </c>
      <c r="V10" s="260">
        <v>3.268400098675678</v>
      </c>
      <c r="W10" s="260">
        <v>3.87776111175741</v>
      </c>
      <c r="X10" s="260">
        <v>2.3939586726687838</v>
      </c>
      <c r="Y10" s="260">
        <v>1.606649663083312</v>
      </c>
      <c r="DA10" s="68" t="s">
        <v>1272</v>
      </c>
    </row>
    <row r="11" spans="1:105" ht="12" customHeight="1" x14ac:dyDescent="0.25">
      <c r="A11" s="37" t="s">
        <v>159</v>
      </c>
      <c r="B11" s="226">
        <v>0.33566733399655668</v>
      </c>
      <c r="C11" s="226">
        <v>0.21690289324353329</v>
      </c>
      <c r="D11" s="226">
        <v>0.38129144858765052</v>
      </c>
      <c r="E11" s="226">
        <v>0.80086718113443922</v>
      </c>
      <c r="F11" s="226">
        <v>1.1208285755235321</v>
      </c>
      <c r="G11" s="226">
        <v>0.41135694471089301</v>
      </c>
      <c r="H11" s="226">
        <v>0.4446387525632004</v>
      </c>
      <c r="I11" s="226">
        <v>0.35581412078121039</v>
      </c>
      <c r="J11" s="226">
        <v>0.21316677097704681</v>
      </c>
      <c r="K11" s="226">
        <v>0.38209538903661039</v>
      </c>
      <c r="L11" s="226">
        <v>0.39717001593008727</v>
      </c>
      <c r="M11" s="226">
        <v>0.37561696780231602</v>
      </c>
      <c r="N11" s="226">
        <v>0.32568728136170688</v>
      </c>
      <c r="O11" s="226">
        <v>0.27239658452744991</v>
      </c>
      <c r="P11" s="226">
        <v>0.39120061326313521</v>
      </c>
      <c r="Q11" s="226">
        <v>0.40226263995041189</v>
      </c>
      <c r="R11" s="226">
        <v>0.187718814148194</v>
      </c>
      <c r="S11" s="226">
        <v>0.110050536871429</v>
      </c>
      <c r="T11" s="226">
        <v>0.11731443200054539</v>
      </c>
      <c r="U11" s="226">
        <v>0.1298852696246984</v>
      </c>
      <c r="V11" s="226">
        <v>0.34364903339598718</v>
      </c>
      <c r="W11" s="226">
        <v>0.34258880666286751</v>
      </c>
      <c r="X11" s="226">
        <v>0.45341194798540452</v>
      </c>
      <c r="Y11" s="226">
        <v>0.28632968342177367</v>
      </c>
      <c r="DA11" s="69" t="s">
        <v>1273</v>
      </c>
    </row>
    <row r="12" spans="1:105" ht="12" customHeight="1" x14ac:dyDescent="0.25">
      <c r="A12" s="37" t="s">
        <v>35</v>
      </c>
      <c r="B12" s="226">
        <v>0.8089122383441858</v>
      </c>
      <c r="C12" s="226">
        <v>0.67567199322479676</v>
      </c>
      <c r="D12" s="226">
        <v>0.91474676262357368</v>
      </c>
      <c r="E12" s="226">
        <v>1.056135659540018</v>
      </c>
      <c r="F12" s="226">
        <v>2.460288201569075</v>
      </c>
      <c r="G12" s="226">
        <v>2.0780268871245529</v>
      </c>
      <c r="H12" s="226">
        <v>2.346930938504534</v>
      </c>
      <c r="I12" s="226">
        <v>2.4583165989819089</v>
      </c>
      <c r="J12" s="226">
        <v>0.77033698621646962</v>
      </c>
      <c r="K12" s="226">
        <v>1.648751090861547</v>
      </c>
      <c r="L12" s="226">
        <v>1.1240612241204091</v>
      </c>
      <c r="M12" s="226">
        <v>1.093798765202046</v>
      </c>
      <c r="N12" s="226">
        <v>1.108576289501366</v>
      </c>
      <c r="O12" s="226">
        <v>1.049907704474166</v>
      </c>
      <c r="P12" s="226">
        <v>2.9090509079728228</v>
      </c>
      <c r="Q12" s="226">
        <v>3.8895809155972629</v>
      </c>
      <c r="R12" s="226">
        <v>1.6395707603527661</v>
      </c>
      <c r="S12" s="226">
        <v>0.54820270300267515</v>
      </c>
      <c r="T12" s="226">
        <v>0.80533037019300624</v>
      </c>
      <c r="U12" s="226">
        <v>0.99960496304041313</v>
      </c>
      <c r="V12" s="226">
        <v>2.9247510652796902</v>
      </c>
      <c r="W12" s="226">
        <v>3.5351723050945418</v>
      </c>
      <c r="X12" s="226">
        <v>1.9405467246833801</v>
      </c>
      <c r="Y12" s="226">
        <v>1.3203199796615379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227.55408122312659</v>
      </c>
      <c r="C25" s="294">
        <v>217.59340687820381</v>
      </c>
      <c r="D25" s="294">
        <v>224.92441233952809</v>
      </c>
      <c r="E25" s="294">
        <v>342.2287483553547</v>
      </c>
      <c r="F25" s="294">
        <v>438.94527378661348</v>
      </c>
      <c r="G25" s="294">
        <v>324.57448848314982</v>
      </c>
      <c r="H25" s="294">
        <v>323.64599832190328</v>
      </c>
      <c r="I25" s="294">
        <v>310.48357542118259</v>
      </c>
      <c r="J25" s="294">
        <v>236.07561868270901</v>
      </c>
      <c r="K25" s="294">
        <v>244.73539150041171</v>
      </c>
      <c r="L25" s="294">
        <v>221.62310011088189</v>
      </c>
      <c r="M25" s="294">
        <v>216.44597371367999</v>
      </c>
      <c r="N25" s="294">
        <v>209.66578943742951</v>
      </c>
      <c r="O25" s="294">
        <v>209.48402108194051</v>
      </c>
      <c r="P25" s="294">
        <v>272.4442046762365</v>
      </c>
      <c r="Q25" s="294">
        <v>293.68485099982081</v>
      </c>
      <c r="R25" s="294">
        <v>234.91437800734499</v>
      </c>
      <c r="S25" s="294">
        <v>174.14751615200461</v>
      </c>
      <c r="T25" s="294">
        <v>183.44197178724059</v>
      </c>
      <c r="U25" s="294">
        <v>182.4144759423543</v>
      </c>
      <c r="V25" s="294">
        <v>123.893760352168</v>
      </c>
      <c r="W25" s="294">
        <v>110.22170194448771</v>
      </c>
      <c r="X25" s="294">
        <v>98.622368310274311</v>
      </c>
      <c r="Y25" s="294">
        <v>76.192445671318325</v>
      </c>
      <c r="DA25" s="70" t="s">
        <v>1278</v>
      </c>
    </row>
    <row r="26" spans="1:105" ht="12" customHeight="1" x14ac:dyDescent="0.25">
      <c r="A26" s="46" t="s">
        <v>28</v>
      </c>
      <c r="B26" s="229">
        <v>6.5254622268293998</v>
      </c>
      <c r="C26" s="229">
        <v>21.31949894812136</v>
      </c>
      <c r="D26" s="229">
        <v>15.964282138271971</v>
      </c>
      <c r="E26" s="229">
        <v>24.79771354082623</v>
      </c>
      <c r="F26" s="229">
        <v>20.942387177042551</v>
      </c>
      <c r="G26" s="229">
        <v>14.29318811159499</v>
      </c>
      <c r="H26" s="229">
        <v>18.370957115027679</v>
      </c>
      <c r="I26" s="229">
        <v>13.28828455571681</v>
      </c>
      <c r="J26" s="229">
        <v>17.674933205953909</v>
      </c>
      <c r="K26" s="229">
        <v>18.303199806496188</v>
      </c>
      <c r="L26" s="229">
        <v>15.44881228951721</v>
      </c>
      <c r="M26" s="229">
        <v>17.09442387366483</v>
      </c>
      <c r="N26" s="229">
        <v>12.269441163917699</v>
      </c>
      <c r="O26" s="229">
        <v>15.853207939127611</v>
      </c>
      <c r="P26" s="229">
        <v>10.68577894507253</v>
      </c>
      <c r="Q26" s="229">
        <v>6.5157530488955979</v>
      </c>
      <c r="R26" s="229">
        <v>6.1785291791988532</v>
      </c>
      <c r="S26" s="229">
        <v>7.391477913442718</v>
      </c>
      <c r="T26" s="229">
        <v>6.8771320250504617</v>
      </c>
      <c r="U26" s="229">
        <v>7.1411667494643662</v>
      </c>
      <c r="V26" s="229">
        <v>4.7116564608044049</v>
      </c>
      <c r="W26" s="229">
        <v>1.619150481473163</v>
      </c>
      <c r="X26" s="229">
        <v>1.928032664148166</v>
      </c>
      <c r="Y26" s="229">
        <v>1.8466526442339311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54.654370007361287</v>
      </c>
      <c r="H28" s="229">
        <v>32.144181167787522</v>
      </c>
      <c r="I28" s="229">
        <v>31.076130310604022</v>
      </c>
      <c r="J28" s="229">
        <v>43.847650816930731</v>
      </c>
      <c r="K28" s="229">
        <v>41.030090463056133</v>
      </c>
      <c r="L28" s="229">
        <v>21.040664132919439</v>
      </c>
      <c r="M28" s="229">
        <v>26.902172702141058</v>
      </c>
      <c r="N28" s="229">
        <v>25.849331240995419</v>
      </c>
      <c r="O28" s="229">
        <v>22.60088954610524</v>
      </c>
      <c r="P28" s="229">
        <v>24.102416454601169</v>
      </c>
      <c r="Q28" s="229">
        <v>40.179296619142328</v>
      </c>
      <c r="R28" s="229">
        <v>24.421751822267211</v>
      </c>
      <c r="S28" s="229">
        <v>32.977270055484333</v>
      </c>
      <c r="T28" s="229">
        <v>35.376307942768683</v>
      </c>
      <c r="U28" s="229">
        <v>41.670496668902743</v>
      </c>
      <c r="V28" s="229">
        <v>18.821042753829349</v>
      </c>
      <c r="W28" s="229">
        <v>18.905442534700089</v>
      </c>
      <c r="X28" s="229">
        <v>34.625823421783032</v>
      </c>
      <c r="Y28" s="229">
        <v>29.609372321227418</v>
      </c>
      <c r="DA28" s="73" t="s">
        <v>1281</v>
      </c>
    </row>
    <row r="29" spans="1:105" ht="12" customHeight="1" x14ac:dyDescent="0.25">
      <c r="A29" s="46" t="s">
        <v>159</v>
      </c>
      <c r="B29" s="229">
        <v>36.326155783272533</v>
      </c>
      <c r="C29" s="229">
        <v>25.184840838755619</v>
      </c>
      <c r="D29" s="229">
        <v>37.569503880100477</v>
      </c>
      <c r="E29" s="229">
        <v>68.909775275793152</v>
      </c>
      <c r="F29" s="229">
        <v>64.806312424013214</v>
      </c>
      <c r="G29" s="229">
        <v>32.186753363879298</v>
      </c>
      <c r="H29" s="229">
        <v>35.34628107349512</v>
      </c>
      <c r="I29" s="229">
        <v>28.318800505777389</v>
      </c>
      <c r="J29" s="229">
        <v>30.3244296949416</v>
      </c>
      <c r="K29" s="229">
        <v>27.72298739061748</v>
      </c>
      <c r="L29" s="229">
        <v>39.908515643767153</v>
      </c>
      <c r="M29" s="229">
        <v>36.890721788011341</v>
      </c>
      <c r="N29" s="229">
        <v>32.987689622516307</v>
      </c>
      <c r="O29" s="229">
        <v>30.725273257670668</v>
      </c>
      <c r="P29" s="229">
        <v>26.319053257926811</v>
      </c>
      <c r="Q29" s="229">
        <v>21.311893453128281</v>
      </c>
      <c r="R29" s="229">
        <v>16.97242741365573</v>
      </c>
      <c r="S29" s="229">
        <v>16.490304895027379</v>
      </c>
      <c r="T29" s="229">
        <v>13.571364611060419</v>
      </c>
      <c r="U29" s="229">
        <v>13.98826277952239</v>
      </c>
      <c r="V29" s="229">
        <v>8.5226906429001108</v>
      </c>
      <c r="W29" s="229">
        <v>6.9635732189147301</v>
      </c>
      <c r="X29" s="229">
        <v>9.8541181459930431</v>
      </c>
      <c r="Y29" s="229">
        <v>6.9691409214335334</v>
      </c>
      <c r="DA29" s="73" t="s">
        <v>1282</v>
      </c>
    </row>
    <row r="30" spans="1:105" ht="12" customHeight="1" x14ac:dyDescent="0.25">
      <c r="A30" s="46" t="s">
        <v>32</v>
      </c>
      <c r="B30" s="229">
        <v>96.981270745278167</v>
      </c>
      <c r="C30" s="229">
        <v>92.459078069704091</v>
      </c>
      <c r="D30" s="229">
        <v>81.114852565690143</v>
      </c>
      <c r="E30" s="229">
        <v>157.49703116087841</v>
      </c>
      <c r="F30" s="229">
        <v>210.20929794448881</v>
      </c>
      <c r="G30" s="229">
        <v>51.837164869426751</v>
      </c>
      <c r="H30" s="229">
        <v>48.336217397487736</v>
      </c>
      <c r="I30" s="229">
        <v>41.836850252957987</v>
      </c>
      <c r="J30" s="229">
        <v>34.417558712690237</v>
      </c>
      <c r="K30" s="229">
        <v>37.971906630836237</v>
      </c>
      <c r="L30" s="229">
        <v>32.260963907105939</v>
      </c>
      <c r="M30" s="229">
        <v>28.132661856471319</v>
      </c>
      <c r="N30" s="229">
        <v>26.273401218461029</v>
      </c>
      <c r="O30" s="229">
        <v>21.85740143742073</v>
      </c>
      <c r="P30" s="229">
        <v>15.61289054867926</v>
      </c>
      <c r="Q30" s="229">
        <v>19.607729298936839</v>
      </c>
      <c r="R30" s="229">
        <v>16.0071086524907</v>
      </c>
      <c r="S30" s="229">
        <v>9.9403349218896313</v>
      </c>
      <c r="T30" s="229">
        <v>9.7328454091781147</v>
      </c>
      <c r="U30" s="229">
        <v>11.927049087146591</v>
      </c>
      <c r="V30" s="229">
        <v>19.27302830995999</v>
      </c>
      <c r="W30" s="229">
        <v>10.8530217699287</v>
      </c>
      <c r="X30" s="229">
        <v>10.01740013914975</v>
      </c>
      <c r="Y30" s="229">
        <v>5.6096308028850981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5.9553012885046606</v>
      </c>
      <c r="H31" s="229">
        <v>0</v>
      </c>
      <c r="I31" s="229">
        <v>3.7170622986224318E-2</v>
      </c>
      <c r="J31" s="229">
        <v>3.8334844419817528E-2</v>
      </c>
      <c r="K31" s="229">
        <v>8.1828275974083348E-2</v>
      </c>
      <c r="L31" s="229">
        <v>1.6003170007600698E-2</v>
      </c>
      <c r="M31" s="229">
        <v>0</v>
      </c>
      <c r="N31" s="229">
        <v>2.2336627601543609E-3</v>
      </c>
      <c r="O31" s="229">
        <v>2.175112503993697E-2</v>
      </c>
      <c r="P31" s="229">
        <v>9.9914599096188675E-3</v>
      </c>
      <c r="Q31" s="229">
        <v>0</v>
      </c>
      <c r="R31" s="229">
        <v>23.09424818306162</v>
      </c>
      <c r="S31" s="229">
        <v>25.203779289939039</v>
      </c>
      <c r="T31" s="229">
        <v>24.720745077448061</v>
      </c>
      <c r="U31" s="229">
        <v>3.2976482814190293E-2</v>
      </c>
      <c r="V31" s="229">
        <v>2.9859426169693701E-2</v>
      </c>
      <c r="W31" s="229">
        <v>2.3434229827277581E-2</v>
      </c>
      <c r="X31" s="229">
        <v>2.259430589947975E-2</v>
      </c>
      <c r="Y31" s="229">
        <v>2.163049514416647E-2</v>
      </c>
      <c r="DA31" s="73" t="s">
        <v>1284</v>
      </c>
    </row>
    <row r="32" spans="1:105" ht="12" customHeight="1" x14ac:dyDescent="0.25">
      <c r="A32" s="46" t="s">
        <v>35</v>
      </c>
      <c r="B32" s="229">
        <v>87.541053325695358</v>
      </c>
      <c r="C32" s="229">
        <v>78.453041147152106</v>
      </c>
      <c r="D32" s="229">
        <v>90.132055609937453</v>
      </c>
      <c r="E32" s="229">
        <v>90.874083336219499</v>
      </c>
      <c r="F32" s="229">
        <v>142.25387300598101</v>
      </c>
      <c r="G32" s="229">
        <v>162.5958665810187</v>
      </c>
      <c r="H32" s="229">
        <v>186.56781518536619</v>
      </c>
      <c r="I32" s="229">
        <v>195.65434107494841</v>
      </c>
      <c r="J32" s="229">
        <v>109.58569983897669</v>
      </c>
      <c r="K32" s="229">
        <v>119.62537893343161</v>
      </c>
      <c r="L32" s="229">
        <v>112.9481409675646</v>
      </c>
      <c r="M32" s="229">
        <v>107.4259934933915</v>
      </c>
      <c r="N32" s="229">
        <v>112.2836925287789</v>
      </c>
      <c r="O32" s="229">
        <v>118.42549777657629</v>
      </c>
      <c r="P32" s="229">
        <v>195.71407401004711</v>
      </c>
      <c r="Q32" s="229">
        <v>206.07017857971769</v>
      </c>
      <c r="R32" s="229">
        <v>148.24031275667079</v>
      </c>
      <c r="S32" s="229">
        <v>82.144349076221516</v>
      </c>
      <c r="T32" s="229">
        <v>93.163576721734884</v>
      </c>
      <c r="U32" s="229">
        <v>107.654524174504</v>
      </c>
      <c r="V32" s="229">
        <v>72.535482758504443</v>
      </c>
      <c r="W32" s="229">
        <v>71.857079709643784</v>
      </c>
      <c r="X32" s="229">
        <v>42.174399633300837</v>
      </c>
      <c r="Y32" s="229">
        <v>32.136018486394157</v>
      </c>
      <c r="DA32" s="73" t="s">
        <v>1285</v>
      </c>
    </row>
    <row r="33" spans="1:105" ht="12" customHeight="1" x14ac:dyDescent="0.25">
      <c r="A33" s="46" t="s">
        <v>36</v>
      </c>
      <c r="B33" s="229">
        <v>0.18013914205111811</v>
      </c>
      <c r="C33" s="229">
        <v>0.17694787447058749</v>
      </c>
      <c r="D33" s="229">
        <v>0.14371814552801979</v>
      </c>
      <c r="E33" s="229">
        <v>0.15014504163740081</v>
      </c>
      <c r="F33" s="229">
        <v>0.73340323508794336</v>
      </c>
      <c r="G33" s="229">
        <v>3.0518442613641921</v>
      </c>
      <c r="H33" s="229">
        <v>2.880546382739082</v>
      </c>
      <c r="I33" s="229">
        <v>0.27199809819176612</v>
      </c>
      <c r="J33" s="229">
        <v>0.1870115687959982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73.101348485604518</v>
      </c>
      <c r="C36" s="261">
        <v>67.640471772417413</v>
      </c>
      <c r="D36" s="261">
        <v>77.797479243062867</v>
      </c>
      <c r="E36" s="261">
        <v>122.3621057503679</v>
      </c>
      <c r="F36" s="261">
        <v>187.58665407278309</v>
      </c>
      <c r="G36" s="261">
        <v>121.5037162987766</v>
      </c>
      <c r="H36" s="261">
        <v>120.69215797212961</v>
      </c>
      <c r="I36" s="261">
        <v>115.784268568033</v>
      </c>
      <c r="J36" s="261">
        <v>62.227025629194273</v>
      </c>
      <c r="K36" s="261">
        <v>94.328204766580285</v>
      </c>
      <c r="L36" s="261">
        <v>73.191713819314288</v>
      </c>
      <c r="M36" s="261">
        <v>72.273222865531011</v>
      </c>
      <c r="N36" s="261">
        <v>68.447342272005287</v>
      </c>
      <c r="O36" s="261">
        <v>64.22615955807052</v>
      </c>
      <c r="P36" s="261">
        <v>110.4251913832837</v>
      </c>
      <c r="Q36" s="261">
        <v>132.71056221076901</v>
      </c>
      <c r="R36" s="261">
        <v>77.190752196393163</v>
      </c>
      <c r="S36" s="261">
        <v>41.139424107761933</v>
      </c>
      <c r="T36" s="261">
        <v>51.3391888486439</v>
      </c>
      <c r="U36" s="261">
        <v>59.447525616461988</v>
      </c>
      <c r="V36" s="261">
        <v>127.3150737599442</v>
      </c>
      <c r="W36" s="261">
        <v>131.3180257277786</v>
      </c>
      <c r="X36" s="261">
        <v>120.4041843213074</v>
      </c>
      <c r="Y36" s="261">
        <v>93.071949303216968</v>
      </c>
      <c r="DA36" s="70" t="s">
        <v>1289</v>
      </c>
    </row>
    <row r="37" spans="1:105" ht="12" customHeight="1" x14ac:dyDescent="0.25">
      <c r="A37" s="60" t="s">
        <v>1012</v>
      </c>
      <c r="B37" s="262">
        <v>73.101348485604518</v>
      </c>
      <c r="C37" s="262">
        <v>67.640471772417413</v>
      </c>
      <c r="D37" s="262">
        <v>77.797479243062867</v>
      </c>
      <c r="E37" s="262">
        <v>122.3621057503679</v>
      </c>
      <c r="F37" s="262">
        <v>187.58665407278309</v>
      </c>
      <c r="G37" s="262">
        <v>121.5037162987766</v>
      </c>
      <c r="H37" s="262">
        <v>120.69215797212961</v>
      </c>
      <c r="I37" s="262">
        <v>115.784268568033</v>
      </c>
      <c r="J37" s="262">
        <v>62.227025629194273</v>
      </c>
      <c r="K37" s="262">
        <v>94.328204766580285</v>
      </c>
      <c r="L37" s="262">
        <v>73.191713819314288</v>
      </c>
      <c r="M37" s="262">
        <v>72.273222865531011</v>
      </c>
      <c r="N37" s="262">
        <v>68.447342272005287</v>
      </c>
      <c r="O37" s="262">
        <v>64.22615955807052</v>
      </c>
      <c r="P37" s="262">
        <v>110.4251913832837</v>
      </c>
      <c r="Q37" s="262">
        <v>132.71056221076901</v>
      </c>
      <c r="R37" s="262">
        <v>77.190752196393163</v>
      </c>
      <c r="S37" s="262">
        <v>41.139424107761933</v>
      </c>
      <c r="T37" s="262">
        <v>51.3391888486439</v>
      </c>
      <c r="U37" s="262">
        <v>59.447525616461988</v>
      </c>
      <c r="V37" s="262">
        <v>127.3150737599442</v>
      </c>
      <c r="W37" s="262">
        <v>131.3180257277786</v>
      </c>
      <c r="X37" s="262">
        <v>120.4041843213074</v>
      </c>
      <c r="Y37" s="262">
        <v>93.071949303216968</v>
      </c>
      <c r="DA37" s="72" t="s">
        <v>1290</v>
      </c>
    </row>
    <row r="38" spans="1:105" ht="12" customHeight="1" x14ac:dyDescent="0.25">
      <c r="A38" s="59" t="s">
        <v>28</v>
      </c>
      <c r="B38" s="230">
        <v>2.0979540747154402</v>
      </c>
      <c r="C38" s="230">
        <v>6.6327129666743616</v>
      </c>
      <c r="D38" s="230">
        <v>5.5253006168345742</v>
      </c>
      <c r="E38" s="230">
        <v>8.8701848559267518</v>
      </c>
      <c r="F38" s="230">
        <v>8.9648697418758037</v>
      </c>
      <c r="G38" s="230">
        <v>5.503343461251192</v>
      </c>
      <c r="H38" s="230">
        <v>6.9123106769199518</v>
      </c>
      <c r="I38" s="230">
        <v>4.9603522230499291</v>
      </c>
      <c r="J38" s="230">
        <v>4.6633760945776777</v>
      </c>
      <c r="K38" s="230">
        <v>7.0569500663555038</v>
      </c>
      <c r="L38" s="230">
        <v>5.1023864467857294</v>
      </c>
      <c r="M38" s="230">
        <v>5.7079791560989719</v>
      </c>
      <c r="N38" s="230">
        <v>4.0055155781840819</v>
      </c>
      <c r="O38" s="230">
        <v>4.8609740685765788</v>
      </c>
      <c r="P38" s="230">
        <v>4.3312444907649406</v>
      </c>
      <c r="Q38" s="230">
        <v>2.9443440729123438</v>
      </c>
      <c r="R38" s="230">
        <v>2.2515580327769569</v>
      </c>
      <c r="S38" s="230">
        <v>2.0415839636538728</v>
      </c>
      <c r="T38" s="230">
        <v>2.2244433658307878</v>
      </c>
      <c r="U38" s="230">
        <v>2.327674103613711</v>
      </c>
      <c r="V38" s="230">
        <v>4.8429355555111737</v>
      </c>
      <c r="W38" s="230">
        <v>1.9294644915271291</v>
      </c>
      <c r="X38" s="230">
        <v>2.354398908270289</v>
      </c>
      <c r="Y38" s="230">
        <v>2.256396506815284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21.043714492557001</v>
      </c>
      <c r="H39" s="295">
        <v>12.09466470885134</v>
      </c>
      <c r="I39" s="295">
        <v>11.60033497353704</v>
      </c>
      <c r="J39" s="295">
        <v>11.568818067962169</v>
      </c>
      <c r="K39" s="295">
        <v>15.819490727138851</v>
      </c>
      <c r="L39" s="295">
        <v>6.9492461615334857</v>
      </c>
      <c r="M39" s="295">
        <v>8.9828731387760534</v>
      </c>
      <c r="N39" s="295">
        <v>8.4388439202871428</v>
      </c>
      <c r="O39" s="295">
        <v>6.9299752095743106</v>
      </c>
      <c r="P39" s="295">
        <v>9.7693821872716118</v>
      </c>
      <c r="Q39" s="295">
        <v>18.15625499717342</v>
      </c>
      <c r="R39" s="295">
        <v>8.89968953695886</v>
      </c>
      <c r="S39" s="295">
        <v>9.1085797047320955</v>
      </c>
      <c r="T39" s="295">
        <v>11.442646909239951</v>
      </c>
      <c r="U39" s="295">
        <v>13.582561419420941</v>
      </c>
      <c r="V39" s="295">
        <v>19.345446320752021</v>
      </c>
      <c r="W39" s="295">
        <v>22.52871520263022</v>
      </c>
      <c r="X39" s="295">
        <v>42.282997782210181</v>
      </c>
      <c r="Y39" s="295">
        <v>36.179237326100647</v>
      </c>
      <c r="DA39" s="122" t="s">
        <v>1292</v>
      </c>
    </row>
    <row r="40" spans="1:105" ht="12" customHeight="1" x14ac:dyDescent="0.25">
      <c r="A40" s="59" t="s">
        <v>159</v>
      </c>
      <c r="B40" s="295">
        <v>11.6789591135667</v>
      </c>
      <c r="C40" s="295">
        <v>7.8352601438395428</v>
      </c>
      <c r="D40" s="295">
        <v>13.002952538983241</v>
      </c>
      <c r="E40" s="295">
        <v>24.649145336336129</v>
      </c>
      <c r="F40" s="295">
        <v>27.741830213580801</v>
      </c>
      <c r="G40" s="295">
        <v>12.392949514203471</v>
      </c>
      <c r="H40" s="295">
        <v>13.299496293193849</v>
      </c>
      <c r="I40" s="295">
        <v>10.5710578708602</v>
      </c>
      <c r="J40" s="295">
        <v>8.000834790903534</v>
      </c>
      <c r="K40" s="295">
        <v>10.68882707800382</v>
      </c>
      <c r="L40" s="295">
        <v>13.180862419453829</v>
      </c>
      <c r="M40" s="295">
        <v>12.31813792471914</v>
      </c>
      <c r="N40" s="295">
        <v>10.76925207155073</v>
      </c>
      <c r="O40" s="295">
        <v>9.4211062599413165</v>
      </c>
      <c r="P40" s="295">
        <v>10.667846959169051</v>
      </c>
      <c r="Q40" s="295">
        <v>9.6304366817421858</v>
      </c>
      <c r="R40" s="295">
        <v>6.1850327433260608</v>
      </c>
      <c r="S40" s="295">
        <v>4.5547510827601361</v>
      </c>
      <c r="T40" s="295">
        <v>4.3897269769403007</v>
      </c>
      <c r="U40" s="295">
        <v>4.5594954114297988</v>
      </c>
      <c r="V40" s="295">
        <v>8.7601551357750296</v>
      </c>
      <c r="W40" s="295">
        <v>8.2981584564151873</v>
      </c>
      <c r="X40" s="295">
        <v>12.033263458813231</v>
      </c>
      <c r="Y40" s="295">
        <v>8.5154862663137827</v>
      </c>
      <c r="DA40" s="122" t="s">
        <v>1293</v>
      </c>
    </row>
    <row r="41" spans="1:105" ht="12" customHeight="1" x14ac:dyDescent="0.25">
      <c r="A41" s="59" t="s">
        <v>32</v>
      </c>
      <c r="B41" s="295">
        <v>31.17974559635082</v>
      </c>
      <c r="C41" s="295">
        <v>28.764959603036189</v>
      </c>
      <c r="D41" s="295">
        <v>28.074168386262709</v>
      </c>
      <c r="E41" s="295">
        <v>56.336959387671797</v>
      </c>
      <c r="F41" s="295">
        <v>89.984917128708602</v>
      </c>
      <c r="G41" s="295">
        <v>19.958998657726699</v>
      </c>
      <c r="H41" s="295">
        <v>18.187128166842651</v>
      </c>
      <c r="I41" s="295">
        <v>15.6171785972469</v>
      </c>
      <c r="J41" s="295">
        <v>9.0807709802499961</v>
      </c>
      <c r="K41" s="295">
        <v>14.6403826571908</v>
      </c>
      <c r="L41" s="295">
        <v>10.655052434778799</v>
      </c>
      <c r="M41" s="295">
        <v>9.3937443384508974</v>
      </c>
      <c r="N41" s="295">
        <v>8.5772869739099917</v>
      </c>
      <c r="O41" s="295">
        <v>6.7020039099807169</v>
      </c>
      <c r="P41" s="295">
        <v>6.328340359788724</v>
      </c>
      <c r="Q41" s="295">
        <v>8.8603575229696272</v>
      </c>
      <c r="R41" s="295">
        <v>5.8332546505384064</v>
      </c>
      <c r="S41" s="295">
        <v>2.745598188553084</v>
      </c>
      <c r="T41" s="295">
        <v>3.1481383987162919</v>
      </c>
      <c r="U41" s="295">
        <v>3.8876396906378119</v>
      </c>
      <c r="V41" s="295">
        <v>19.810025378790741</v>
      </c>
      <c r="W41" s="295">
        <v>12.933028999130389</v>
      </c>
      <c r="X41" s="295">
        <v>12.23265372515926</v>
      </c>
      <c r="Y41" s="295">
        <v>6.8543217305516784</v>
      </c>
      <c r="DA41" s="122" t="s">
        <v>1294</v>
      </c>
    </row>
    <row r="42" spans="1:105" ht="12" customHeight="1" x14ac:dyDescent="0.25">
      <c r="A42" s="59" t="s">
        <v>35</v>
      </c>
      <c r="B42" s="295">
        <v>28.144689700971551</v>
      </c>
      <c r="C42" s="295">
        <v>24.407539058867329</v>
      </c>
      <c r="D42" s="295">
        <v>31.195057700982339</v>
      </c>
      <c r="E42" s="295">
        <v>32.505816170433206</v>
      </c>
      <c r="F42" s="295">
        <v>60.895036988617839</v>
      </c>
      <c r="G42" s="295">
        <v>62.604710173038256</v>
      </c>
      <c r="H42" s="295">
        <v>70.198558126321757</v>
      </c>
      <c r="I42" s="295">
        <v>73.035344903338896</v>
      </c>
      <c r="J42" s="295">
        <v>28.913225695500898</v>
      </c>
      <c r="K42" s="295">
        <v>46.122554237891308</v>
      </c>
      <c r="L42" s="295">
        <v>37.304166356762458</v>
      </c>
      <c r="M42" s="295">
        <v>35.870488307485942</v>
      </c>
      <c r="N42" s="295">
        <v>36.656443728073342</v>
      </c>
      <c r="O42" s="295">
        <v>36.312100109997601</v>
      </c>
      <c r="P42" s="295">
        <v>79.328377386289361</v>
      </c>
      <c r="Q42" s="295">
        <v>93.119168935971416</v>
      </c>
      <c r="R42" s="295">
        <v>54.021217232792878</v>
      </c>
      <c r="S42" s="295">
        <v>22.688911168062749</v>
      </c>
      <c r="T42" s="295">
        <v>30.134233197916561</v>
      </c>
      <c r="U42" s="295">
        <v>35.090154991359732</v>
      </c>
      <c r="V42" s="295">
        <v>74.556511369115213</v>
      </c>
      <c r="W42" s="295">
        <v>85.628658578075672</v>
      </c>
      <c r="X42" s="295">
        <v>51.500870446854471</v>
      </c>
      <c r="Y42" s="295">
        <v>39.266507473435567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6.4763824314292577</v>
      </c>
      <c r="C44" s="261">
        <f t="shared" si="1"/>
        <v>6.0924344027892703</v>
      </c>
      <c r="D44" s="261">
        <f t="shared" si="1"/>
        <v>6.5160604089357221</v>
      </c>
      <c r="E44" s="261">
        <f t="shared" si="1"/>
        <v>9.5975258143071969</v>
      </c>
      <c r="F44" s="261">
        <f t="shared" si="1"/>
        <v>13.406190047845771</v>
      </c>
      <c r="G44" s="261">
        <f t="shared" si="1"/>
        <v>10.132346515227788</v>
      </c>
      <c r="H44" s="261">
        <f t="shared" si="1"/>
        <v>10.374871869895538</v>
      </c>
      <c r="I44" s="261">
        <f t="shared" si="1"/>
        <v>10.147100027145907</v>
      </c>
      <c r="J44" s="261">
        <f t="shared" si="1"/>
        <v>6.6460301430627995</v>
      </c>
      <c r="K44" s="261">
        <f t="shared" si="1"/>
        <v>7.7268448475369258</v>
      </c>
      <c r="L44" s="261">
        <f t="shared" si="1"/>
        <v>6.641595725127325</v>
      </c>
      <c r="M44" s="261">
        <f t="shared" si="1"/>
        <v>6.4815638141453</v>
      </c>
      <c r="N44" s="261">
        <f t="shared" si="1"/>
        <v>6.3250942990784074</v>
      </c>
      <c r="O44" s="261">
        <f t="shared" si="1"/>
        <v>6.2599754502467624</v>
      </c>
      <c r="P44" s="261">
        <f t="shared" si="1"/>
        <v>9.6471307368932102</v>
      </c>
      <c r="Q44" s="261">
        <f t="shared" si="1"/>
        <v>11.12893047716862</v>
      </c>
      <c r="R44" s="261">
        <f t="shared" si="1"/>
        <v>7.4567962068060165</v>
      </c>
      <c r="S44" s="261">
        <f t="shared" si="1"/>
        <v>4.8805116464998246</v>
      </c>
      <c r="T44" s="261">
        <f t="shared" si="1"/>
        <v>5.3613532686022376</v>
      </c>
      <c r="U44" s="261">
        <f t="shared" si="1"/>
        <v>5.5238292651319885</v>
      </c>
      <c r="V44" s="261">
        <f t="shared" si="1"/>
        <v>5.9398902177080677</v>
      </c>
      <c r="W44" s="261">
        <f t="shared" si="1"/>
        <v>6.1912717422155712</v>
      </c>
      <c r="X44" s="261">
        <f t="shared" si="1"/>
        <v>4.3568039211741905</v>
      </c>
      <c r="Y44" s="261">
        <f t="shared" si="1"/>
        <v>3.190085479758709</v>
      </c>
      <c r="DA44" s="70"/>
    </row>
    <row r="45" spans="1:105" ht="12" customHeight="1" x14ac:dyDescent="0.25">
      <c r="A45" s="60" t="s">
        <v>1022</v>
      </c>
      <c r="B45" s="262">
        <v>0.79306610713466441</v>
      </c>
      <c r="C45" s="262">
        <v>0.65789262387395475</v>
      </c>
      <c r="D45" s="262">
        <v>0.8984218347975409</v>
      </c>
      <c r="E45" s="262">
        <v>1.050132501401756</v>
      </c>
      <c r="F45" s="262">
        <v>2.4432364212865818</v>
      </c>
      <c r="G45" s="262">
        <v>2.0258802240911118</v>
      </c>
      <c r="H45" s="262">
        <v>2.2915952454174171</v>
      </c>
      <c r="I45" s="262">
        <v>2.3925637730309322</v>
      </c>
      <c r="J45" s="262">
        <v>0.74988268565113303</v>
      </c>
      <c r="K45" s="262">
        <v>1.614413735905609</v>
      </c>
      <c r="L45" s="262">
        <v>1.106409645709556</v>
      </c>
      <c r="M45" s="262">
        <v>1.0756799507458099</v>
      </c>
      <c r="N45" s="262">
        <v>1.0885501010974259</v>
      </c>
      <c r="O45" s="262">
        <v>1.0279710392757</v>
      </c>
      <c r="P45" s="262">
        <v>2.842653367939088</v>
      </c>
      <c r="Q45" s="262">
        <v>3.793953671155291</v>
      </c>
      <c r="R45" s="262">
        <v>1.5896515167859799</v>
      </c>
      <c r="S45" s="262">
        <v>0.53106022790906704</v>
      </c>
      <c r="T45" s="262">
        <v>0.77976656527724131</v>
      </c>
      <c r="U45" s="262">
        <v>0.96790496204608667</v>
      </c>
      <c r="V45" s="262">
        <v>2.8455601714045198</v>
      </c>
      <c r="W45" s="262">
        <v>3.4384105560503202</v>
      </c>
      <c r="X45" s="262">
        <v>1.893643898969275</v>
      </c>
      <c r="Y45" s="262">
        <v>1.2871278709820431</v>
      </c>
      <c r="DA45" s="72" t="s">
        <v>1297</v>
      </c>
    </row>
    <row r="46" spans="1:105" ht="12" customHeight="1" x14ac:dyDescent="0.25">
      <c r="A46" s="60" t="s">
        <v>1024</v>
      </c>
      <c r="B46" s="262">
        <v>5.6833163242945934</v>
      </c>
      <c r="C46" s="262">
        <v>5.4345417789153156</v>
      </c>
      <c r="D46" s="262">
        <v>5.6176385741381809</v>
      </c>
      <c r="E46" s="262">
        <v>8.5473933129054416</v>
      </c>
      <c r="F46" s="262">
        <v>10.962953626559189</v>
      </c>
      <c r="G46" s="262">
        <v>8.1064662911366767</v>
      </c>
      <c r="H46" s="262">
        <v>8.0832766244781205</v>
      </c>
      <c r="I46" s="262">
        <v>7.7545362541149752</v>
      </c>
      <c r="J46" s="262">
        <v>5.8961474574116668</v>
      </c>
      <c r="K46" s="262">
        <v>6.1124311116313166</v>
      </c>
      <c r="L46" s="262">
        <v>5.5351860794177687</v>
      </c>
      <c r="M46" s="262">
        <v>5.4058838633994899</v>
      </c>
      <c r="N46" s="262">
        <v>5.2365441979809813</v>
      </c>
      <c r="O46" s="262">
        <v>5.2320044109710624</v>
      </c>
      <c r="P46" s="262">
        <v>6.8044773689541227</v>
      </c>
      <c r="Q46" s="262">
        <v>7.3349768060133291</v>
      </c>
      <c r="R46" s="262">
        <v>5.8671446900200364</v>
      </c>
      <c r="S46" s="262">
        <v>4.3494514185907578</v>
      </c>
      <c r="T46" s="262">
        <v>4.5815867033249962</v>
      </c>
      <c r="U46" s="262">
        <v>4.5559243030859022</v>
      </c>
      <c r="V46" s="262">
        <v>3.0943300463035479</v>
      </c>
      <c r="W46" s="262">
        <v>2.752861186165251</v>
      </c>
      <c r="X46" s="262">
        <v>2.4631600222049159</v>
      </c>
      <c r="Y46" s="262">
        <v>1.902957608776666</v>
      </c>
      <c r="DA46" s="72" t="s">
        <v>1298</v>
      </c>
    </row>
    <row r="47" spans="1:105" ht="12" customHeight="1" x14ac:dyDescent="0.25">
      <c r="A47" s="64" t="s">
        <v>28</v>
      </c>
      <c r="B47" s="229">
        <v>0.16297781080420429</v>
      </c>
      <c r="C47" s="229">
        <v>0.53246883442548132</v>
      </c>
      <c r="D47" s="229">
        <v>0.39871869049503422</v>
      </c>
      <c r="E47" s="229">
        <v>0.61933958474498962</v>
      </c>
      <c r="F47" s="229">
        <v>0.52305021414350006</v>
      </c>
      <c r="G47" s="229">
        <v>0.35698199251890822</v>
      </c>
      <c r="H47" s="229">
        <v>0.45882701775133738</v>
      </c>
      <c r="I47" s="229">
        <v>0.33188384990258651</v>
      </c>
      <c r="J47" s="229">
        <v>0.44144335219246922</v>
      </c>
      <c r="K47" s="229">
        <v>0.45713473336954358</v>
      </c>
      <c r="L47" s="229">
        <v>0.38584448410698452</v>
      </c>
      <c r="M47" s="229">
        <v>0.42694474093104873</v>
      </c>
      <c r="N47" s="229">
        <v>0.30643755050251598</v>
      </c>
      <c r="O47" s="229">
        <v>0.39594453761756471</v>
      </c>
      <c r="P47" s="229">
        <v>0.2668845207693073</v>
      </c>
      <c r="Q47" s="229">
        <v>0.162735317550952</v>
      </c>
      <c r="R47" s="229">
        <v>0.15431292445086939</v>
      </c>
      <c r="S47" s="229">
        <v>0.18460713541297111</v>
      </c>
      <c r="T47" s="229">
        <v>0.1717610006914092</v>
      </c>
      <c r="U47" s="229">
        <v>0.17835544563116301</v>
      </c>
      <c r="V47" s="229">
        <v>0.11767679109170071</v>
      </c>
      <c r="W47" s="229">
        <v>4.0439372976232277E-2</v>
      </c>
      <c r="X47" s="229">
        <v>4.8153913368761139E-2</v>
      </c>
      <c r="Y47" s="229">
        <v>4.6121392601987957E-2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1.365029673769282</v>
      </c>
      <c r="H49" s="229">
        <v>0.80282255796079793</v>
      </c>
      <c r="I49" s="229">
        <v>0.77614726899572817</v>
      </c>
      <c r="J49" s="229">
        <v>1.09512458897839</v>
      </c>
      <c r="K49" s="229">
        <v>1.024754122899342</v>
      </c>
      <c r="L49" s="229">
        <v>0.52550474725771557</v>
      </c>
      <c r="M49" s="229">
        <v>0.67189986861695561</v>
      </c>
      <c r="N49" s="229">
        <v>0.64560444455397836</v>
      </c>
      <c r="O49" s="229">
        <v>0.56447242699642086</v>
      </c>
      <c r="P49" s="229">
        <v>0.6019740720759259</v>
      </c>
      <c r="Q49" s="229">
        <v>1.0035049740564199</v>
      </c>
      <c r="R49" s="229">
        <v>0.60994968779868464</v>
      </c>
      <c r="S49" s="229">
        <v>0.82362951360662162</v>
      </c>
      <c r="T49" s="229">
        <v>0.88354709941355358</v>
      </c>
      <c r="U49" s="229">
        <v>1.0407486988889461</v>
      </c>
      <c r="V49" s="229">
        <v>0.47006820949170369</v>
      </c>
      <c r="W49" s="229">
        <v>0.47217615082068909</v>
      </c>
      <c r="X49" s="229">
        <v>0.86480324341975223</v>
      </c>
      <c r="Y49" s="229">
        <v>0.73951400107099396</v>
      </c>
      <c r="DA49" s="73" t="s">
        <v>1301</v>
      </c>
    </row>
    <row r="50" spans="1:105" ht="12" customHeight="1" x14ac:dyDescent="0.25">
      <c r="A50" s="64" t="s">
        <v>159</v>
      </c>
      <c r="B50" s="229">
        <v>0.90727018848545771</v>
      </c>
      <c r="C50" s="229">
        <v>0.62900834955059504</v>
      </c>
      <c r="D50" s="229">
        <v>0.93832364398711543</v>
      </c>
      <c r="E50" s="229">
        <v>1.7210680143520309</v>
      </c>
      <c r="F50" s="229">
        <v>1.6185812679649609</v>
      </c>
      <c r="G50" s="229">
        <v>0.80388582720962432</v>
      </c>
      <c r="H50" s="229">
        <v>0.88279715814511972</v>
      </c>
      <c r="I50" s="229">
        <v>0.7072811014148036</v>
      </c>
      <c r="J50" s="229">
        <v>0.7573730402189327</v>
      </c>
      <c r="K50" s="229">
        <v>0.69240026787661335</v>
      </c>
      <c r="L50" s="229">
        <v>0.99674203695862729</v>
      </c>
      <c r="M50" s="229">
        <v>0.92137060441132201</v>
      </c>
      <c r="N50" s="229">
        <v>0.82388974930569869</v>
      </c>
      <c r="O50" s="229">
        <v>0.76738437796906855</v>
      </c>
      <c r="P50" s="229">
        <v>0.65733606805357703</v>
      </c>
      <c r="Q50" s="229">
        <v>0.53227888206946949</v>
      </c>
      <c r="R50" s="229">
        <v>0.42389779723771182</v>
      </c>
      <c r="S50" s="229">
        <v>0.41185646286259331</v>
      </c>
      <c r="T50" s="229">
        <v>0.33895396479997231</v>
      </c>
      <c r="U50" s="229">
        <v>0.3493662771331672</v>
      </c>
      <c r="V50" s="229">
        <v>0.21285993464653469</v>
      </c>
      <c r="W50" s="229">
        <v>0.17391992768379561</v>
      </c>
      <c r="X50" s="229">
        <v>0.24611323259781681</v>
      </c>
      <c r="Y50" s="229">
        <v>0.17405898480131179</v>
      </c>
      <c r="DA50" s="73" t="s">
        <v>1302</v>
      </c>
    </row>
    <row r="51" spans="1:105" ht="12" customHeight="1" x14ac:dyDescent="0.25">
      <c r="A51" s="64" t="s">
        <v>32</v>
      </c>
      <c r="B51" s="229">
        <v>2.422172506047132</v>
      </c>
      <c r="C51" s="229">
        <v>2.3092277005022259</v>
      </c>
      <c r="D51" s="229">
        <v>2.02589803378347</v>
      </c>
      <c r="E51" s="229">
        <v>3.9335943500255879</v>
      </c>
      <c r="F51" s="229">
        <v>5.2501186887304314</v>
      </c>
      <c r="G51" s="229">
        <v>1.294668079447401</v>
      </c>
      <c r="H51" s="229">
        <v>1.207229560169609</v>
      </c>
      <c r="I51" s="229">
        <v>1.04490349160804</v>
      </c>
      <c r="J51" s="229">
        <v>0.8596016921463171</v>
      </c>
      <c r="K51" s="229">
        <v>0.94837392350706395</v>
      </c>
      <c r="L51" s="229">
        <v>0.8057392854710087</v>
      </c>
      <c r="M51" s="229">
        <v>0.70263216337556011</v>
      </c>
      <c r="N51" s="229">
        <v>0.65619587764372489</v>
      </c>
      <c r="O51" s="229">
        <v>0.54590331110848256</v>
      </c>
      <c r="P51" s="229">
        <v>0.38994244905555941</v>
      </c>
      <c r="Q51" s="229">
        <v>0.4897162354022051</v>
      </c>
      <c r="R51" s="229">
        <v>0.39978831151023941</v>
      </c>
      <c r="S51" s="229">
        <v>0.24826655460042529</v>
      </c>
      <c r="T51" s="229">
        <v>0.2430843643783259</v>
      </c>
      <c r="U51" s="229">
        <v>0.29788607795250599</v>
      </c>
      <c r="V51" s="229">
        <v>0.48135685294602087</v>
      </c>
      <c r="W51" s="229">
        <v>0.27106152287587121</v>
      </c>
      <c r="X51" s="229">
        <v>0.25019131026701458</v>
      </c>
      <c r="Y51" s="229">
        <v>0.14010430462920009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0.1487376576465963</v>
      </c>
      <c r="H52" s="229">
        <v>0</v>
      </c>
      <c r="I52" s="229">
        <v>9.2836132521247332E-4</v>
      </c>
      <c r="J52" s="229">
        <v>9.5743853904695531E-4</v>
      </c>
      <c r="K52" s="229">
        <v>2.0437162635478438E-3</v>
      </c>
      <c r="L52" s="229">
        <v>3.996899412033717E-4</v>
      </c>
      <c r="M52" s="229">
        <v>0</v>
      </c>
      <c r="N52" s="229">
        <v>5.578723070805566E-5</v>
      </c>
      <c r="O52" s="229">
        <v>5.4324898655644599E-4</v>
      </c>
      <c r="P52" s="229">
        <v>2.4954343557649552E-4</v>
      </c>
      <c r="Q52" s="229">
        <v>0</v>
      </c>
      <c r="R52" s="229">
        <v>0.57679439098878116</v>
      </c>
      <c r="S52" s="229">
        <v>0.62948135011463313</v>
      </c>
      <c r="T52" s="229">
        <v>0.61741724557171784</v>
      </c>
      <c r="U52" s="229">
        <v>8.2360985172548311E-4</v>
      </c>
      <c r="V52" s="229">
        <v>7.4575926422471299E-4</v>
      </c>
      <c r="W52" s="229">
        <v>5.8528566136348563E-4</v>
      </c>
      <c r="X52" s="229">
        <v>5.6430799599110177E-4</v>
      </c>
      <c r="Y52" s="229">
        <v>5.4023617372467693E-4</v>
      </c>
      <c r="DA52" s="73" t="s">
        <v>1304</v>
      </c>
    </row>
    <row r="53" spans="1:105" ht="12" customHeight="1" x14ac:dyDescent="0.25">
      <c r="A53" s="64" t="s">
        <v>35</v>
      </c>
      <c r="B53" s="229">
        <v>2.186396722649965</v>
      </c>
      <c r="C53" s="229">
        <v>1.959417502184752</v>
      </c>
      <c r="D53" s="229">
        <v>2.2511087484645178</v>
      </c>
      <c r="E53" s="229">
        <v>2.2696413903191059</v>
      </c>
      <c r="F53" s="229">
        <v>3.5528862163376389</v>
      </c>
      <c r="G53" s="229">
        <v>4.0609411962012896</v>
      </c>
      <c r="H53" s="229">
        <v>4.6596567459112084</v>
      </c>
      <c r="I53" s="229">
        <v>4.886598845309333</v>
      </c>
      <c r="J53" s="229">
        <v>2.7369766055455238</v>
      </c>
      <c r="K53" s="229">
        <v>2.9877243477152051</v>
      </c>
      <c r="L53" s="229">
        <v>2.8209558356822289</v>
      </c>
      <c r="M53" s="229">
        <v>2.6830364860646032</v>
      </c>
      <c r="N53" s="229">
        <v>2.8043607887443551</v>
      </c>
      <c r="O53" s="229">
        <v>2.957756508292968</v>
      </c>
      <c r="P53" s="229">
        <v>4.8880907155641768</v>
      </c>
      <c r="Q53" s="229">
        <v>5.1467413969342823</v>
      </c>
      <c r="R53" s="229">
        <v>3.7024015780337489</v>
      </c>
      <c r="S53" s="229">
        <v>2.0516104019935142</v>
      </c>
      <c r="T53" s="229">
        <v>2.326823028470018</v>
      </c>
      <c r="U53" s="229">
        <v>2.688744193628394</v>
      </c>
      <c r="V53" s="229">
        <v>1.811622498863364</v>
      </c>
      <c r="W53" s="229">
        <v>1.7946789261473</v>
      </c>
      <c r="X53" s="229">
        <v>1.053334014555581</v>
      </c>
      <c r="Y53" s="229">
        <v>0.80261868949944792</v>
      </c>
      <c r="DA53" s="73" t="s">
        <v>1305</v>
      </c>
    </row>
    <row r="54" spans="1:105" ht="12" customHeight="1" x14ac:dyDescent="0.25">
      <c r="A54" s="64" t="s">
        <v>36</v>
      </c>
      <c r="B54" s="229">
        <v>4.4990963078340657E-3</v>
      </c>
      <c r="C54" s="229">
        <v>4.4193922522612851E-3</v>
      </c>
      <c r="D54" s="229">
        <v>3.589457408042872E-3</v>
      </c>
      <c r="E54" s="229">
        <v>3.7499734637280058E-3</v>
      </c>
      <c r="F54" s="229">
        <v>1.8317239382662231E-2</v>
      </c>
      <c r="G54" s="229">
        <v>7.6221864343574475E-2</v>
      </c>
      <c r="H54" s="229">
        <v>7.1943584540047192E-2</v>
      </c>
      <c r="I54" s="229">
        <v>6.793335559271179E-3</v>
      </c>
      <c r="J54" s="229">
        <v>4.6707397909865299E-3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710.18417999999997</v>
      </c>
      <c r="C59" s="279">
        <v>730.16706999999997</v>
      </c>
      <c r="D59" s="279">
        <v>759.75205000000005</v>
      </c>
      <c r="E59" s="279">
        <v>723.35505000000001</v>
      </c>
      <c r="F59" s="279">
        <v>793.57577000000003</v>
      </c>
      <c r="G59" s="279">
        <v>789.62207000000001</v>
      </c>
      <c r="H59" s="279">
        <v>783.57108000000005</v>
      </c>
      <c r="I59" s="279">
        <v>755.68389999999999</v>
      </c>
      <c r="J59" s="279">
        <v>700.62405000000001</v>
      </c>
      <c r="K59" s="279">
        <v>620.83236999999997</v>
      </c>
      <c r="L59" s="279">
        <v>792.54259999999999</v>
      </c>
      <c r="M59" s="279">
        <v>746.48653000000002</v>
      </c>
      <c r="N59" s="279">
        <v>722.03296</v>
      </c>
      <c r="O59" s="279">
        <v>849.51934000000006</v>
      </c>
      <c r="P59" s="279">
        <v>805.94012999999995</v>
      </c>
      <c r="Q59" s="279">
        <v>747.57208000000003</v>
      </c>
      <c r="R59" s="279">
        <v>861.95111999999995</v>
      </c>
      <c r="S59" s="279">
        <v>849.78267000000005</v>
      </c>
      <c r="T59" s="279">
        <v>869.01619000000005</v>
      </c>
      <c r="U59" s="279">
        <v>906.35760000000005</v>
      </c>
      <c r="V59" s="279">
        <v>518.92610000000002</v>
      </c>
      <c r="W59" s="279">
        <v>930.80228999999997</v>
      </c>
      <c r="X59" s="279">
        <v>721.24495999999999</v>
      </c>
      <c r="Y59" s="279">
        <v>785.36344999999994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62.245457167325355</v>
      </c>
      <c r="C61" s="223">
        <f t="shared" si="2"/>
        <v>62.218042986907207</v>
      </c>
      <c r="D61" s="223">
        <f t="shared" si="2"/>
        <v>69.837027001856484</v>
      </c>
      <c r="E61" s="223">
        <f t="shared" si="2"/>
        <v>99.892793890679641</v>
      </c>
      <c r="F61" s="223">
        <f t="shared" si="2"/>
        <v>130.12752864512942</v>
      </c>
      <c r="G61" s="223">
        <f t="shared" si="2"/>
        <v>97.229494260213542</v>
      </c>
      <c r="H61" s="223">
        <f t="shared" si="2"/>
        <v>85.08205005342181</v>
      </c>
      <c r="I61" s="223">
        <f t="shared" si="2"/>
        <v>84.485538872504492</v>
      </c>
      <c r="J61" s="223">
        <f t="shared" si="2"/>
        <v>51.934310472524679</v>
      </c>
      <c r="K61" s="223">
        <f t="shared" si="2"/>
        <v>62.336047146993558</v>
      </c>
      <c r="L61" s="223">
        <f t="shared" si="2"/>
        <v>59.277850970146993</v>
      </c>
      <c r="M61" s="223">
        <f t="shared" si="2"/>
        <v>54.452386677399993</v>
      </c>
      <c r="N61" s="223">
        <f t="shared" si="2"/>
        <v>62.275245803855547</v>
      </c>
      <c r="O61" s="223">
        <f t="shared" si="2"/>
        <v>45.432611761832263</v>
      </c>
      <c r="P61" s="223">
        <f t="shared" si="2"/>
        <v>56.311694751736702</v>
      </c>
      <c r="Q61" s="223">
        <f t="shared" si="2"/>
        <v>49.625592111317502</v>
      </c>
      <c r="R61" s="223">
        <f t="shared" si="2"/>
        <v>47.174665143045551</v>
      </c>
      <c r="S61" s="223">
        <f t="shared" si="2"/>
        <v>30.66985264368407</v>
      </c>
      <c r="T61" s="223">
        <f t="shared" si="2"/>
        <v>43.661747625940933</v>
      </c>
      <c r="U61" s="223">
        <f t="shared" si="2"/>
        <v>27.58767444678411</v>
      </c>
      <c r="V61" s="223">
        <f t="shared" si="2"/>
        <v>60.96074044396569</v>
      </c>
      <c r="W61" s="223">
        <f t="shared" si="2"/>
        <v>44.530240244735253</v>
      </c>
      <c r="X61" s="223">
        <f t="shared" si="2"/>
        <v>44.914449954176234</v>
      </c>
      <c r="Y61" s="223">
        <f t="shared" si="2"/>
        <v>33.152645753835877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0.26043658467321179</v>
      </c>
      <c r="C66" s="260">
        <v>0.21408775588781431</v>
      </c>
      <c r="D66" s="260">
        <v>0.32880216257685152</v>
      </c>
      <c r="E66" s="260">
        <v>0.43991608997695791</v>
      </c>
      <c r="F66" s="260">
        <v>0.81951961364115955</v>
      </c>
      <c r="G66" s="260">
        <v>0.5956988682473997</v>
      </c>
      <c r="H66" s="260">
        <v>0.5858979210349583</v>
      </c>
      <c r="I66" s="260">
        <v>0.61079981627435287</v>
      </c>
      <c r="J66" s="260">
        <v>0.18761029979897359</v>
      </c>
      <c r="K66" s="260">
        <v>0.40987160754390223</v>
      </c>
      <c r="L66" s="260">
        <v>0.33539748328995972</v>
      </c>
      <c r="M66" s="260">
        <v>0.30398587724656601</v>
      </c>
      <c r="N66" s="260">
        <v>0.35201215100381578</v>
      </c>
      <c r="O66" s="260">
        <v>0.24040185990709201</v>
      </c>
      <c r="P66" s="260">
        <v>0.53018175283183289</v>
      </c>
      <c r="Q66" s="260">
        <v>0.5451052040110822</v>
      </c>
      <c r="R66" s="260">
        <v>0.30209837446766069</v>
      </c>
      <c r="S66" s="260">
        <v>0.1025836232046944</v>
      </c>
      <c r="T66" s="260">
        <v>0.18788972726515951</v>
      </c>
      <c r="U66" s="260">
        <v>0.14126497489632889</v>
      </c>
      <c r="V66" s="260">
        <v>0.8788465434073266</v>
      </c>
      <c r="W66" s="260">
        <v>0.78986431199339191</v>
      </c>
      <c r="X66" s="260">
        <v>0.54966572398142577</v>
      </c>
      <c r="Y66" s="260">
        <v>0.35337907224539528</v>
      </c>
      <c r="DA66" s="68" t="s">
        <v>1316</v>
      </c>
    </row>
    <row r="67" spans="1:105" ht="12" customHeight="1" x14ac:dyDescent="0.25">
      <c r="A67" s="37" t="s">
        <v>159</v>
      </c>
      <c r="B67" s="226">
        <v>7.6377436890338365E-2</v>
      </c>
      <c r="C67" s="226">
        <v>5.2025050630561107E-2</v>
      </c>
      <c r="D67" s="226">
        <v>9.6732836874087777E-2</v>
      </c>
      <c r="E67" s="226">
        <v>0.18972203552880471</v>
      </c>
      <c r="F67" s="226">
        <v>0.25649568510210657</v>
      </c>
      <c r="G67" s="226">
        <v>9.8435951610287925E-2</v>
      </c>
      <c r="H67" s="226">
        <v>9.332130291137887E-2</v>
      </c>
      <c r="I67" s="226">
        <v>7.722853742177177E-2</v>
      </c>
      <c r="J67" s="226">
        <v>4.0663069680895912E-2</v>
      </c>
      <c r="K67" s="226">
        <v>7.7115652458083342E-2</v>
      </c>
      <c r="L67" s="226">
        <v>8.7567110294660161E-2</v>
      </c>
      <c r="M67" s="226">
        <v>7.7705887381936178E-2</v>
      </c>
      <c r="N67" s="226">
        <v>7.9933620846084033E-2</v>
      </c>
      <c r="O67" s="226">
        <v>4.952312875138707E-2</v>
      </c>
      <c r="P67" s="226">
        <v>6.2845945381478696E-2</v>
      </c>
      <c r="Q67" s="226">
        <v>5.1091204881587152E-2</v>
      </c>
      <c r="R67" s="226">
        <v>3.103479021744757E-2</v>
      </c>
      <c r="S67" s="226">
        <v>1.715051612970744E-2</v>
      </c>
      <c r="T67" s="226">
        <v>2.3890208431722772E-2</v>
      </c>
      <c r="U67" s="226">
        <v>1.62447082960974E-2</v>
      </c>
      <c r="V67" s="226">
        <v>9.2404465802000707E-2</v>
      </c>
      <c r="W67" s="226">
        <v>6.9782192423082756E-2</v>
      </c>
      <c r="X67" s="226">
        <v>0.10410580996930489</v>
      </c>
      <c r="Y67" s="226">
        <v>6.2977586345566217E-2</v>
      </c>
      <c r="DA67" s="69" t="s">
        <v>1317</v>
      </c>
    </row>
    <row r="68" spans="1:105" ht="12" customHeight="1" x14ac:dyDescent="0.25">
      <c r="A68" s="37" t="s">
        <v>35</v>
      </c>
      <c r="B68" s="226">
        <v>0.18405914778287349</v>
      </c>
      <c r="C68" s="226">
        <v>0.16206270525725319</v>
      </c>
      <c r="D68" s="226">
        <v>0.2320693257027637</v>
      </c>
      <c r="E68" s="226">
        <v>0.25019405444815312</v>
      </c>
      <c r="F68" s="226">
        <v>0.56302392853905292</v>
      </c>
      <c r="G68" s="226">
        <v>0.49726291663711181</v>
      </c>
      <c r="H68" s="226">
        <v>0.49257661812357939</v>
      </c>
      <c r="I68" s="226">
        <v>0.53357127885258104</v>
      </c>
      <c r="J68" s="226">
        <v>0.1469472301180777</v>
      </c>
      <c r="K68" s="226">
        <v>0.33275595508581879</v>
      </c>
      <c r="L68" s="226">
        <v>0.2478303729952995</v>
      </c>
      <c r="M68" s="226">
        <v>0.22627998986462991</v>
      </c>
      <c r="N68" s="226">
        <v>0.27207853015773181</v>
      </c>
      <c r="O68" s="226">
        <v>0.19087873115570489</v>
      </c>
      <c r="P68" s="226">
        <v>0.46733580745035419</v>
      </c>
      <c r="Q68" s="226">
        <v>0.49401399912949501</v>
      </c>
      <c r="R68" s="226">
        <v>0.27106358425021321</v>
      </c>
      <c r="S68" s="226">
        <v>8.5433107074986983E-2</v>
      </c>
      <c r="T68" s="226">
        <v>0.16399951883343669</v>
      </c>
      <c r="U68" s="226">
        <v>0.12502026660023149</v>
      </c>
      <c r="V68" s="226">
        <v>0.78644207760532592</v>
      </c>
      <c r="W68" s="226">
        <v>0.7200821195703091</v>
      </c>
      <c r="X68" s="226">
        <v>0.44555991401212092</v>
      </c>
      <c r="Y68" s="226">
        <v>0.29040148589982911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46.987346809433497</v>
      </c>
      <c r="C72" s="261">
        <f t="shared" si="3"/>
        <v>47.362344397405757</v>
      </c>
      <c r="D72" s="261">
        <f t="shared" si="3"/>
        <v>51.783779728665657</v>
      </c>
      <c r="E72" s="261">
        <f t="shared" si="3"/>
        <v>73.57225381538457</v>
      </c>
      <c r="F72" s="261">
        <f t="shared" si="3"/>
        <v>91.157318005283628</v>
      </c>
      <c r="G72" s="261">
        <f t="shared" si="3"/>
        <v>70.483844559700486</v>
      </c>
      <c r="H72" s="261">
        <f t="shared" si="3"/>
        <v>61.643035576071583</v>
      </c>
      <c r="I72" s="261">
        <f t="shared" si="3"/>
        <v>61.155223063362541</v>
      </c>
      <c r="J72" s="261">
        <f t="shared" si="3"/>
        <v>40.866936554331133</v>
      </c>
      <c r="K72" s="261">
        <f t="shared" si="3"/>
        <v>44.823711201342618</v>
      </c>
      <c r="L72" s="261">
        <f t="shared" si="3"/>
        <v>44.342470168508036</v>
      </c>
      <c r="M72" s="261">
        <f t="shared" si="3"/>
        <v>40.634837411409222</v>
      </c>
      <c r="N72" s="261">
        <f t="shared" si="3"/>
        <v>46.697814302700984</v>
      </c>
      <c r="O72" s="261">
        <f t="shared" si="3"/>
        <v>34.561900164557287</v>
      </c>
      <c r="P72" s="261">
        <f t="shared" si="3"/>
        <v>39.718752893938102</v>
      </c>
      <c r="Q72" s="261">
        <f t="shared" si="3"/>
        <v>33.849969630392657</v>
      </c>
      <c r="R72" s="261">
        <f t="shared" si="3"/>
        <v>35.244463476915563</v>
      </c>
      <c r="S72" s="261">
        <f t="shared" si="3"/>
        <v>24.62876337716223</v>
      </c>
      <c r="T72" s="261">
        <f t="shared" si="3"/>
        <v>33.900608951779958</v>
      </c>
      <c r="U72" s="261">
        <f t="shared" si="3"/>
        <v>20.703873704917768</v>
      </c>
      <c r="V72" s="261">
        <f t="shared" si="3"/>
        <v>30.2320475217</v>
      </c>
      <c r="W72" s="261">
        <f t="shared" si="3"/>
        <v>20.374119377704801</v>
      </c>
      <c r="X72" s="261">
        <f t="shared" si="3"/>
        <v>20.54933289463661</v>
      </c>
      <c r="Y72" s="261">
        <f t="shared" si="3"/>
        <v>15.207990968333039</v>
      </c>
      <c r="DA72" s="70"/>
    </row>
    <row r="73" spans="1:105" ht="12" customHeight="1" x14ac:dyDescent="0.25">
      <c r="A73" s="60" t="s">
        <v>1052</v>
      </c>
      <c r="B73" s="262">
        <v>46.987346809433497</v>
      </c>
      <c r="C73" s="262">
        <v>47.362344397405757</v>
      </c>
      <c r="D73" s="262">
        <v>51.783779728665657</v>
      </c>
      <c r="E73" s="262">
        <v>73.57225381538457</v>
      </c>
      <c r="F73" s="262">
        <v>91.157318005283628</v>
      </c>
      <c r="G73" s="262">
        <v>70.483844559700486</v>
      </c>
      <c r="H73" s="262">
        <v>61.643035576071583</v>
      </c>
      <c r="I73" s="262">
        <v>61.155223063362541</v>
      </c>
      <c r="J73" s="262">
        <v>40.866936554331133</v>
      </c>
      <c r="K73" s="262">
        <v>44.823711201342618</v>
      </c>
      <c r="L73" s="262">
        <v>44.342470168508036</v>
      </c>
      <c r="M73" s="262">
        <v>40.634837411409222</v>
      </c>
      <c r="N73" s="262">
        <v>46.697814302700984</v>
      </c>
      <c r="O73" s="262">
        <v>34.561900164557287</v>
      </c>
      <c r="P73" s="262">
        <v>39.718752893938102</v>
      </c>
      <c r="Q73" s="262">
        <v>33.849969630392657</v>
      </c>
      <c r="R73" s="262">
        <v>35.244463476915563</v>
      </c>
      <c r="S73" s="262">
        <v>24.62876337716223</v>
      </c>
      <c r="T73" s="262">
        <v>33.900608951779958</v>
      </c>
      <c r="U73" s="262">
        <v>20.703873704917768</v>
      </c>
      <c r="V73" s="262">
        <v>30.2320475217</v>
      </c>
      <c r="W73" s="262">
        <v>20.374119377704801</v>
      </c>
      <c r="X73" s="262">
        <v>20.54933289463661</v>
      </c>
      <c r="Y73" s="262">
        <v>15.207990968333039</v>
      </c>
      <c r="DA73" s="72" t="s">
        <v>1322</v>
      </c>
    </row>
    <row r="74" spans="1:105" ht="12" customHeight="1" x14ac:dyDescent="0.25">
      <c r="A74" s="64" t="s">
        <v>28</v>
      </c>
      <c r="B74" s="229">
        <v>1.347434223529671</v>
      </c>
      <c r="C74" s="229">
        <v>4.6404965391540962</v>
      </c>
      <c r="D74" s="229">
        <v>3.6754163817782479</v>
      </c>
      <c r="E74" s="229">
        <v>5.3310064786622444</v>
      </c>
      <c r="F74" s="229">
        <v>4.3491796396821396</v>
      </c>
      <c r="G74" s="229">
        <v>3.1038756429327958</v>
      </c>
      <c r="H74" s="229">
        <v>3.4990130231172918</v>
      </c>
      <c r="I74" s="229">
        <v>2.6173623034065812</v>
      </c>
      <c r="J74" s="229">
        <v>3.0596991674120071</v>
      </c>
      <c r="K74" s="229">
        <v>3.3522627730998811</v>
      </c>
      <c r="L74" s="229">
        <v>3.0910067485928159</v>
      </c>
      <c r="M74" s="229">
        <v>3.2092495084568071</v>
      </c>
      <c r="N74" s="229">
        <v>2.732711362248875</v>
      </c>
      <c r="O74" s="229">
        <v>2.615555054033337</v>
      </c>
      <c r="P74" s="229">
        <v>1.5578448948949219</v>
      </c>
      <c r="Q74" s="229">
        <v>0.75100245066569382</v>
      </c>
      <c r="R74" s="229">
        <v>0.92697155382512386</v>
      </c>
      <c r="S74" s="229">
        <v>1.045337680147016</v>
      </c>
      <c r="T74" s="229">
        <v>1.2709139637977569</v>
      </c>
      <c r="U74" s="229">
        <v>0.81051579773411808</v>
      </c>
      <c r="V74" s="229">
        <v>1.149719095005828</v>
      </c>
      <c r="W74" s="229">
        <v>0.29929464541036521</v>
      </c>
      <c r="X74" s="229">
        <v>0.40173224113485673</v>
      </c>
      <c r="Y74" s="229">
        <v>0.36859135427030643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11.868616471091499</v>
      </c>
      <c r="H76" s="229">
        <v>6.1223216525570008</v>
      </c>
      <c r="I76" s="229">
        <v>6.1209926435337367</v>
      </c>
      <c r="J76" s="229">
        <v>7.5904456969796366</v>
      </c>
      <c r="K76" s="229">
        <v>7.514732193843308</v>
      </c>
      <c r="L76" s="229">
        <v>4.2098275007108183</v>
      </c>
      <c r="M76" s="229">
        <v>5.0505232091367951</v>
      </c>
      <c r="N76" s="229">
        <v>5.75729246712062</v>
      </c>
      <c r="O76" s="229">
        <v>3.7288270679945268</v>
      </c>
      <c r="P76" s="229">
        <v>3.5138127619368369</v>
      </c>
      <c r="Q76" s="229">
        <v>4.631045713451992</v>
      </c>
      <c r="R76" s="229">
        <v>3.6640223874048301</v>
      </c>
      <c r="S76" s="229">
        <v>4.6638011208404597</v>
      </c>
      <c r="T76" s="229">
        <v>6.5376444116970864</v>
      </c>
      <c r="U76" s="229">
        <v>4.7295626939541693</v>
      </c>
      <c r="V76" s="229">
        <v>4.5926336994239074</v>
      </c>
      <c r="W76" s="229">
        <v>3.4946089226993728</v>
      </c>
      <c r="X76" s="229">
        <v>7.2147686618776721</v>
      </c>
      <c r="Y76" s="229">
        <v>5.9100224815167781</v>
      </c>
      <c r="DA76" s="73" t="s">
        <v>1325</v>
      </c>
    </row>
    <row r="77" spans="1:105" ht="12" customHeight="1" x14ac:dyDescent="0.25">
      <c r="A77" s="64" t="s">
        <v>159</v>
      </c>
      <c r="B77" s="229">
        <v>7.5009407472172551</v>
      </c>
      <c r="C77" s="229">
        <v>5.4818439699630268</v>
      </c>
      <c r="D77" s="229">
        <v>8.6495320503743898</v>
      </c>
      <c r="E77" s="229">
        <v>14.81420687571071</v>
      </c>
      <c r="F77" s="229">
        <v>13.45855618725129</v>
      </c>
      <c r="G77" s="229">
        <v>6.9896008512044876</v>
      </c>
      <c r="H77" s="229">
        <v>6.7322076373339392</v>
      </c>
      <c r="I77" s="229">
        <v>5.5778878463003112</v>
      </c>
      <c r="J77" s="229">
        <v>5.2494474071676844</v>
      </c>
      <c r="K77" s="229">
        <v>5.0775131983042598</v>
      </c>
      <c r="L77" s="229">
        <v>7.9849174725820484</v>
      </c>
      <c r="M77" s="229">
        <v>6.9257397406169838</v>
      </c>
      <c r="N77" s="229">
        <v>7.3471833836159526</v>
      </c>
      <c r="O77" s="229">
        <v>5.069235454693608</v>
      </c>
      <c r="P77" s="229">
        <v>3.836969019019004</v>
      </c>
      <c r="Q77" s="229">
        <v>2.456398223124546</v>
      </c>
      <c r="R77" s="229">
        <v>2.546392022358404</v>
      </c>
      <c r="S77" s="229">
        <v>2.3321367209302819</v>
      </c>
      <c r="T77" s="229">
        <v>2.508027580270404</v>
      </c>
      <c r="U77" s="229">
        <v>1.5876548417679039</v>
      </c>
      <c r="V77" s="229">
        <v>2.0796720334947461</v>
      </c>
      <c r="W77" s="229">
        <v>1.2871936248000579</v>
      </c>
      <c r="X77" s="229">
        <v>2.0532416492780041</v>
      </c>
      <c r="Y77" s="229">
        <v>1.391038589933316</v>
      </c>
      <c r="DA77" s="73" t="s">
        <v>1326</v>
      </c>
    </row>
    <row r="78" spans="1:105" ht="12" customHeight="1" x14ac:dyDescent="0.25">
      <c r="A78" s="64" t="s">
        <v>32</v>
      </c>
      <c r="B78" s="229">
        <v>20.025536690153771</v>
      </c>
      <c r="C78" s="229">
        <v>20.125052321346789</v>
      </c>
      <c r="D78" s="229">
        <v>18.674867766884489</v>
      </c>
      <c r="E78" s="229">
        <v>33.858673788871293</v>
      </c>
      <c r="F78" s="229">
        <v>43.654908629244169</v>
      </c>
      <c r="G78" s="229">
        <v>11.256838724901581</v>
      </c>
      <c r="H78" s="229">
        <v>9.2063278523299381</v>
      </c>
      <c r="I78" s="229">
        <v>8.2405064616296801</v>
      </c>
      <c r="J78" s="229">
        <v>5.9580069984139321</v>
      </c>
      <c r="K78" s="229">
        <v>6.9546205236200471</v>
      </c>
      <c r="L78" s="229">
        <v>6.45479116997479</v>
      </c>
      <c r="M78" s="229">
        <v>5.2815310946835812</v>
      </c>
      <c r="N78" s="229">
        <v>5.8517434555826622</v>
      </c>
      <c r="O78" s="229">
        <v>3.6061620472775622</v>
      </c>
      <c r="P78" s="229">
        <v>2.2761524415614871</v>
      </c>
      <c r="Q78" s="229">
        <v>2.2599771116228862</v>
      </c>
      <c r="R78" s="229">
        <v>2.4015641829130101</v>
      </c>
      <c r="S78" s="229">
        <v>1.4058090640079679</v>
      </c>
      <c r="T78" s="229">
        <v>1.7986580878412901</v>
      </c>
      <c r="U78" s="229">
        <v>1.3537090008726791</v>
      </c>
      <c r="V78" s="229">
        <v>4.7029253620001521</v>
      </c>
      <c r="W78" s="229">
        <v>2.0061454073783218</v>
      </c>
      <c r="X78" s="229">
        <v>2.087263708275013</v>
      </c>
      <c r="Y78" s="229">
        <v>1.1196807483248139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1.293239441851382</v>
      </c>
      <c r="H79" s="229">
        <v>0</v>
      </c>
      <c r="I79" s="229">
        <v>7.321410599717069E-3</v>
      </c>
      <c r="J79" s="229">
        <v>6.6361264389204946E-3</v>
      </c>
      <c r="K79" s="229">
        <v>1.4986990593716E-2</v>
      </c>
      <c r="L79" s="229">
        <v>3.2019229417355921E-3</v>
      </c>
      <c r="M79" s="229">
        <v>0</v>
      </c>
      <c r="N79" s="229">
        <v>4.974925526401874E-4</v>
      </c>
      <c r="O79" s="229">
        <v>3.588627945054817E-3</v>
      </c>
      <c r="P79" s="229">
        <v>1.4566223850180329E-3</v>
      </c>
      <c r="Q79" s="229">
        <v>0</v>
      </c>
      <c r="R79" s="229">
        <v>3.464855550856448</v>
      </c>
      <c r="S79" s="229">
        <v>3.5644373807796348</v>
      </c>
      <c r="T79" s="229">
        <v>4.5684654591436136</v>
      </c>
      <c r="U79" s="229">
        <v>3.742800191105137E-3</v>
      </c>
      <c r="V79" s="229">
        <v>7.2861747707625886E-3</v>
      </c>
      <c r="W79" s="229">
        <v>4.3317403705668486E-3</v>
      </c>
      <c r="X79" s="229">
        <v>4.7078357720120936E-3</v>
      </c>
      <c r="Y79" s="229">
        <v>4.3174408157485742E-3</v>
      </c>
      <c r="DA79" s="73" t="s">
        <v>1328</v>
      </c>
    </row>
    <row r="80" spans="1:105" ht="12" customHeight="1" x14ac:dyDescent="0.25">
      <c r="A80" s="64" t="s">
        <v>35</v>
      </c>
      <c r="B80" s="229">
        <v>18.076238450956509</v>
      </c>
      <c r="C80" s="229">
        <v>17.076436309097861</v>
      </c>
      <c r="D80" s="229">
        <v>20.75087566373783</v>
      </c>
      <c r="E80" s="229">
        <v>19.536088527286761</v>
      </c>
      <c r="F80" s="229">
        <v>29.542365104478559</v>
      </c>
      <c r="G80" s="229">
        <v>35.308941992652272</v>
      </c>
      <c r="H80" s="229">
        <v>35.53452391950416</v>
      </c>
      <c r="I80" s="229">
        <v>38.537577569191313</v>
      </c>
      <c r="J80" s="229">
        <v>18.970327675390099</v>
      </c>
      <c r="K80" s="229">
        <v>21.9095955218814</v>
      </c>
      <c r="L80" s="229">
        <v>22.598725353705841</v>
      </c>
      <c r="M80" s="229">
        <v>20.167793858515061</v>
      </c>
      <c r="N80" s="229">
        <v>25.008386141580232</v>
      </c>
      <c r="O80" s="229">
        <v>19.538531912613209</v>
      </c>
      <c r="P80" s="229">
        <v>28.53251715414083</v>
      </c>
      <c r="Q80" s="229">
        <v>23.751546131527551</v>
      </c>
      <c r="R80" s="229">
        <v>22.24065777955775</v>
      </c>
      <c r="S80" s="229">
        <v>11.61724141045687</v>
      </c>
      <c r="T80" s="229">
        <v>17.21689944902981</v>
      </c>
      <c r="U80" s="229">
        <v>12.2186885703978</v>
      </c>
      <c r="V80" s="229">
        <v>17.6998111570046</v>
      </c>
      <c r="W80" s="229">
        <v>13.28254503704612</v>
      </c>
      <c r="X80" s="229">
        <v>8.7876187982990501</v>
      </c>
      <c r="Y80" s="229">
        <v>6.4143403534720802</v>
      </c>
      <c r="DA80" s="73" t="s">
        <v>1329</v>
      </c>
    </row>
    <row r="81" spans="1:105" ht="12" customHeight="1" x14ac:dyDescent="0.25">
      <c r="A81" s="64" t="s">
        <v>36</v>
      </c>
      <c r="B81" s="229">
        <v>3.7196697576301077E-2</v>
      </c>
      <c r="C81" s="229">
        <v>3.8515257843983783E-2</v>
      </c>
      <c r="D81" s="229">
        <v>3.3087865890702131E-2</v>
      </c>
      <c r="E81" s="229">
        <v>3.2278144853564887E-2</v>
      </c>
      <c r="F81" s="229">
        <v>0.15230844462746401</v>
      </c>
      <c r="G81" s="229">
        <v>0.66273143506648313</v>
      </c>
      <c r="H81" s="229">
        <v>0.54864149122925365</v>
      </c>
      <c r="I81" s="229">
        <v>5.3574828701206043E-2</v>
      </c>
      <c r="J81" s="229">
        <v>3.237348252884939E-2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13.76517730560963</v>
      </c>
      <c r="C85" s="261">
        <v>13.42623409549071</v>
      </c>
      <c r="D85" s="261">
        <v>16.333633453997319</v>
      </c>
      <c r="E85" s="261">
        <v>23.988585560942632</v>
      </c>
      <c r="F85" s="261">
        <v>35.525747651017547</v>
      </c>
      <c r="G85" s="261">
        <v>24.061621591049452</v>
      </c>
      <c r="H85" s="261">
        <v>20.96297689921942</v>
      </c>
      <c r="I85" s="261">
        <v>20.79718752466054</v>
      </c>
      <c r="J85" s="261">
        <v>9.8233612990209984</v>
      </c>
      <c r="K85" s="261">
        <v>15.754794048938839</v>
      </c>
      <c r="L85" s="261">
        <v>13.35447751168642</v>
      </c>
      <c r="M85" s="261">
        <v>12.37332909471834</v>
      </c>
      <c r="N85" s="261">
        <v>13.902269317738829</v>
      </c>
      <c r="O85" s="261">
        <v>9.6631515610648933</v>
      </c>
      <c r="P85" s="261">
        <v>14.68068492444894</v>
      </c>
      <c r="Q85" s="261">
        <v>13.94897689645537</v>
      </c>
      <c r="R85" s="261">
        <v>10.56104044161718</v>
      </c>
      <c r="S85" s="261">
        <v>5.305711816530029</v>
      </c>
      <c r="T85" s="261">
        <v>8.6520280709663453</v>
      </c>
      <c r="U85" s="261">
        <v>6.1529901562257621</v>
      </c>
      <c r="V85" s="261">
        <v>28.330750579462901</v>
      </c>
      <c r="W85" s="261">
        <v>22.135850153532889</v>
      </c>
      <c r="X85" s="261">
        <v>22.878313553683029</v>
      </c>
      <c r="Y85" s="261">
        <v>16.940993251691769</v>
      </c>
      <c r="DA85" s="70" t="s">
        <v>1334</v>
      </c>
    </row>
    <row r="86" spans="1:105" ht="12" customHeight="1" x14ac:dyDescent="0.25">
      <c r="A86" s="60" t="s">
        <v>1012</v>
      </c>
      <c r="B86" s="262">
        <v>13.76517730560963</v>
      </c>
      <c r="C86" s="262">
        <v>13.42623409549071</v>
      </c>
      <c r="D86" s="262">
        <v>16.333633453997319</v>
      </c>
      <c r="E86" s="262">
        <v>23.988585560942632</v>
      </c>
      <c r="F86" s="262">
        <v>35.525747651017547</v>
      </c>
      <c r="G86" s="262">
        <v>24.061621591049452</v>
      </c>
      <c r="H86" s="262">
        <v>20.96297689921942</v>
      </c>
      <c r="I86" s="262">
        <v>20.79718752466054</v>
      </c>
      <c r="J86" s="262">
        <v>9.8233612990209984</v>
      </c>
      <c r="K86" s="262">
        <v>15.754794048938839</v>
      </c>
      <c r="L86" s="262">
        <v>13.35447751168642</v>
      </c>
      <c r="M86" s="262">
        <v>12.37332909471834</v>
      </c>
      <c r="N86" s="262">
        <v>13.902269317738829</v>
      </c>
      <c r="O86" s="262">
        <v>9.6631515610648933</v>
      </c>
      <c r="P86" s="262">
        <v>14.68068492444894</v>
      </c>
      <c r="Q86" s="262">
        <v>13.94897689645537</v>
      </c>
      <c r="R86" s="262">
        <v>10.56104044161718</v>
      </c>
      <c r="S86" s="262">
        <v>5.305711816530029</v>
      </c>
      <c r="T86" s="262">
        <v>8.6520280709663453</v>
      </c>
      <c r="U86" s="262">
        <v>6.1529901562257621</v>
      </c>
      <c r="V86" s="262">
        <v>28.330750579462901</v>
      </c>
      <c r="W86" s="262">
        <v>22.135850153532889</v>
      </c>
      <c r="X86" s="262">
        <v>22.878313553683029</v>
      </c>
      <c r="Y86" s="262">
        <v>16.940993251691769</v>
      </c>
      <c r="DA86" s="72" t="s">
        <v>1335</v>
      </c>
    </row>
    <row r="87" spans="1:105" ht="12" customHeight="1" x14ac:dyDescent="0.25">
      <c r="A87" s="59" t="s">
        <v>28</v>
      </c>
      <c r="B87" s="230">
        <v>0.39505030229601268</v>
      </c>
      <c r="C87" s="230">
        <v>1.316554344540817</v>
      </c>
      <c r="D87" s="230">
        <v>1.160040606412946</v>
      </c>
      <c r="E87" s="230">
        <v>1.738963113236033</v>
      </c>
      <c r="F87" s="230">
        <v>1.6977950896792049</v>
      </c>
      <c r="G87" s="230">
        <v>1.0898380056506609</v>
      </c>
      <c r="H87" s="230">
        <v>1.2005967204096379</v>
      </c>
      <c r="I87" s="230">
        <v>0.89097920336664882</v>
      </c>
      <c r="J87" s="230">
        <v>0.73617576586790812</v>
      </c>
      <c r="K87" s="230">
        <v>1.178659078524801</v>
      </c>
      <c r="L87" s="230">
        <v>0.93097567339040055</v>
      </c>
      <c r="M87" s="230">
        <v>0.97721814198891865</v>
      </c>
      <c r="N87" s="230">
        <v>0.8135561509900836</v>
      </c>
      <c r="O87" s="230">
        <v>0.731358211082065</v>
      </c>
      <c r="P87" s="230">
        <v>0.57582545163060561</v>
      </c>
      <c r="Q87" s="230">
        <v>0.30947489607527889</v>
      </c>
      <c r="R87" s="230">
        <v>0.30805238664219892</v>
      </c>
      <c r="S87" s="230">
        <v>0.26330111311288001</v>
      </c>
      <c r="T87" s="230">
        <v>0.37487827281772912</v>
      </c>
      <c r="U87" s="230">
        <v>0.2409209752284584</v>
      </c>
      <c r="V87" s="230">
        <v>1.077672857137886</v>
      </c>
      <c r="W87" s="230">
        <v>0.32524351949628988</v>
      </c>
      <c r="X87" s="230">
        <v>0.44736548615382682</v>
      </c>
      <c r="Y87" s="230">
        <v>0.41071019014079418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4.167328460513005</v>
      </c>
      <c r="H88" s="295">
        <v>2.1007179021026618</v>
      </c>
      <c r="I88" s="295">
        <v>2.0836538916491119</v>
      </c>
      <c r="J88" s="295">
        <v>1.8262913667356331</v>
      </c>
      <c r="K88" s="295">
        <v>2.6421876572538312</v>
      </c>
      <c r="L88" s="295">
        <v>1.2679516128898529</v>
      </c>
      <c r="M88" s="295">
        <v>1.537886940077098</v>
      </c>
      <c r="N88" s="295">
        <v>1.7140049126228509</v>
      </c>
      <c r="O88" s="295">
        <v>1.042649929955594</v>
      </c>
      <c r="P88" s="295">
        <v>1.2988089040302959</v>
      </c>
      <c r="Q88" s="295">
        <v>1.90837245553597</v>
      </c>
      <c r="R88" s="295">
        <v>1.217632662505024</v>
      </c>
      <c r="S88" s="295">
        <v>1.174724732281426</v>
      </c>
      <c r="T88" s="295">
        <v>1.9283924129922341</v>
      </c>
      <c r="U88" s="295">
        <v>1.405834235208034</v>
      </c>
      <c r="V88" s="295">
        <v>4.304839940595059</v>
      </c>
      <c r="W88" s="295">
        <v>3.7975918470692411</v>
      </c>
      <c r="X88" s="295">
        <v>8.0343028500538463</v>
      </c>
      <c r="Y88" s="295">
        <v>6.5853591762221866</v>
      </c>
      <c r="DA88" s="122" t="s">
        <v>1337</v>
      </c>
    </row>
    <row r="89" spans="1:105" ht="12" customHeight="1" x14ac:dyDescent="0.25">
      <c r="A89" s="59" t="s">
        <v>159</v>
      </c>
      <c r="B89" s="295">
        <v>2.199178897156314</v>
      </c>
      <c r="C89" s="295">
        <v>1.5552528557785099</v>
      </c>
      <c r="D89" s="295">
        <v>2.7299786915707069</v>
      </c>
      <c r="E89" s="295">
        <v>4.8323631591558431</v>
      </c>
      <c r="F89" s="295">
        <v>5.2538346313413964</v>
      </c>
      <c r="G89" s="295">
        <v>2.454200337992019</v>
      </c>
      <c r="H89" s="295">
        <v>2.3099846605597798</v>
      </c>
      <c r="I89" s="295">
        <v>1.8987749855252489</v>
      </c>
      <c r="J89" s="295">
        <v>1.263037885068848</v>
      </c>
      <c r="K89" s="295">
        <v>1.785258922878747</v>
      </c>
      <c r="L89" s="295">
        <v>2.4049652833621531</v>
      </c>
      <c r="M89" s="295">
        <v>2.1088913477715141</v>
      </c>
      <c r="N89" s="295">
        <v>2.1873317163192301</v>
      </c>
      <c r="O89" s="295">
        <v>1.4174532353969871</v>
      </c>
      <c r="P89" s="295">
        <v>1.418256994332088</v>
      </c>
      <c r="Q89" s="295">
        <v>1.0122384875670221</v>
      </c>
      <c r="R89" s="295">
        <v>0.84622029292836909</v>
      </c>
      <c r="S89" s="295">
        <v>0.58742185057942686</v>
      </c>
      <c r="T89" s="295">
        <v>0.73978654279749001</v>
      </c>
      <c r="U89" s="295">
        <v>0.47192090996156327</v>
      </c>
      <c r="V89" s="295">
        <v>1.9493510301615691</v>
      </c>
      <c r="W89" s="295">
        <v>1.3987934339057151</v>
      </c>
      <c r="X89" s="295">
        <v>2.286471820199746</v>
      </c>
      <c r="Y89" s="295">
        <v>1.5499921990729111</v>
      </c>
      <c r="DA89" s="122" t="s">
        <v>1338</v>
      </c>
    </row>
    <row r="90" spans="1:105" ht="12" customHeight="1" x14ac:dyDescent="0.25">
      <c r="A90" s="59" t="s">
        <v>32</v>
      </c>
      <c r="B90" s="295">
        <v>5.8712285801689346</v>
      </c>
      <c r="C90" s="295">
        <v>5.7096745669829128</v>
      </c>
      <c r="D90" s="295">
        <v>5.8941906654116094</v>
      </c>
      <c r="E90" s="295">
        <v>11.044628255022101</v>
      </c>
      <c r="F90" s="295">
        <v>17.041625237752189</v>
      </c>
      <c r="G90" s="295">
        <v>3.9525200353342549</v>
      </c>
      <c r="H90" s="295">
        <v>3.1589156580720492</v>
      </c>
      <c r="I90" s="295">
        <v>2.805159940205654</v>
      </c>
      <c r="J90" s="295">
        <v>1.4335201355150451</v>
      </c>
      <c r="K90" s="295">
        <v>2.4452518112951158</v>
      </c>
      <c r="L90" s="295">
        <v>1.944108843760181</v>
      </c>
      <c r="M90" s="295">
        <v>1.608228961195727</v>
      </c>
      <c r="N90" s="295">
        <v>1.742123938910044</v>
      </c>
      <c r="O90" s="295">
        <v>1.0083504913046799</v>
      </c>
      <c r="P90" s="295">
        <v>0.84133312111964398</v>
      </c>
      <c r="Q90" s="295">
        <v>0.93129680353511968</v>
      </c>
      <c r="R90" s="295">
        <v>0.79809091785824293</v>
      </c>
      <c r="S90" s="295">
        <v>0.35409714813438681</v>
      </c>
      <c r="T90" s="295">
        <v>0.53054562036968911</v>
      </c>
      <c r="U90" s="295">
        <v>0.40238190739469598</v>
      </c>
      <c r="V90" s="295">
        <v>4.4082202633567924</v>
      </c>
      <c r="W90" s="295">
        <v>2.1800784040837602</v>
      </c>
      <c r="X90" s="295">
        <v>2.3243584855073509</v>
      </c>
      <c r="Y90" s="295">
        <v>1.2476263691856151</v>
      </c>
      <c r="DA90" s="122" t="s">
        <v>1339</v>
      </c>
    </row>
    <row r="91" spans="1:105" ht="12" customHeight="1" x14ac:dyDescent="0.25">
      <c r="A91" s="59" t="s">
        <v>35</v>
      </c>
      <c r="B91" s="295">
        <v>5.2997195259883716</v>
      </c>
      <c r="C91" s="295">
        <v>4.8447523281884681</v>
      </c>
      <c r="D91" s="295">
        <v>6.549423490602055</v>
      </c>
      <c r="E91" s="295">
        <v>6.3726310335286573</v>
      </c>
      <c r="F91" s="295">
        <v>11.532492692244769</v>
      </c>
      <c r="G91" s="295">
        <v>12.39773475155951</v>
      </c>
      <c r="H91" s="295">
        <v>12.192761958075289</v>
      </c>
      <c r="I91" s="295">
        <v>13.11861950391387</v>
      </c>
      <c r="J91" s="295">
        <v>4.5643361458335638</v>
      </c>
      <c r="K91" s="295">
        <v>7.7034365789863468</v>
      </c>
      <c r="L91" s="295">
        <v>6.8064760982838353</v>
      </c>
      <c r="M91" s="295">
        <v>6.1411037036850802</v>
      </c>
      <c r="N91" s="295">
        <v>7.4452525988966238</v>
      </c>
      <c r="O91" s="295">
        <v>5.463339693325568</v>
      </c>
      <c r="P91" s="295">
        <v>10.5464604533363</v>
      </c>
      <c r="Q91" s="295">
        <v>9.7875942537419753</v>
      </c>
      <c r="R91" s="295">
        <v>7.3910441816833448</v>
      </c>
      <c r="S91" s="295">
        <v>2.926166972421909</v>
      </c>
      <c r="T91" s="295">
        <v>5.0784252219892032</v>
      </c>
      <c r="U91" s="295">
        <v>3.6319321284330108</v>
      </c>
      <c r="V91" s="295">
        <v>16.5906664882116</v>
      </c>
      <c r="W91" s="295">
        <v>14.434142948977881</v>
      </c>
      <c r="X91" s="295">
        <v>9.7858149117682593</v>
      </c>
      <c r="Y91" s="295">
        <v>7.1473053170702618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1.2324964676090122</v>
      </c>
      <c r="C93" s="261">
        <f t="shared" si="4"/>
        <v>1.2153767381229252</v>
      </c>
      <c r="D93" s="261">
        <f t="shared" si="4"/>
        <v>1.3908116566166606</v>
      </c>
      <c r="E93" s="261">
        <f t="shared" si="4"/>
        <v>1.8920384243754869</v>
      </c>
      <c r="F93" s="261">
        <f t="shared" si="4"/>
        <v>2.6249433751870832</v>
      </c>
      <c r="G93" s="261">
        <f t="shared" si="4"/>
        <v>2.0883292412162127</v>
      </c>
      <c r="H93" s="261">
        <f t="shared" si="4"/>
        <v>1.8901396570958457</v>
      </c>
      <c r="I93" s="261">
        <f t="shared" si="4"/>
        <v>1.9223284682070496</v>
      </c>
      <c r="J93" s="261">
        <f t="shared" si="4"/>
        <v>1.0564023193735703</v>
      </c>
      <c r="K93" s="261">
        <f t="shared" si="4"/>
        <v>1.3476702891681946</v>
      </c>
      <c r="L93" s="261">
        <f t="shared" si="4"/>
        <v>1.2455058066625808</v>
      </c>
      <c r="M93" s="261">
        <f t="shared" si="4"/>
        <v>1.1402342940258694</v>
      </c>
      <c r="N93" s="261">
        <f t="shared" si="4"/>
        <v>1.3231500324119212</v>
      </c>
      <c r="O93" s="261">
        <f t="shared" si="4"/>
        <v>0.96715817630298695</v>
      </c>
      <c r="P93" s="261">
        <f t="shared" si="4"/>
        <v>1.3820751805178331</v>
      </c>
      <c r="Q93" s="261">
        <f t="shared" si="4"/>
        <v>1.2815403804583965</v>
      </c>
      <c r="R93" s="261">
        <f t="shared" si="4"/>
        <v>1.0670628500451462</v>
      </c>
      <c r="S93" s="261">
        <f t="shared" si="4"/>
        <v>0.63279382678711871</v>
      </c>
      <c r="T93" s="261">
        <f t="shared" si="4"/>
        <v>0.9212208759294731</v>
      </c>
      <c r="U93" s="261">
        <f t="shared" si="4"/>
        <v>0.58954561074424872</v>
      </c>
      <c r="V93" s="261">
        <f t="shared" si="4"/>
        <v>1.5190957993954581</v>
      </c>
      <c r="W93" s="261">
        <f t="shared" si="4"/>
        <v>1.2304064015041689</v>
      </c>
      <c r="X93" s="261">
        <f t="shared" si="4"/>
        <v>0.93713778187516739</v>
      </c>
      <c r="Y93" s="261">
        <f t="shared" si="4"/>
        <v>0.65028246156567304</v>
      </c>
      <c r="DA93" s="70"/>
    </row>
    <row r="94" spans="1:105" ht="12" customHeight="1" x14ac:dyDescent="0.25">
      <c r="A94" s="60" t="s">
        <v>1022</v>
      </c>
      <c r="B94" s="262">
        <v>0.2018769799043042</v>
      </c>
      <c r="C94" s="262">
        <v>0.17653206112259831</v>
      </c>
      <c r="D94" s="262">
        <v>0.25498730901472172</v>
      </c>
      <c r="E94" s="262">
        <v>0.27830613929849091</v>
      </c>
      <c r="F94" s="262">
        <v>0.62550065789199005</v>
      </c>
      <c r="G94" s="262">
        <v>0.54233806052258948</v>
      </c>
      <c r="H94" s="262">
        <v>0.53806259678353174</v>
      </c>
      <c r="I94" s="262">
        <v>0.58095107740327756</v>
      </c>
      <c r="J94" s="262">
        <v>0.16002778291581871</v>
      </c>
      <c r="K94" s="262">
        <v>0.36450793989341362</v>
      </c>
      <c r="L94" s="262">
        <v>0.27289898819344371</v>
      </c>
      <c r="M94" s="262">
        <v>0.24895061534191429</v>
      </c>
      <c r="N94" s="262">
        <v>0.29888114468836718</v>
      </c>
      <c r="O94" s="262">
        <v>0.20907817689033739</v>
      </c>
      <c r="P94" s="262">
        <v>0.51088488058793746</v>
      </c>
      <c r="Q94" s="262">
        <v>0.5390758505758283</v>
      </c>
      <c r="R94" s="262">
        <v>0.29401152113475448</v>
      </c>
      <c r="S94" s="262">
        <v>9.2587043086035742E-2</v>
      </c>
      <c r="T94" s="262">
        <v>0.17764562422476121</v>
      </c>
      <c r="U94" s="262">
        <v>0.13542727548677869</v>
      </c>
      <c r="V94" s="262">
        <v>0.85598669780167747</v>
      </c>
      <c r="W94" s="262">
        <v>0.78352089080176435</v>
      </c>
      <c r="X94" s="262">
        <v>0.48640914153636161</v>
      </c>
      <c r="Y94" s="262">
        <v>0.31671070395252598</v>
      </c>
      <c r="DA94" s="72" t="s">
        <v>1342</v>
      </c>
    </row>
    <row r="95" spans="1:105" ht="12" customHeight="1" x14ac:dyDescent="0.25">
      <c r="A95" s="60" t="s">
        <v>1024</v>
      </c>
      <c r="B95" s="262">
        <v>1.0306194877047079</v>
      </c>
      <c r="C95" s="262">
        <v>1.038844677000327</v>
      </c>
      <c r="D95" s="262">
        <v>1.135824347601939</v>
      </c>
      <c r="E95" s="262">
        <v>1.613732285076996</v>
      </c>
      <c r="F95" s="262">
        <v>1.999442717295093</v>
      </c>
      <c r="G95" s="262">
        <v>1.5459911806936231</v>
      </c>
      <c r="H95" s="262">
        <v>1.352077060312314</v>
      </c>
      <c r="I95" s="262">
        <v>1.3413773908037721</v>
      </c>
      <c r="J95" s="262">
        <v>0.89637453645775156</v>
      </c>
      <c r="K95" s="262">
        <v>0.98316234927478097</v>
      </c>
      <c r="L95" s="262">
        <v>0.97260681846913699</v>
      </c>
      <c r="M95" s="262">
        <v>0.89128367868395519</v>
      </c>
      <c r="N95" s="262">
        <v>1.024268887723554</v>
      </c>
      <c r="O95" s="262">
        <v>0.75807999941264959</v>
      </c>
      <c r="P95" s="262">
        <v>0.8711902999298955</v>
      </c>
      <c r="Q95" s="262">
        <v>0.74246452988256828</v>
      </c>
      <c r="R95" s="262">
        <v>0.77305132891039163</v>
      </c>
      <c r="S95" s="262">
        <v>0.54020678370108299</v>
      </c>
      <c r="T95" s="262">
        <v>0.74357525170471184</v>
      </c>
      <c r="U95" s="262">
        <v>0.45411833525746997</v>
      </c>
      <c r="V95" s="262">
        <v>0.66310910159378067</v>
      </c>
      <c r="W95" s="262">
        <v>0.44688551070240462</v>
      </c>
      <c r="X95" s="262">
        <v>0.45072864033880577</v>
      </c>
      <c r="Y95" s="262">
        <v>0.33357175761314711</v>
      </c>
      <c r="DA95" s="72" t="s">
        <v>1343</v>
      </c>
    </row>
    <row r="96" spans="1:105" ht="12" customHeight="1" x14ac:dyDescent="0.25">
      <c r="A96" s="64" t="s">
        <v>28</v>
      </c>
      <c r="B96" s="229">
        <v>2.955459423580685E-2</v>
      </c>
      <c r="C96" s="229">
        <v>0.1017845545796657</v>
      </c>
      <c r="D96" s="229">
        <v>8.061650647891648E-2</v>
      </c>
      <c r="E96" s="229">
        <v>0.11693018523204431</v>
      </c>
      <c r="F96" s="229">
        <v>9.5394815765274282E-2</v>
      </c>
      <c r="G96" s="229">
        <v>6.8080343799626603E-2</v>
      </c>
      <c r="H96" s="229">
        <v>7.6747278878773612E-2</v>
      </c>
      <c r="I96" s="229">
        <v>5.7409170328658277E-2</v>
      </c>
      <c r="J96" s="229">
        <v>6.7111377904308267E-2</v>
      </c>
      <c r="K96" s="229">
        <v>7.3528461946911497E-2</v>
      </c>
      <c r="L96" s="229">
        <v>6.7798077738812676E-2</v>
      </c>
      <c r="M96" s="229">
        <v>7.0391611974530602E-2</v>
      </c>
      <c r="N96" s="229">
        <v>5.9939234186347702E-2</v>
      </c>
      <c r="O96" s="229">
        <v>5.7369530158491583E-2</v>
      </c>
      <c r="P96" s="229">
        <v>3.4169737525542927E-2</v>
      </c>
      <c r="Q96" s="229">
        <v>1.6472472134022791E-2</v>
      </c>
      <c r="R96" s="229">
        <v>2.0332174783026541E-2</v>
      </c>
      <c r="S96" s="229">
        <v>2.2928414936066371E-2</v>
      </c>
      <c r="T96" s="229">
        <v>2.787620045026748E-2</v>
      </c>
      <c r="U96" s="229">
        <v>1.777783665090029E-2</v>
      </c>
      <c r="V96" s="229">
        <v>2.5217914718720289E-2</v>
      </c>
      <c r="W96" s="229">
        <v>6.5647225278883913E-3</v>
      </c>
      <c r="X96" s="229">
        <v>8.8115866220764422E-3</v>
      </c>
      <c r="Y96" s="229">
        <v>8.0846750988327973E-3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0.26032598684086999</v>
      </c>
      <c r="H98" s="229">
        <v>0.13428687579897461</v>
      </c>
      <c r="I98" s="229">
        <v>0.1342577253426982</v>
      </c>
      <c r="J98" s="229">
        <v>0.16648867805621639</v>
      </c>
      <c r="K98" s="229">
        <v>0.16482797965306609</v>
      </c>
      <c r="L98" s="229">
        <v>9.2338268847235755E-2</v>
      </c>
      <c r="M98" s="229">
        <v>0.1107780710315884</v>
      </c>
      <c r="N98" s="229">
        <v>0.1262803332372614</v>
      </c>
      <c r="O98" s="229">
        <v>8.1788015359582314E-2</v>
      </c>
      <c r="P98" s="229">
        <v>7.7071896042245805E-2</v>
      </c>
      <c r="Q98" s="229">
        <v>0.1015772603652681</v>
      </c>
      <c r="R98" s="229">
        <v>8.0366590843295088E-2</v>
      </c>
      <c r="S98" s="229">
        <v>0.1022957167897003</v>
      </c>
      <c r="T98" s="229">
        <v>0.1433965565603306</v>
      </c>
      <c r="U98" s="229">
        <v>0.1037381297667084</v>
      </c>
      <c r="V98" s="229">
        <v>0.1007347320484451</v>
      </c>
      <c r="W98" s="229">
        <v>7.6650679431800692E-2</v>
      </c>
      <c r="X98" s="229">
        <v>0.15824858578138551</v>
      </c>
      <c r="Y98" s="229">
        <v>0.12963031019664351</v>
      </c>
      <c r="DA98" s="73" t="s">
        <v>1346</v>
      </c>
    </row>
    <row r="99" spans="1:105" ht="12" customHeight="1" x14ac:dyDescent="0.25">
      <c r="A99" s="64" t="s">
        <v>159</v>
      </c>
      <c r="B99" s="229">
        <v>0.16452547834959619</v>
      </c>
      <c r="C99" s="229">
        <v>0.120238651629212</v>
      </c>
      <c r="D99" s="229">
        <v>0.1897186561053624</v>
      </c>
      <c r="E99" s="229">
        <v>0.32493450551524378</v>
      </c>
      <c r="F99" s="229">
        <v>0.29519969150854858</v>
      </c>
      <c r="G99" s="229">
        <v>0.15330975970497901</v>
      </c>
      <c r="H99" s="229">
        <v>0.14766410230504531</v>
      </c>
      <c r="I99" s="229">
        <v>0.1223452760153336</v>
      </c>
      <c r="J99" s="229">
        <v>0.11514127025409709</v>
      </c>
      <c r="K99" s="229">
        <v>0.11137006889266669</v>
      </c>
      <c r="L99" s="229">
        <v>0.1751410137783028</v>
      </c>
      <c r="M99" s="229">
        <v>0.1519090314334961</v>
      </c>
      <c r="N99" s="229">
        <v>0.16115296753411459</v>
      </c>
      <c r="O99" s="229">
        <v>0.11118850503646591</v>
      </c>
      <c r="P99" s="229">
        <v>8.4159998664284627E-2</v>
      </c>
      <c r="Q99" s="229">
        <v>5.3878587539382253E-2</v>
      </c>
      <c r="R99" s="229">
        <v>5.5852509660143032E-2</v>
      </c>
      <c r="S99" s="229">
        <v>5.1153038334566123E-2</v>
      </c>
      <c r="T99" s="229">
        <v>5.5011024785264449E-2</v>
      </c>
      <c r="U99" s="229">
        <v>3.4823588280286318E-2</v>
      </c>
      <c r="V99" s="229">
        <v>4.5615483130957521E-2</v>
      </c>
      <c r="W99" s="229">
        <v>2.8233278196117761E-2</v>
      </c>
      <c r="X99" s="229">
        <v>4.503575963323006E-2</v>
      </c>
      <c r="Y99" s="229">
        <v>3.0511011501648099E-2</v>
      </c>
      <c r="DA99" s="73" t="s">
        <v>1347</v>
      </c>
    </row>
    <row r="100" spans="1:105" ht="12" customHeight="1" x14ac:dyDescent="0.25">
      <c r="A100" s="64" t="s">
        <v>32</v>
      </c>
      <c r="B100" s="229">
        <v>0.43923970528326473</v>
      </c>
      <c r="C100" s="229">
        <v>0.44142247906818871</v>
      </c>
      <c r="D100" s="229">
        <v>0.40961416121064259</v>
      </c>
      <c r="E100" s="229">
        <v>0.74265544671361461</v>
      </c>
      <c r="F100" s="229">
        <v>0.95752585796639778</v>
      </c>
      <c r="G100" s="229">
        <v>0.24690726647931069</v>
      </c>
      <c r="H100" s="229">
        <v>0.20193140364556511</v>
      </c>
      <c r="I100" s="229">
        <v>0.1807470973484939</v>
      </c>
      <c r="J100" s="229">
        <v>0.13068280159231371</v>
      </c>
      <c r="K100" s="229">
        <v>0.15254250192724081</v>
      </c>
      <c r="L100" s="229">
        <v>0.14157925527952361</v>
      </c>
      <c r="M100" s="229">
        <v>0.1158449931888143</v>
      </c>
      <c r="N100" s="229">
        <v>0.12835201925385531</v>
      </c>
      <c r="O100" s="229">
        <v>7.9097483346286676E-2</v>
      </c>
      <c r="P100" s="229">
        <v>4.9925080315216953E-2</v>
      </c>
      <c r="Q100" s="229">
        <v>4.9570290964748069E-2</v>
      </c>
      <c r="R100" s="229">
        <v>5.2675858841786417E-2</v>
      </c>
      <c r="S100" s="229">
        <v>3.083498677281446E-2</v>
      </c>
      <c r="T100" s="229">
        <v>3.9451729091346623E-2</v>
      </c>
      <c r="U100" s="229">
        <v>2.9692225071549519E-2</v>
      </c>
      <c r="V100" s="229">
        <v>0.1031538670816155</v>
      </c>
      <c r="W100" s="229">
        <v>4.4002751642880568E-2</v>
      </c>
      <c r="X100" s="229">
        <v>4.5781998767700963E-2</v>
      </c>
      <c r="Y100" s="229">
        <v>2.455905424733763E-2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2.836588702158439E-2</v>
      </c>
      <c r="H101" s="229">
        <v>0</v>
      </c>
      <c r="I101" s="229">
        <v>1.6058766782808259E-4</v>
      </c>
      <c r="J101" s="229">
        <v>1.4555665929728129E-4</v>
      </c>
      <c r="K101" s="229">
        <v>3.2872433999252428E-4</v>
      </c>
      <c r="L101" s="229">
        <v>7.0230911212440826E-5</v>
      </c>
      <c r="M101" s="229">
        <v>0</v>
      </c>
      <c r="N101" s="229">
        <v>1.0911991303071391E-5</v>
      </c>
      <c r="O101" s="229">
        <v>7.8712890712796246E-5</v>
      </c>
      <c r="P101" s="229">
        <v>3.194952509906561E-5</v>
      </c>
      <c r="Q101" s="229">
        <v>0</v>
      </c>
      <c r="R101" s="229">
        <v>7.5998069592589951E-2</v>
      </c>
      <c r="S101" s="229">
        <v>7.8182295379084624E-2</v>
      </c>
      <c r="T101" s="229">
        <v>0.1002046263687731</v>
      </c>
      <c r="U101" s="229">
        <v>8.2094501551286184E-5</v>
      </c>
      <c r="V101" s="229">
        <v>1.5981480588860781E-4</v>
      </c>
      <c r="W101" s="229">
        <v>9.501230319919045E-5</v>
      </c>
      <c r="X101" s="229">
        <v>1.032615719126938E-4</v>
      </c>
      <c r="Y101" s="229">
        <v>9.4698657061199592E-5</v>
      </c>
      <c r="DA101" s="73" t="s">
        <v>1349</v>
      </c>
    </row>
    <row r="102" spans="1:105" ht="12" customHeight="1" x14ac:dyDescent="0.25">
      <c r="A102" s="64" t="s">
        <v>35</v>
      </c>
      <c r="B102" s="229">
        <v>0.39648383824499561</v>
      </c>
      <c r="C102" s="229">
        <v>0.37455419885872687</v>
      </c>
      <c r="D102" s="229">
        <v>0.45514927524471172</v>
      </c>
      <c r="E102" s="229">
        <v>0.42850415945817599</v>
      </c>
      <c r="F102" s="229">
        <v>0.64798162179802887</v>
      </c>
      <c r="G102" s="229">
        <v>0.77446559933357684</v>
      </c>
      <c r="H102" s="229">
        <v>0.77941350862563463</v>
      </c>
      <c r="I102" s="229">
        <v>0.84528242492224392</v>
      </c>
      <c r="J102" s="229">
        <v>0.41609477269901451</v>
      </c>
      <c r="K102" s="229">
        <v>0.48056461251490329</v>
      </c>
      <c r="L102" s="229">
        <v>0.49567997191404978</v>
      </c>
      <c r="M102" s="229">
        <v>0.44235997105552582</v>
      </c>
      <c r="N102" s="229">
        <v>0.5485334215206713</v>
      </c>
      <c r="O102" s="229">
        <v>0.42855775262111018</v>
      </c>
      <c r="P102" s="229">
        <v>0.62583163785750606</v>
      </c>
      <c r="Q102" s="229">
        <v>0.52096591887914701</v>
      </c>
      <c r="R102" s="229">
        <v>0.48782612518955071</v>
      </c>
      <c r="S102" s="229">
        <v>0.25481233148885107</v>
      </c>
      <c r="T102" s="229">
        <v>0.37763511444872971</v>
      </c>
      <c r="U102" s="229">
        <v>0.26800446098647418</v>
      </c>
      <c r="V102" s="229">
        <v>0.38822728980815358</v>
      </c>
      <c r="W102" s="229">
        <v>0.291339066600518</v>
      </c>
      <c r="X102" s="229">
        <v>0.1927474479625001</v>
      </c>
      <c r="Y102" s="229">
        <v>0.1406920079116239</v>
      </c>
      <c r="DA102" s="73" t="s">
        <v>1350</v>
      </c>
    </row>
    <row r="103" spans="1:105" ht="12" customHeight="1" x14ac:dyDescent="0.25">
      <c r="A103" s="64" t="s">
        <v>36</v>
      </c>
      <c r="B103" s="229">
        <v>8.1587159104497156E-4</v>
      </c>
      <c r="C103" s="229">
        <v>8.4479286453373358E-4</v>
      </c>
      <c r="D103" s="229">
        <v>7.2574856230595214E-4</v>
      </c>
      <c r="E103" s="229">
        <v>7.0798815791745461E-4</v>
      </c>
      <c r="F103" s="229">
        <v>3.340730256843171E-3</v>
      </c>
      <c r="G103" s="229">
        <v>1.453633751367499E-2</v>
      </c>
      <c r="H103" s="229">
        <v>1.2033891058320379E-2</v>
      </c>
      <c r="I103" s="229">
        <v>1.175109178516525E-3</v>
      </c>
      <c r="J103" s="229">
        <v>7.1007929250437181E-4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28.564700762244581</v>
      </c>
      <c r="C110" s="223">
        <v>30.616043635564751</v>
      </c>
      <c r="D110" s="223">
        <v>39.410134957825143</v>
      </c>
      <c r="E110" s="223">
        <v>39.871074430569792</v>
      </c>
      <c r="F110" s="223">
        <v>44.380910153135211</v>
      </c>
      <c r="G110" s="223">
        <v>39.953459532020638</v>
      </c>
      <c r="H110" s="223">
        <v>44.29043565392832</v>
      </c>
      <c r="I110" s="223">
        <v>41.602575033730361</v>
      </c>
      <c r="J110" s="223">
        <v>23.952134996491111</v>
      </c>
      <c r="K110" s="223">
        <v>34.949091380959388</v>
      </c>
      <c r="L110" s="223">
        <v>33.049168496494453</v>
      </c>
      <c r="M110" s="223">
        <v>26.72853111778474</v>
      </c>
      <c r="N110" s="223">
        <v>24.601689819159489</v>
      </c>
      <c r="O110" s="223">
        <v>21.953770979989109</v>
      </c>
      <c r="P110" s="223">
        <v>19.499046051618478</v>
      </c>
      <c r="Q110" s="223">
        <v>31.685236287281331</v>
      </c>
      <c r="R110" s="223">
        <v>14.81132639318162</v>
      </c>
      <c r="S110" s="223">
        <v>9.5968239715946577</v>
      </c>
      <c r="T110" s="223">
        <v>10.967906469363649</v>
      </c>
      <c r="U110" s="223">
        <v>16.943532738321949</v>
      </c>
      <c r="V110" s="223">
        <v>16.28045448800999</v>
      </c>
      <c r="W110" s="223">
        <v>24.323946924095011</v>
      </c>
      <c r="X110" s="223">
        <v>26.793513749784879</v>
      </c>
      <c r="Y110" s="223">
        <v>32.425911070065027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0.2245726288187854</v>
      </c>
      <c r="C115" s="260">
        <v>0.19833014422649739</v>
      </c>
      <c r="D115" s="260">
        <v>0.3479719038048954</v>
      </c>
      <c r="E115" s="260">
        <v>0.33007672578517161</v>
      </c>
      <c r="F115" s="260">
        <v>0.52120248870119468</v>
      </c>
      <c r="G115" s="260">
        <v>0.4559575308717656</v>
      </c>
      <c r="H115" s="260">
        <v>0.56663398551048028</v>
      </c>
      <c r="I115" s="260">
        <v>0.55780896904935184</v>
      </c>
      <c r="J115" s="260">
        <v>0.16289892566702069</v>
      </c>
      <c r="K115" s="260">
        <v>0.42749791029595918</v>
      </c>
      <c r="L115" s="260">
        <v>0.34959367993471768</v>
      </c>
      <c r="M115" s="260">
        <v>0.27898911197583631</v>
      </c>
      <c r="N115" s="260">
        <v>0.25986472216836298</v>
      </c>
      <c r="O115" s="260">
        <v>0.21733368428490751</v>
      </c>
      <c r="P115" s="260">
        <v>0.33772578296328348</v>
      </c>
      <c r="Q115" s="260">
        <v>0.63602458682261698</v>
      </c>
      <c r="R115" s="260">
        <v>0.17645385536446631</v>
      </c>
      <c r="S115" s="260">
        <v>6.0486616102913532E-2</v>
      </c>
      <c r="T115" s="260">
        <v>8.8545404586497373E-2</v>
      </c>
      <c r="U115" s="260">
        <v>0.1621610946695671</v>
      </c>
      <c r="V115" s="260">
        <v>0.42185919354150209</v>
      </c>
      <c r="W115" s="260">
        <v>0.76563813349212118</v>
      </c>
      <c r="X115" s="260">
        <v>0.59455137338488373</v>
      </c>
      <c r="Y115" s="260">
        <v>0.62959832431988327</v>
      </c>
      <c r="DA115" s="68" t="s">
        <v>1362</v>
      </c>
    </row>
    <row r="116" spans="1:105" ht="12" customHeight="1" x14ac:dyDescent="0.25">
      <c r="A116" s="37" t="s">
        <v>159</v>
      </c>
      <c r="B116" s="226">
        <v>6.5859724763425012E-2</v>
      </c>
      <c r="C116" s="226">
        <v>4.8195823960884968E-2</v>
      </c>
      <c r="D116" s="226">
        <v>0.10237253047159391</v>
      </c>
      <c r="E116" s="226">
        <v>0.14235175689965321</v>
      </c>
      <c r="F116" s="226">
        <v>0.16312750444417379</v>
      </c>
      <c r="G116" s="226">
        <v>7.5344466537746208E-2</v>
      </c>
      <c r="H116" s="226">
        <v>9.0252960290928053E-2</v>
      </c>
      <c r="I116" s="226">
        <v>7.0528460704510312E-2</v>
      </c>
      <c r="J116" s="226">
        <v>3.5307072012777531E-2</v>
      </c>
      <c r="K116" s="226">
        <v>8.0431968621805378E-2</v>
      </c>
      <c r="L116" s="226">
        <v>9.1273518300952511E-2</v>
      </c>
      <c r="M116" s="226">
        <v>7.1316130579305123E-2</v>
      </c>
      <c r="N116" s="226">
        <v>5.9009122593764472E-2</v>
      </c>
      <c r="O116" s="226">
        <v>4.4771051409562189E-2</v>
      </c>
      <c r="P116" s="226">
        <v>4.0032867967751157E-2</v>
      </c>
      <c r="Q116" s="226">
        <v>5.9612827461505029E-2</v>
      </c>
      <c r="R116" s="226">
        <v>1.812723552036944E-2</v>
      </c>
      <c r="S116" s="226">
        <v>1.0112498005987449E-2</v>
      </c>
      <c r="T116" s="226">
        <v>1.1258562147239311E-2</v>
      </c>
      <c r="U116" s="226">
        <v>1.8647649085105321E-2</v>
      </c>
      <c r="V116" s="226">
        <v>4.4355494955617247E-2</v>
      </c>
      <c r="W116" s="226">
        <v>6.7641880695888584E-2</v>
      </c>
      <c r="X116" s="226">
        <v>0.11260708025644969</v>
      </c>
      <c r="Y116" s="226">
        <v>0.1122041058655134</v>
      </c>
      <c r="DA116" s="69" t="s">
        <v>1363</v>
      </c>
    </row>
    <row r="117" spans="1:105" ht="12" customHeight="1" x14ac:dyDescent="0.25">
      <c r="A117" s="37" t="s">
        <v>35</v>
      </c>
      <c r="B117" s="226">
        <v>0.1587129040553604</v>
      </c>
      <c r="C117" s="226">
        <v>0.15013432026561241</v>
      </c>
      <c r="D117" s="226">
        <v>0.24559937333330151</v>
      </c>
      <c r="E117" s="226">
        <v>0.1877249688855184</v>
      </c>
      <c r="F117" s="226">
        <v>0.35807498425702089</v>
      </c>
      <c r="G117" s="226">
        <v>0.38061306433401942</v>
      </c>
      <c r="H117" s="226">
        <v>0.47638102521955222</v>
      </c>
      <c r="I117" s="226">
        <v>0.48728050834484149</v>
      </c>
      <c r="J117" s="226">
        <v>0.12759185365424311</v>
      </c>
      <c r="K117" s="226">
        <v>0.34706594167415378</v>
      </c>
      <c r="L117" s="226">
        <v>0.25832016163376509</v>
      </c>
      <c r="M117" s="226">
        <v>0.2076729813965312</v>
      </c>
      <c r="N117" s="226">
        <v>0.2008555995745985</v>
      </c>
      <c r="O117" s="226">
        <v>0.17256263287534529</v>
      </c>
      <c r="P117" s="226">
        <v>0.29769291499553241</v>
      </c>
      <c r="Q117" s="226">
        <v>0.576411759361112</v>
      </c>
      <c r="R117" s="226">
        <v>0.15832661984409691</v>
      </c>
      <c r="S117" s="226">
        <v>5.0374118096926081E-2</v>
      </c>
      <c r="T117" s="226">
        <v>7.7286842439258055E-2</v>
      </c>
      <c r="U117" s="226">
        <v>0.14351344558446169</v>
      </c>
      <c r="V117" s="226">
        <v>0.37750369858588489</v>
      </c>
      <c r="W117" s="226">
        <v>0.69799625279623256</v>
      </c>
      <c r="X117" s="226">
        <v>0.48194429312843401</v>
      </c>
      <c r="Y117" s="226">
        <v>0.51739421845436984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19.427624293420809</v>
      </c>
      <c r="C121" s="261">
        <f t="shared" si="5"/>
        <v>21.038464103286788</v>
      </c>
      <c r="D121" s="261">
        <f t="shared" si="5"/>
        <v>26.277691068589561</v>
      </c>
      <c r="E121" s="261">
        <f t="shared" si="5"/>
        <v>26.469336702330619</v>
      </c>
      <c r="F121" s="261">
        <f t="shared" si="5"/>
        <v>27.798579857734509</v>
      </c>
      <c r="G121" s="261">
        <f t="shared" si="5"/>
        <v>25.868493940434</v>
      </c>
      <c r="H121" s="261">
        <f t="shared" si="5"/>
        <v>28.585686149998121</v>
      </c>
      <c r="I121" s="261">
        <f t="shared" si="5"/>
        <v>26.779600374046272</v>
      </c>
      <c r="J121" s="261">
        <f t="shared" si="5"/>
        <v>17.01443641762738</v>
      </c>
      <c r="K121" s="261">
        <f t="shared" si="5"/>
        <v>22.417021808681209</v>
      </c>
      <c r="L121" s="261">
        <f t="shared" si="5"/>
        <v>22.161930965957669</v>
      </c>
      <c r="M121" s="261">
        <f t="shared" si="5"/>
        <v>17.88200926262564</v>
      </c>
      <c r="N121" s="261">
        <f t="shared" si="5"/>
        <v>16.52989773718679</v>
      </c>
      <c r="O121" s="261">
        <f t="shared" si="5"/>
        <v>14.982033792583049</v>
      </c>
      <c r="P121" s="261">
        <f t="shared" si="5"/>
        <v>12.13162525203966</v>
      </c>
      <c r="Q121" s="261">
        <f t="shared" si="5"/>
        <v>18.938073671460391</v>
      </c>
      <c r="R121" s="261">
        <f t="shared" si="5"/>
        <v>9.8709194748010276</v>
      </c>
      <c r="S121" s="261">
        <f t="shared" si="5"/>
        <v>6.9631829012704127</v>
      </c>
      <c r="T121" s="261">
        <f t="shared" si="5"/>
        <v>7.6604526424298953</v>
      </c>
      <c r="U121" s="261">
        <f t="shared" si="5"/>
        <v>11.39587619734948</v>
      </c>
      <c r="V121" s="261">
        <f t="shared" si="5"/>
        <v>6.9583452417790763</v>
      </c>
      <c r="W121" s="261">
        <f t="shared" si="5"/>
        <v>9.4696483606185513</v>
      </c>
      <c r="X121" s="261">
        <f t="shared" si="5"/>
        <v>10.657918629340189</v>
      </c>
      <c r="Y121" s="261">
        <f t="shared" si="5"/>
        <v>12.99207518485321</v>
      </c>
      <c r="DA121" s="70"/>
    </row>
    <row r="122" spans="1:105" ht="12" customHeight="1" x14ac:dyDescent="0.25">
      <c r="A122" s="60" t="s">
        <v>1052</v>
      </c>
      <c r="B122" s="262">
        <v>19.427624293420809</v>
      </c>
      <c r="C122" s="262">
        <v>21.038464103286788</v>
      </c>
      <c r="D122" s="262">
        <v>26.277691068589561</v>
      </c>
      <c r="E122" s="262">
        <v>26.469336702330619</v>
      </c>
      <c r="F122" s="262">
        <v>27.798579857734509</v>
      </c>
      <c r="G122" s="262">
        <v>25.868493940434</v>
      </c>
      <c r="H122" s="262">
        <v>28.585686149998121</v>
      </c>
      <c r="I122" s="262">
        <v>26.779600374046272</v>
      </c>
      <c r="J122" s="262">
        <v>17.01443641762738</v>
      </c>
      <c r="K122" s="262">
        <v>22.417021808681209</v>
      </c>
      <c r="L122" s="262">
        <v>22.161930965957669</v>
      </c>
      <c r="M122" s="262">
        <v>17.88200926262564</v>
      </c>
      <c r="N122" s="262">
        <v>16.52989773718679</v>
      </c>
      <c r="O122" s="262">
        <v>14.982033792583049</v>
      </c>
      <c r="P122" s="262">
        <v>12.13162525203966</v>
      </c>
      <c r="Q122" s="262">
        <v>18.938073671460391</v>
      </c>
      <c r="R122" s="262">
        <v>9.8709194748010276</v>
      </c>
      <c r="S122" s="262">
        <v>6.9631829012704127</v>
      </c>
      <c r="T122" s="262">
        <v>7.6604526424298953</v>
      </c>
      <c r="U122" s="262">
        <v>11.39587619734948</v>
      </c>
      <c r="V122" s="262">
        <v>6.9583452417790763</v>
      </c>
      <c r="W122" s="262">
        <v>9.4696483606185513</v>
      </c>
      <c r="X122" s="262">
        <v>10.657918629340189</v>
      </c>
      <c r="Y122" s="262">
        <v>12.99207518485321</v>
      </c>
      <c r="DA122" s="72" t="s">
        <v>1368</v>
      </c>
    </row>
    <row r="123" spans="1:105" ht="12" customHeight="1" x14ac:dyDescent="0.25">
      <c r="A123" s="64" t="s">
        <v>28</v>
      </c>
      <c r="B123" s="229">
        <v>0.55711691832695864</v>
      </c>
      <c r="C123" s="229">
        <v>2.0613194110755968</v>
      </c>
      <c r="D123" s="229">
        <v>1.8650908978615559</v>
      </c>
      <c r="E123" s="229">
        <v>1.9179540944892171</v>
      </c>
      <c r="F123" s="229">
        <v>1.326289761205232</v>
      </c>
      <c r="G123" s="229">
        <v>1.1391630062554139</v>
      </c>
      <c r="H123" s="229">
        <v>1.622595110361716</v>
      </c>
      <c r="I123" s="229">
        <v>1.1461313197517029</v>
      </c>
      <c r="J123" s="229">
        <v>1.2738673688395601</v>
      </c>
      <c r="K123" s="229">
        <v>1.6765177554231441</v>
      </c>
      <c r="L123" s="229">
        <v>1.5448548066290131</v>
      </c>
      <c r="M123" s="229">
        <v>1.412281507497513</v>
      </c>
      <c r="N123" s="229">
        <v>0.96731378197736406</v>
      </c>
      <c r="O123" s="229">
        <v>1.133801498740334</v>
      </c>
      <c r="P123" s="229">
        <v>0.47582537438008787</v>
      </c>
      <c r="Q123" s="229">
        <v>0.42016403244817979</v>
      </c>
      <c r="R123" s="229">
        <v>0.25961699116889941</v>
      </c>
      <c r="S123" s="229">
        <v>0.29554376518972703</v>
      </c>
      <c r="T123" s="229">
        <v>0.28718588052868599</v>
      </c>
      <c r="U123" s="229">
        <v>0.44612606406983718</v>
      </c>
      <c r="V123" s="229">
        <v>0.26462456399534301</v>
      </c>
      <c r="W123" s="229">
        <v>0.13910859142965609</v>
      </c>
      <c r="X123" s="229">
        <v>0.2083585661272383</v>
      </c>
      <c r="Y123" s="229">
        <v>0.31488489157694338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4.3559376646050278</v>
      </c>
      <c r="H125" s="229">
        <v>2.8391003725531569</v>
      </c>
      <c r="I125" s="229">
        <v>2.6803554737503998</v>
      </c>
      <c r="J125" s="229">
        <v>3.160186854745445</v>
      </c>
      <c r="K125" s="229">
        <v>3.758232215960251</v>
      </c>
      <c r="L125" s="229">
        <v>2.1040304271457408</v>
      </c>
      <c r="M125" s="229">
        <v>2.2225634101228668</v>
      </c>
      <c r="N125" s="229">
        <v>2.0379423993528381</v>
      </c>
      <c r="O125" s="229">
        <v>1.6163872030589781</v>
      </c>
      <c r="P125" s="229">
        <v>1.073252721390406</v>
      </c>
      <c r="Q125" s="229">
        <v>2.5909354086542291</v>
      </c>
      <c r="R125" s="229">
        <v>1.0261830191749171</v>
      </c>
      <c r="S125" s="229">
        <v>1.31857615919423</v>
      </c>
      <c r="T125" s="229">
        <v>1.477298401338081</v>
      </c>
      <c r="U125" s="229">
        <v>2.603257327400629</v>
      </c>
      <c r="V125" s="229">
        <v>1.0570614122871549</v>
      </c>
      <c r="W125" s="229">
        <v>1.6242526630160079</v>
      </c>
      <c r="X125" s="229">
        <v>3.741942267521265</v>
      </c>
      <c r="Y125" s="229">
        <v>5.048888875849654</v>
      </c>
      <c r="DA125" s="73" t="s">
        <v>1371</v>
      </c>
    </row>
    <row r="126" spans="1:105" ht="12" customHeight="1" x14ac:dyDescent="0.25">
      <c r="A126" s="64" t="s">
        <v>159</v>
      </c>
      <c r="B126" s="229">
        <v>3.1013766168829759</v>
      </c>
      <c r="C126" s="229">
        <v>2.435047906712223</v>
      </c>
      <c r="D126" s="229">
        <v>4.3892070509056094</v>
      </c>
      <c r="E126" s="229">
        <v>5.3297569319423532</v>
      </c>
      <c r="F126" s="229">
        <v>4.1042097017315351</v>
      </c>
      <c r="G126" s="229">
        <v>2.5652750413222338</v>
      </c>
      <c r="H126" s="229">
        <v>3.1219224170094422</v>
      </c>
      <c r="I126" s="229">
        <v>2.442532296880136</v>
      </c>
      <c r="J126" s="229">
        <v>2.1855415812288879</v>
      </c>
      <c r="K126" s="229">
        <v>2.5393418137328152</v>
      </c>
      <c r="L126" s="229">
        <v>3.9907833082765451</v>
      </c>
      <c r="M126" s="229">
        <v>3.0477823976102472</v>
      </c>
      <c r="N126" s="229">
        <v>2.6007253615830419</v>
      </c>
      <c r="O126" s="229">
        <v>2.1974329108983048</v>
      </c>
      <c r="P126" s="229">
        <v>1.171956993884596</v>
      </c>
      <c r="Q126" s="229">
        <v>1.374283375256234</v>
      </c>
      <c r="R126" s="229">
        <v>0.71316820074275322</v>
      </c>
      <c r="S126" s="229">
        <v>0.65935484822858714</v>
      </c>
      <c r="T126" s="229">
        <v>0.56673396433372081</v>
      </c>
      <c r="U126" s="229">
        <v>0.87388081471014611</v>
      </c>
      <c r="V126" s="229">
        <v>0.47866675217224758</v>
      </c>
      <c r="W126" s="229">
        <v>0.59827228715588676</v>
      </c>
      <c r="X126" s="229">
        <v>1.0649144931653121</v>
      </c>
      <c r="Y126" s="229">
        <v>1.18835406879695</v>
      </c>
      <c r="DA126" s="73" t="s">
        <v>1372</v>
      </c>
    </row>
    <row r="127" spans="1:105" ht="12" customHeight="1" x14ac:dyDescent="0.25">
      <c r="A127" s="64" t="s">
        <v>32</v>
      </c>
      <c r="B127" s="229">
        <v>8.2798589302836128</v>
      </c>
      <c r="C127" s="229">
        <v>8.939595288754635</v>
      </c>
      <c r="D127" s="229">
        <v>9.4765659922135743</v>
      </c>
      <c r="E127" s="229">
        <v>12.18144871653509</v>
      </c>
      <c r="F127" s="229">
        <v>13.31263896598854</v>
      </c>
      <c r="G127" s="229">
        <v>4.1314072205143733</v>
      </c>
      <c r="H127" s="229">
        <v>4.2692446295238282</v>
      </c>
      <c r="I127" s="229">
        <v>3.6084811544803999</v>
      </c>
      <c r="J127" s="229">
        <v>2.480541479186289</v>
      </c>
      <c r="K127" s="229">
        <v>3.4781118245385869</v>
      </c>
      <c r="L127" s="229">
        <v>3.2260412143265942</v>
      </c>
      <c r="M127" s="229">
        <v>2.3242221200437121</v>
      </c>
      <c r="N127" s="229">
        <v>2.0713757667120349</v>
      </c>
      <c r="O127" s="229">
        <v>1.56321386835228</v>
      </c>
      <c r="P127" s="229">
        <v>0.69522395406713366</v>
      </c>
      <c r="Q127" s="229">
        <v>1.2643914751787619</v>
      </c>
      <c r="R127" s="229">
        <v>0.67260625711120237</v>
      </c>
      <c r="S127" s="229">
        <v>0.39745826808455642</v>
      </c>
      <c r="T127" s="229">
        <v>0.40643916224131033</v>
      </c>
      <c r="U127" s="229">
        <v>0.74511177961438313</v>
      </c>
      <c r="V127" s="229">
        <v>1.082446641816992</v>
      </c>
      <c r="W127" s="229">
        <v>0.93243252461411075</v>
      </c>
      <c r="X127" s="229">
        <v>1.08256004585804</v>
      </c>
      <c r="Y127" s="229">
        <v>0.95653505420664975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0.47463581014975331</v>
      </c>
      <c r="H128" s="229">
        <v>0</v>
      </c>
      <c r="I128" s="229">
        <v>3.206013161485625E-3</v>
      </c>
      <c r="J128" s="229">
        <v>2.7628680022110052E-3</v>
      </c>
      <c r="K128" s="229">
        <v>7.495222639569578E-3</v>
      </c>
      <c r="L128" s="229">
        <v>1.600289630311497E-3</v>
      </c>
      <c r="M128" s="229">
        <v>0</v>
      </c>
      <c r="N128" s="229">
        <v>1.761003409463357E-4</v>
      </c>
      <c r="O128" s="229">
        <v>1.555613114031105E-3</v>
      </c>
      <c r="P128" s="229">
        <v>4.449081509673481E-4</v>
      </c>
      <c r="Q128" s="229">
        <v>0</v>
      </c>
      <c r="R128" s="229">
        <v>0.97040234863335462</v>
      </c>
      <c r="S128" s="229">
        <v>1.0077578416100581</v>
      </c>
      <c r="T128" s="229">
        <v>1.0323269811502569</v>
      </c>
      <c r="U128" s="229">
        <v>2.0601211259861441E-3</v>
      </c>
      <c r="V128" s="229">
        <v>1.677019047767615E-3</v>
      </c>
      <c r="W128" s="229">
        <v>2.0133414032928172E-3</v>
      </c>
      <c r="X128" s="229">
        <v>2.4417206551506959E-3</v>
      </c>
      <c r="Y128" s="229">
        <v>3.6883580350066301E-3</v>
      </c>
      <c r="DA128" s="73" t="s">
        <v>1374</v>
      </c>
    </row>
    <row r="129" spans="1:105" ht="12" customHeight="1" x14ac:dyDescent="0.25">
      <c r="A129" s="64" t="s">
        <v>35</v>
      </c>
      <c r="B129" s="229">
        <v>7.4738922946158972</v>
      </c>
      <c r="C129" s="229">
        <v>7.5853929291704771</v>
      </c>
      <c r="D129" s="229">
        <v>10.530036682366109</v>
      </c>
      <c r="E129" s="229">
        <v>7.0285641428475572</v>
      </c>
      <c r="F129" s="229">
        <v>9.0089947084182143</v>
      </c>
      <c r="G129" s="229">
        <v>12.95884408243951</v>
      </c>
      <c r="H129" s="229">
        <v>16.478402446599318</v>
      </c>
      <c r="I129" s="229">
        <v>16.875433936648101</v>
      </c>
      <c r="J129" s="229">
        <v>7.8980579722527402</v>
      </c>
      <c r="K129" s="229">
        <v>10.957322976386839</v>
      </c>
      <c r="L129" s="229">
        <v>11.29462091994947</v>
      </c>
      <c r="M129" s="229">
        <v>8.8751598273512968</v>
      </c>
      <c r="N129" s="229">
        <v>8.8523643272205703</v>
      </c>
      <c r="O129" s="229">
        <v>8.4696426984191255</v>
      </c>
      <c r="P129" s="229">
        <v>8.714921300166468</v>
      </c>
      <c r="Q129" s="229">
        <v>13.288299379922989</v>
      </c>
      <c r="R129" s="229">
        <v>6.2289426579699017</v>
      </c>
      <c r="S129" s="229">
        <v>3.2844920189632552</v>
      </c>
      <c r="T129" s="229">
        <v>3.8904682528378398</v>
      </c>
      <c r="U129" s="229">
        <v>6.7254400904284983</v>
      </c>
      <c r="V129" s="229">
        <v>4.0738688524595714</v>
      </c>
      <c r="W129" s="229">
        <v>6.1735689529995961</v>
      </c>
      <c r="X129" s="229">
        <v>4.557701536013183</v>
      </c>
      <c r="Y129" s="229">
        <v>5.4797239363880053</v>
      </c>
      <c r="DA129" s="73" t="s">
        <v>1375</v>
      </c>
    </row>
    <row r="130" spans="1:105" ht="12" customHeight="1" x14ac:dyDescent="0.25">
      <c r="A130" s="64" t="s">
        <v>36</v>
      </c>
      <c r="B130" s="229">
        <v>1.537953331136567E-2</v>
      </c>
      <c r="C130" s="229">
        <v>1.7108567573860881E-2</v>
      </c>
      <c r="D130" s="229">
        <v>1.679044524271147E-2</v>
      </c>
      <c r="E130" s="229">
        <v>1.1612816516393719E-2</v>
      </c>
      <c r="F130" s="229">
        <v>4.6446720390989182E-2</v>
      </c>
      <c r="G130" s="229">
        <v>0.2432311151476908</v>
      </c>
      <c r="H130" s="229">
        <v>0.25442117395065939</v>
      </c>
      <c r="I130" s="229">
        <v>2.3460179374046038E-2</v>
      </c>
      <c r="J130" s="229">
        <v>1.347829337224698E-2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6.3901906669835871</v>
      </c>
      <c r="C134" s="261">
        <v>6.6961980244768986</v>
      </c>
      <c r="D134" s="261">
        <v>9.3061381347063428</v>
      </c>
      <c r="E134" s="261">
        <v>9.6900690735788721</v>
      </c>
      <c r="F134" s="261">
        <v>12.16375126426423</v>
      </c>
      <c r="G134" s="261">
        <v>9.9151590716282545</v>
      </c>
      <c r="H134" s="261">
        <v>10.91467461568965</v>
      </c>
      <c r="I134" s="261">
        <v>10.22511917571423</v>
      </c>
      <c r="J134" s="261">
        <v>4.5919678164347371</v>
      </c>
      <c r="K134" s="261">
        <v>8.8465933950216709</v>
      </c>
      <c r="L134" s="261">
        <v>7.4938992452818649</v>
      </c>
      <c r="M134" s="261">
        <v>6.1136079715358296</v>
      </c>
      <c r="N134" s="261">
        <v>5.5252577692372871</v>
      </c>
      <c r="O134" s="261">
        <v>4.703110532461273</v>
      </c>
      <c r="P134" s="261">
        <v>5.0345763800435099</v>
      </c>
      <c r="Q134" s="261">
        <v>8.762198887146603</v>
      </c>
      <c r="R134" s="261">
        <v>3.3209829385158738</v>
      </c>
      <c r="S134" s="261">
        <v>1.684232670140883</v>
      </c>
      <c r="T134" s="261">
        <v>2.1951190862270011</v>
      </c>
      <c r="U134" s="261">
        <v>3.802555543574563</v>
      </c>
      <c r="V134" s="261">
        <v>7.3213256608633861</v>
      </c>
      <c r="W134" s="261">
        <v>11.551661273655769</v>
      </c>
      <c r="X134" s="261">
        <v>13.32268972958606</v>
      </c>
      <c r="Y134" s="261">
        <v>16.249454349925859</v>
      </c>
      <c r="DA134" s="70" t="s">
        <v>1380</v>
      </c>
    </row>
    <row r="135" spans="1:105" ht="12" customHeight="1" x14ac:dyDescent="0.25">
      <c r="A135" s="60" t="s">
        <v>1012</v>
      </c>
      <c r="B135" s="262">
        <v>6.3901906669835871</v>
      </c>
      <c r="C135" s="262">
        <v>6.6961980244768986</v>
      </c>
      <c r="D135" s="262">
        <v>9.3061381347063428</v>
      </c>
      <c r="E135" s="262">
        <v>9.6900690735788721</v>
      </c>
      <c r="F135" s="262">
        <v>12.16375126426423</v>
      </c>
      <c r="G135" s="262">
        <v>9.9151590716282545</v>
      </c>
      <c r="H135" s="262">
        <v>10.91467461568965</v>
      </c>
      <c r="I135" s="262">
        <v>10.22511917571423</v>
      </c>
      <c r="J135" s="262">
        <v>4.5919678164347371</v>
      </c>
      <c r="K135" s="262">
        <v>8.8465933950216709</v>
      </c>
      <c r="L135" s="262">
        <v>7.4938992452818649</v>
      </c>
      <c r="M135" s="262">
        <v>6.1136079715358296</v>
      </c>
      <c r="N135" s="262">
        <v>5.5252577692372871</v>
      </c>
      <c r="O135" s="262">
        <v>4.703110532461273</v>
      </c>
      <c r="P135" s="262">
        <v>5.0345763800435099</v>
      </c>
      <c r="Q135" s="262">
        <v>8.762198887146603</v>
      </c>
      <c r="R135" s="262">
        <v>3.3209829385158738</v>
      </c>
      <c r="S135" s="262">
        <v>1.684232670140883</v>
      </c>
      <c r="T135" s="262">
        <v>2.1951190862270011</v>
      </c>
      <c r="U135" s="262">
        <v>3.802555543574563</v>
      </c>
      <c r="V135" s="262">
        <v>7.3213256608633861</v>
      </c>
      <c r="W135" s="262">
        <v>11.551661273655769</v>
      </c>
      <c r="X135" s="262">
        <v>13.32268972958606</v>
      </c>
      <c r="Y135" s="262">
        <v>16.249454349925859</v>
      </c>
      <c r="DA135" s="72" t="s">
        <v>1381</v>
      </c>
    </row>
    <row r="136" spans="1:105" ht="12" customHeight="1" x14ac:dyDescent="0.25">
      <c r="A136" s="59" t="s">
        <v>28</v>
      </c>
      <c r="B136" s="230">
        <v>0.1833936969117175</v>
      </c>
      <c r="C136" s="230">
        <v>0.65661812078724135</v>
      </c>
      <c r="D136" s="230">
        <v>0.6609367202681663</v>
      </c>
      <c r="E136" s="230">
        <v>0.70244544601656655</v>
      </c>
      <c r="F136" s="230">
        <v>0.58131238704431609</v>
      </c>
      <c r="G136" s="230">
        <v>0.44909347225176338</v>
      </c>
      <c r="H136" s="230">
        <v>0.62510790385039605</v>
      </c>
      <c r="I136" s="230">
        <v>0.43805771942500271</v>
      </c>
      <c r="J136" s="230">
        <v>0.34412817784087102</v>
      </c>
      <c r="K136" s="230">
        <v>0.66183776104405156</v>
      </c>
      <c r="L136" s="230">
        <v>0.52241938256969533</v>
      </c>
      <c r="M136" s="230">
        <v>0.4828392243558024</v>
      </c>
      <c r="N136" s="230">
        <v>0.32333623678496398</v>
      </c>
      <c r="O136" s="230">
        <v>0.35595617887245878</v>
      </c>
      <c r="P136" s="230">
        <v>0.19747288581742739</v>
      </c>
      <c r="Q136" s="230">
        <v>0.1943999628158892</v>
      </c>
      <c r="R136" s="230">
        <v>9.6868933119167486E-2</v>
      </c>
      <c r="S136" s="230">
        <v>8.3581685572813216E-2</v>
      </c>
      <c r="T136" s="230">
        <v>9.5110931786667199E-2</v>
      </c>
      <c r="U136" s="230">
        <v>0.14888946132823139</v>
      </c>
      <c r="V136" s="230">
        <v>0.27849576102297341</v>
      </c>
      <c r="W136" s="230">
        <v>0.16972932788276759</v>
      </c>
      <c r="X136" s="230">
        <v>0.26051358872093883</v>
      </c>
      <c r="Y136" s="230">
        <v>0.39394481696495232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1.7172460481666141</v>
      </c>
      <c r="H137" s="295">
        <v>1.0937689084444171</v>
      </c>
      <c r="I137" s="295">
        <v>1.0244466631745051</v>
      </c>
      <c r="J137" s="295">
        <v>0.85370688547497664</v>
      </c>
      <c r="K137" s="295">
        <v>1.483634746634082</v>
      </c>
      <c r="L137" s="295">
        <v>0.71151429373213149</v>
      </c>
      <c r="M137" s="295">
        <v>0.75986323358921515</v>
      </c>
      <c r="N137" s="295">
        <v>0.68120669680139734</v>
      </c>
      <c r="O137" s="295">
        <v>0.50746361952991725</v>
      </c>
      <c r="P137" s="295">
        <v>0.44541195891557311</v>
      </c>
      <c r="Q137" s="295">
        <v>1.1987645495640391</v>
      </c>
      <c r="R137" s="295">
        <v>0.38289194326194992</v>
      </c>
      <c r="S137" s="295">
        <v>0.37290185387883318</v>
      </c>
      <c r="T137" s="295">
        <v>0.48925534646604568</v>
      </c>
      <c r="U137" s="295">
        <v>0.86880729998051842</v>
      </c>
      <c r="V137" s="295">
        <v>1.1124708833459269</v>
      </c>
      <c r="W137" s="295">
        <v>1.9817849492416799</v>
      </c>
      <c r="X137" s="295">
        <v>4.6786020225500797</v>
      </c>
      <c r="Y137" s="295">
        <v>6.316541876976526</v>
      </c>
      <c r="DA137" s="122" t="s">
        <v>1383</v>
      </c>
    </row>
    <row r="138" spans="1:105" ht="12" customHeight="1" x14ac:dyDescent="0.25">
      <c r="A138" s="59" t="s">
        <v>159</v>
      </c>
      <c r="B138" s="295">
        <v>1.020922008604171</v>
      </c>
      <c r="C138" s="295">
        <v>0.77566658128833188</v>
      </c>
      <c r="D138" s="295">
        <v>1.555413795718821</v>
      </c>
      <c r="E138" s="295">
        <v>1.9520089119834669</v>
      </c>
      <c r="F138" s="295">
        <v>1.798873827146144</v>
      </c>
      <c r="G138" s="295">
        <v>1.0113111725556549</v>
      </c>
      <c r="H138" s="295">
        <v>1.2027266479592</v>
      </c>
      <c r="I138" s="295">
        <v>0.93354933169876519</v>
      </c>
      <c r="J138" s="295">
        <v>0.59041189086183365</v>
      </c>
      <c r="K138" s="295">
        <v>1.00245422101258</v>
      </c>
      <c r="L138" s="295">
        <v>1.349552425854571</v>
      </c>
      <c r="M138" s="295">
        <v>1.04199402247713</v>
      </c>
      <c r="N138" s="295">
        <v>0.86932365380601317</v>
      </c>
      <c r="O138" s="295">
        <v>0.68988250867631284</v>
      </c>
      <c r="P138" s="295">
        <v>0.48637534292453027</v>
      </c>
      <c r="Q138" s="295">
        <v>0.63584842208324055</v>
      </c>
      <c r="R138" s="295">
        <v>0.26609908091694501</v>
      </c>
      <c r="S138" s="295">
        <v>0.186469809539624</v>
      </c>
      <c r="T138" s="295">
        <v>0.18769235912190971</v>
      </c>
      <c r="U138" s="295">
        <v>0.29164770733256662</v>
      </c>
      <c r="V138" s="295">
        <v>0.50375769886937249</v>
      </c>
      <c r="W138" s="295">
        <v>0.72996464234348479</v>
      </c>
      <c r="X138" s="295">
        <v>1.3314772771378169</v>
      </c>
      <c r="Y138" s="295">
        <v>1.486720826068523</v>
      </c>
      <c r="DA138" s="122" t="s">
        <v>1384</v>
      </c>
    </row>
    <row r="139" spans="1:105" ht="12" customHeight="1" x14ac:dyDescent="0.25">
      <c r="A139" s="59" t="s">
        <v>32</v>
      </c>
      <c r="B139" s="295">
        <v>2.7255929396153329</v>
      </c>
      <c r="C139" s="295">
        <v>2.8476422564893178</v>
      </c>
      <c r="D139" s="295">
        <v>3.3582333458813598</v>
      </c>
      <c r="E139" s="295">
        <v>4.4614223048405339</v>
      </c>
      <c r="F139" s="295">
        <v>5.8349254902982448</v>
      </c>
      <c r="G139" s="295">
        <v>1.628729166728933</v>
      </c>
      <c r="H139" s="295">
        <v>1.644734748887092</v>
      </c>
      <c r="I139" s="295">
        <v>1.3791814235232951</v>
      </c>
      <c r="J139" s="295">
        <v>0.67010447097698456</v>
      </c>
      <c r="K139" s="295">
        <v>1.373051812405327</v>
      </c>
      <c r="L139" s="295">
        <v>1.090941654905706</v>
      </c>
      <c r="M139" s="295">
        <v>0.79461891960975095</v>
      </c>
      <c r="N139" s="295">
        <v>0.69238220095153358</v>
      </c>
      <c r="O139" s="295">
        <v>0.49076988869508342</v>
      </c>
      <c r="P139" s="295">
        <v>0.28852576573475108</v>
      </c>
      <c r="Q139" s="295">
        <v>0.58500403836873816</v>
      </c>
      <c r="R139" s="295">
        <v>0.2509645083023509</v>
      </c>
      <c r="S139" s="295">
        <v>0.1124037652089608</v>
      </c>
      <c r="T139" s="295">
        <v>0.1346055292279667</v>
      </c>
      <c r="U139" s="295">
        <v>0.24867251754817629</v>
      </c>
      <c r="V139" s="295">
        <v>1.1391867660663959</v>
      </c>
      <c r="W139" s="295">
        <v>1.1376805995394921</v>
      </c>
      <c r="X139" s="295">
        <v>1.3535397550209669</v>
      </c>
      <c r="Y139" s="295">
        <v>1.1966977042400311</v>
      </c>
      <c r="DA139" s="122" t="s">
        <v>1385</v>
      </c>
    </row>
    <row r="140" spans="1:105" ht="12" customHeight="1" x14ac:dyDescent="0.25">
      <c r="A140" s="59" t="s">
        <v>35</v>
      </c>
      <c r="B140" s="295">
        <v>2.460282021852366</v>
      </c>
      <c r="C140" s="295">
        <v>2.4162710659120088</v>
      </c>
      <c r="D140" s="295">
        <v>3.7315542728379949</v>
      </c>
      <c r="E140" s="295">
        <v>2.5741924107383038</v>
      </c>
      <c r="F140" s="295">
        <v>3.9486395597755219</v>
      </c>
      <c r="G140" s="295">
        <v>5.1087792119252891</v>
      </c>
      <c r="H140" s="295">
        <v>6.3483364065485484</v>
      </c>
      <c r="I140" s="295">
        <v>6.4498840378926658</v>
      </c>
      <c r="J140" s="295">
        <v>2.133616391280071</v>
      </c>
      <c r="K140" s="295">
        <v>4.3256148539256287</v>
      </c>
      <c r="L140" s="295">
        <v>3.8194714882197611</v>
      </c>
      <c r="M140" s="295">
        <v>3.0342925715039319</v>
      </c>
      <c r="N140" s="295">
        <v>2.9590089808933779</v>
      </c>
      <c r="O140" s="295">
        <v>2.6590383366874999</v>
      </c>
      <c r="P140" s="295">
        <v>3.6167904266512281</v>
      </c>
      <c r="Q140" s="295">
        <v>6.148181914314697</v>
      </c>
      <c r="R140" s="295">
        <v>2.3241584729154598</v>
      </c>
      <c r="S140" s="295">
        <v>0.92887555594065174</v>
      </c>
      <c r="T140" s="295">
        <v>1.2884549196244111</v>
      </c>
      <c r="U140" s="295">
        <v>2.24453855738507</v>
      </c>
      <c r="V140" s="295">
        <v>4.287414551558717</v>
      </c>
      <c r="W140" s="295">
        <v>7.5325017546483419</v>
      </c>
      <c r="X140" s="295">
        <v>5.6985570861562529</v>
      </c>
      <c r="Y140" s="295">
        <v>6.855549125675827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2.5223131730214061</v>
      </c>
      <c r="C142" s="261">
        <f t="shared" si="6"/>
        <v>2.6830513635745588</v>
      </c>
      <c r="D142" s="261">
        <f t="shared" si="6"/>
        <v>3.4783338507243355</v>
      </c>
      <c r="E142" s="261">
        <f t="shared" si="6"/>
        <v>3.381591928875137</v>
      </c>
      <c r="F142" s="261">
        <f t="shared" si="6"/>
        <v>3.897376542435282</v>
      </c>
      <c r="G142" s="261">
        <f t="shared" si="6"/>
        <v>3.7138489890866264</v>
      </c>
      <c r="H142" s="261">
        <f t="shared" si="6"/>
        <v>4.2234409027300623</v>
      </c>
      <c r="I142" s="261">
        <f t="shared" si="6"/>
        <v>4.040046514920502</v>
      </c>
      <c r="J142" s="261">
        <f t="shared" si="6"/>
        <v>2.1828318367619737</v>
      </c>
      <c r="K142" s="261">
        <f t="shared" si="6"/>
        <v>3.2579782669605608</v>
      </c>
      <c r="L142" s="261">
        <f t="shared" si="6"/>
        <v>3.0437446053201986</v>
      </c>
      <c r="M142" s="261">
        <f t="shared" si="6"/>
        <v>2.4539247716474382</v>
      </c>
      <c r="N142" s="261">
        <f t="shared" si="6"/>
        <v>2.2866695905670422</v>
      </c>
      <c r="O142" s="261">
        <f t="shared" si="6"/>
        <v>2.051292970659877</v>
      </c>
      <c r="P142" s="261">
        <f t="shared" si="6"/>
        <v>1.9951186365720277</v>
      </c>
      <c r="Q142" s="261">
        <f t="shared" si="6"/>
        <v>3.3489391418517229</v>
      </c>
      <c r="R142" s="261">
        <f t="shared" si="6"/>
        <v>1.4429701245002529</v>
      </c>
      <c r="S142" s="261">
        <f t="shared" si="6"/>
        <v>0.88892178408044698</v>
      </c>
      <c r="T142" s="261">
        <f t="shared" si="6"/>
        <v>1.0237893361202628</v>
      </c>
      <c r="U142" s="261">
        <f t="shared" si="6"/>
        <v>1.5829399027283337</v>
      </c>
      <c r="V142" s="261">
        <f t="shared" si="6"/>
        <v>1.578924391826019</v>
      </c>
      <c r="W142" s="261">
        <f t="shared" si="6"/>
        <v>2.5369991563285739</v>
      </c>
      <c r="X142" s="261">
        <f t="shared" si="6"/>
        <v>2.2183540174737528</v>
      </c>
      <c r="Y142" s="261">
        <f t="shared" si="6"/>
        <v>2.5547832109660771</v>
      </c>
      <c r="DA142" s="70"/>
    </row>
    <row r="143" spans="1:105" ht="12" customHeight="1" x14ac:dyDescent="0.25">
      <c r="A143" s="60" t="s">
        <v>1022</v>
      </c>
      <c r="B143" s="262">
        <v>0.33738546995729901</v>
      </c>
      <c r="C143" s="262">
        <v>0.31696056652542781</v>
      </c>
      <c r="D143" s="262">
        <v>0.52301341003796542</v>
      </c>
      <c r="E143" s="262">
        <v>0.40471806261249182</v>
      </c>
      <c r="F143" s="262">
        <v>0.77100934901714591</v>
      </c>
      <c r="G143" s="262">
        <v>0.80454890208931518</v>
      </c>
      <c r="H143" s="262">
        <v>1.0085518027087981</v>
      </c>
      <c r="I143" s="262">
        <v>1.028278845826005</v>
      </c>
      <c r="J143" s="262">
        <v>0.26930330031161981</v>
      </c>
      <c r="K143" s="262">
        <v>0.73684798205141666</v>
      </c>
      <c r="L143" s="262">
        <v>0.55130311120949327</v>
      </c>
      <c r="M143" s="262">
        <v>0.44282465800198689</v>
      </c>
      <c r="N143" s="262">
        <v>0.42763469523879222</v>
      </c>
      <c r="O143" s="262">
        <v>0.36633858883445908</v>
      </c>
      <c r="P143" s="262">
        <v>0.63073544200149689</v>
      </c>
      <c r="Q143" s="262">
        <v>1.2190687478964719</v>
      </c>
      <c r="R143" s="262">
        <v>0.33283719782472682</v>
      </c>
      <c r="S143" s="262">
        <v>0.1058074417035311</v>
      </c>
      <c r="T143" s="262">
        <v>0.16225655456838209</v>
      </c>
      <c r="U143" s="262">
        <v>0.30130272320402779</v>
      </c>
      <c r="V143" s="262">
        <v>0.79635411680808543</v>
      </c>
      <c r="W143" s="262">
        <v>1.4719951842063661</v>
      </c>
      <c r="X143" s="262">
        <v>1.019711233438934</v>
      </c>
      <c r="Y143" s="262">
        <v>1.0936295174961701</v>
      </c>
      <c r="DA143" s="72" t="s">
        <v>1388</v>
      </c>
    </row>
    <row r="144" spans="1:105" ht="12" customHeight="1" x14ac:dyDescent="0.25">
      <c r="A144" s="60" t="s">
        <v>1024</v>
      </c>
      <c r="B144" s="262">
        <v>2.184927703064107</v>
      </c>
      <c r="C144" s="262">
        <v>2.3660907970491309</v>
      </c>
      <c r="D144" s="262">
        <v>2.95532044068637</v>
      </c>
      <c r="E144" s="262">
        <v>2.9768738662626451</v>
      </c>
      <c r="F144" s="262">
        <v>3.1263671934181358</v>
      </c>
      <c r="G144" s="262">
        <v>2.9093000869973111</v>
      </c>
      <c r="H144" s="262">
        <v>3.214889100021264</v>
      </c>
      <c r="I144" s="262">
        <v>3.011767669094497</v>
      </c>
      <c r="J144" s="262">
        <v>1.913528536450354</v>
      </c>
      <c r="K144" s="262">
        <v>2.5211302849091441</v>
      </c>
      <c r="L144" s="262">
        <v>2.4924414941107051</v>
      </c>
      <c r="M144" s="262">
        <v>2.0111001136454512</v>
      </c>
      <c r="N144" s="262">
        <v>1.8590348953282501</v>
      </c>
      <c r="O144" s="262">
        <v>1.684954381825418</v>
      </c>
      <c r="P144" s="262">
        <v>1.3643831945705309</v>
      </c>
      <c r="Q144" s="262">
        <v>2.129870393955251</v>
      </c>
      <c r="R144" s="262">
        <v>1.110132926675526</v>
      </c>
      <c r="S144" s="262">
        <v>0.78311434237691591</v>
      </c>
      <c r="T144" s="262">
        <v>0.86153278155188073</v>
      </c>
      <c r="U144" s="262">
        <v>1.281637179524306</v>
      </c>
      <c r="V144" s="262">
        <v>0.78257027501793364</v>
      </c>
      <c r="W144" s="262">
        <v>1.065003972122208</v>
      </c>
      <c r="X144" s="262">
        <v>1.1986427840348191</v>
      </c>
      <c r="Y144" s="262">
        <v>1.461153693469907</v>
      </c>
      <c r="DA144" s="72" t="s">
        <v>1389</v>
      </c>
    </row>
    <row r="145" spans="1:105" ht="12" customHeight="1" x14ac:dyDescent="0.25">
      <c r="A145" s="64" t="s">
        <v>28</v>
      </c>
      <c r="B145" s="229">
        <v>6.265615241028219E-2</v>
      </c>
      <c r="C145" s="229">
        <v>0.2318262808720308</v>
      </c>
      <c r="D145" s="229">
        <v>0.20975744177070879</v>
      </c>
      <c r="E145" s="229">
        <v>0.21570270100775391</v>
      </c>
      <c r="F145" s="229">
        <v>0.14916117368653001</v>
      </c>
      <c r="G145" s="229">
        <v>0.1281159637988338</v>
      </c>
      <c r="H145" s="229">
        <v>0.18248515381709751</v>
      </c>
      <c r="I145" s="229">
        <v>0.1288996551535628</v>
      </c>
      <c r="J145" s="229">
        <v>0.14326548949937781</v>
      </c>
      <c r="K145" s="229">
        <v>0.18854956391880531</v>
      </c>
      <c r="L145" s="229">
        <v>0.17374209081027761</v>
      </c>
      <c r="M145" s="229">
        <v>0.15883223515401451</v>
      </c>
      <c r="N145" s="229">
        <v>0.10878894134852091</v>
      </c>
      <c r="O145" s="229">
        <v>0.127512981873563</v>
      </c>
      <c r="P145" s="229">
        <v>5.3513699184309489E-2</v>
      </c>
      <c r="Q145" s="229">
        <v>4.7253746544709832E-2</v>
      </c>
      <c r="R145" s="229">
        <v>2.9197824068647248E-2</v>
      </c>
      <c r="S145" s="229">
        <v>3.3238328592219563E-2</v>
      </c>
      <c r="T145" s="229">
        <v>3.229835912095963E-2</v>
      </c>
      <c r="U145" s="229">
        <v>5.0173566346722147E-2</v>
      </c>
      <c r="V145" s="229">
        <v>2.976100073031002E-2</v>
      </c>
      <c r="W145" s="229">
        <v>1.5644847283350659E-2</v>
      </c>
      <c r="X145" s="229">
        <v>2.343304546280978E-2</v>
      </c>
      <c r="Y145" s="229">
        <v>3.5413528308543302E-2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0.48989051530294281</v>
      </c>
      <c r="H147" s="229">
        <v>0.31929941417859059</v>
      </c>
      <c r="I147" s="229">
        <v>0.30144616965029752</v>
      </c>
      <c r="J147" s="229">
        <v>0.3554104043555476</v>
      </c>
      <c r="K147" s="229">
        <v>0.42266957396228738</v>
      </c>
      <c r="L147" s="229">
        <v>0.23662977515564609</v>
      </c>
      <c r="M147" s="229">
        <v>0.2499605867012068</v>
      </c>
      <c r="N147" s="229">
        <v>0.2291971853245528</v>
      </c>
      <c r="O147" s="229">
        <v>0.18178698154245659</v>
      </c>
      <c r="P147" s="229">
        <v>0.1207033638255488</v>
      </c>
      <c r="Q147" s="229">
        <v>0.29138954231966768</v>
      </c>
      <c r="R147" s="229">
        <v>0.115409669918753</v>
      </c>
      <c r="S147" s="229">
        <v>0.14829366346141429</v>
      </c>
      <c r="T147" s="229">
        <v>0.1661443599086373</v>
      </c>
      <c r="U147" s="229">
        <v>0.29277532687146351</v>
      </c>
      <c r="V147" s="229">
        <v>0.1188824082998365</v>
      </c>
      <c r="W147" s="229">
        <v>0.18267157047097909</v>
      </c>
      <c r="X147" s="229">
        <v>0.42083752496400201</v>
      </c>
      <c r="Y147" s="229">
        <v>0.56782327102505914</v>
      </c>
      <c r="DA147" s="73" t="s">
        <v>1392</v>
      </c>
    </row>
    <row r="148" spans="1:105" ht="12" customHeight="1" x14ac:dyDescent="0.25">
      <c r="A148" s="64" t="s">
        <v>159</v>
      </c>
      <c r="B148" s="229">
        <v>0.3487963111453441</v>
      </c>
      <c r="C148" s="229">
        <v>0.27385765492003888</v>
      </c>
      <c r="D148" s="229">
        <v>0.49363215672518851</v>
      </c>
      <c r="E148" s="229">
        <v>0.59941109604134402</v>
      </c>
      <c r="F148" s="229">
        <v>0.4615799307759173</v>
      </c>
      <c r="G148" s="229">
        <v>0.28850364919101262</v>
      </c>
      <c r="H148" s="229">
        <v>0.35110699448984017</v>
      </c>
      <c r="I148" s="229">
        <v>0.27469938683596601</v>
      </c>
      <c r="J148" s="229">
        <v>0.24579692683488191</v>
      </c>
      <c r="K148" s="229">
        <v>0.28558706883439239</v>
      </c>
      <c r="L148" s="229">
        <v>0.44882343180437889</v>
      </c>
      <c r="M148" s="229">
        <v>0.34276883744889569</v>
      </c>
      <c r="N148" s="229">
        <v>0.29249056934401169</v>
      </c>
      <c r="O148" s="229">
        <v>0.24713428518753339</v>
      </c>
      <c r="P148" s="229">
        <v>0.131804139511044</v>
      </c>
      <c r="Q148" s="229">
        <v>0.15455877533490611</v>
      </c>
      <c r="R148" s="229">
        <v>8.0206459380363859E-2</v>
      </c>
      <c r="S148" s="229">
        <v>7.4154340864628812E-2</v>
      </c>
      <c r="T148" s="229">
        <v>6.3737733458199233E-2</v>
      </c>
      <c r="U148" s="229">
        <v>9.8281002988257232E-2</v>
      </c>
      <c r="V148" s="229">
        <v>5.383325472847672E-2</v>
      </c>
      <c r="W148" s="229">
        <v>6.7284690831966532E-2</v>
      </c>
      <c r="X148" s="229">
        <v>0.11976560501529369</v>
      </c>
      <c r="Y148" s="229">
        <v>0.13364823648780891</v>
      </c>
      <c r="DA148" s="73" t="s">
        <v>1393</v>
      </c>
    </row>
    <row r="149" spans="1:105" ht="12" customHeight="1" x14ac:dyDescent="0.25">
      <c r="A149" s="64" t="s">
        <v>32</v>
      </c>
      <c r="B149" s="229">
        <v>0.93119430770369127</v>
      </c>
      <c r="C149" s="229">
        <v>1.0053915551164969</v>
      </c>
      <c r="D149" s="229">
        <v>1.0657819635370771</v>
      </c>
      <c r="E149" s="229">
        <v>1.3699865903431969</v>
      </c>
      <c r="F149" s="229">
        <v>1.4972058980741909</v>
      </c>
      <c r="G149" s="229">
        <v>0.46463869963749932</v>
      </c>
      <c r="H149" s="229">
        <v>0.4801405833940906</v>
      </c>
      <c r="I149" s="229">
        <v>0.40582782131930561</v>
      </c>
      <c r="J149" s="229">
        <v>0.27897408940058432</v>
      </c>
      <c r="K149" s="229">
        <v>0.39116583505080238</v>
      </c>
      <c r="L149" s="229">
        <v>0.36281671469196503</v>
      </c>
      <c r="M149" s="229">
        <v>0.2613936331822958</v>
      </c>
      <c r="N149" s="229">
        <v>0.23295726887602261</v>
      </c>
      <c r="O149" s="229">
        <v>0.17580684262735979</v>
      </c>
      <c r="P149" s="229">
        <v>7.8188359736268156E-2</v>
      </c>
      <c r="Q149" s="229">
        <v>0.14219978314959131</v>
      </c>
      <c r="R149" s="229">
        <v>7.5644660521575299E-2</v>
      </c>
      <c r="S149" s="229">
        <v>4.4700142829296893E-2</v>
      </c>
      <c r="T149" s="229">
        <v>4.5710179061468792E-2</v>
      </c>
      <c r="U149" s="229">
        <v>8.3798993874417901E-2</v>
      </c>
      <c r="V149" s="229">
        <v>0.1217373580564656</v>
      </c>
      <c r="W149" s="229">
        <v>0.1048660208524471</v>
      </c>
      <c r="X149" s="229">
        <v>0.1217501120415737</v>
      </c>
      <c r="Y149" s="229">
        <v>0.1075767117647938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5.3379914847008263E-2</v>
      </c>
      <c r="H150" s="229">
        <v>0</v>
      </c>
      <c r="I150" s="229">
        <v>3.6056425979425101E-4</v>
      </c>
      <c r="J150" s="229">
        <v>3.1072594089564181E-4</v>
      </c>
      <c r="K150" s="229">
        <v>8.4295018981681577E-4</v>
      </c>
      <c r="L150" s="229">
        <v>1.799765680756914E-4</v>
      </c>
      <c r="M150" s="229">
        <v>0</v>
      </c>
      <c r="N150" s="229">
        <v>1.9805124272605232E-5</v>
      </c>
      <c r="O150" s="229">
        <v>1.7495202381731401E-4</v>
      </c>
      <c r="P150" s="229">
        <v>5.0036593753606137E-5</v>
      </c>
      <c r="Q150" s="229">
        <v>0</v>
      </c>
      <c r="R150" s="229">
        <v>0.1091362969874561</v>
      </c>
      <c r="S150" s="229">
        <v>0.1133374823837609</v>
      </c>
      <c r="T150" s="229">
        <v>0.1161006505823558</v>
      </c>
      <c r="U150" s="229">
        <v>2.3169151574333721E-4</v>
      </c>
      <c r="V150" s="229">
        <v>1.8860594176069821E-4</v>
      </c>
      <c r="W150" s="229">
        <v>2.2643043438255961E-4</v>
      </c>
      <c r="X150" s="229">
        <v>2.7460810555150051E-4</v>
      </c>
      <c r="Y150" s="229">
        <v>4.1481117442827029E-4</v>
      </c>
      <c r="DA150" s="73" t="s">
        <v>1395</v>
      </c>
    </row>
    <row r="151" spans="1:105" ht="12" customHeight="1" x14ac:dyDescent="0.25">
      <c r="A151" s="64" t="s">
        <v>35</v>
      </c>
      <c r="B151" s="229">
        <v>0.8405512726408747</v>
      </c>
      <c r="C151" s="229">
        <v>0.85309119114393317</v>
      </c>
      <c r="D151" s="229">
        <v>1.1842605412837051</v>
      </c>
      <c r="E151" s="229">
        <v>0.79046744349854936</v>
      </c>
      <c r="F151" s="229">
        <v>1.013196560623572</v>
      </c>
      <c r="G151" s="229">
        <v>1.4574163576448751</v>
      </c>
      <c r="H151" s="229">
        <v>1.853243477639573</v>
      </c>
      <c r="I151" s="229">
        <v>1.8978956228784609</v>
      </c>
      <c r="J151" s="229">
        <v>0.88825506419873124</v>
      </c>
      <c r="K151" s="229">
        <v>1.2323152929530401</v>
      </c>
      <c r="L151" s="229">
        <v>1.2702495050803619</v>
      </c>
      <c r="M151" s="229">
        <v>0.99814482115903846</v>
      </c>
      <c r="N151" s="229">
        <v>0.99558112531086984</v>
      </c>
      <c r="O151" s="229">
        <v>0.95253833857068748</v>
      </c>
      <c r="P151" s="229">
        <v>0.9801235957196065</v>
      </c>
      <c r="Q151" s="229">
        <v>1.4944685466063761</v>
      </c>
      <c r="R151" s="229">
        <v>0.70053801579872998</v>
      </c>
      <c r="S151" s="229">
        <v>0.3693903842455955</v>
      </c>
      <c r="T151" s="229">
        <v>0.43754149942025999</v>
      </c>
      <c r="U151" s="229">
        <v>0.7563765979277014</v>
      </c>
      <c r="V151" s="229">
        <v>0.45816764726108422</v>
      </c>
      <c r="W151" s="229">
        <v>0.69431041224908252</v>
      </c>
      <c r="X151" s="229">
        <v>0.51258188844558861</v>
      </c>
      <c r="Y151" s="229">
        <v>0.61627713470927359</v>
      </c>
      <c r="DA151" s="73" t="s">
        <v>1396</v>
      </c>
    </row>
    <row r="152" spans="1:105" ht="12" customHeight="1" x14ac:dyDescent="0.25">
      <c r="A152" s="64" t="s">
        <v>36</v>
      </c>
      <c r="B152" s="229">
        <v>1.7296591639143369E-3</v>
      </c>
      <c r="C152" s="229">
        <v>1.924114996630445E-3</v>
      </c>
      <c r="D152" s="229">
        <v>1.888337369690898E-3</v>
      </c>
      <c r="E152" s="229">
        <v>1.3060353718010551E-3</v>
      </c>
      <c r="F152" s="229">
        <v>5.2236302579267034E-3</v>
      </c>
      <c r="G152" s="229">
        <v>2.735498657513873E-2</v>
      </c>
      <c r="H152" s="229">
        <v>2.8613476502072441E-2</v>
      </c>
      <c r="I152" s="229">
        <v>2.6384489971100168E-3</v>
      </c>
      <c r="J152" s="229">
        <v>1.5158362203360461E-3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0.99999999999999989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1.0000000000000002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1.1238329731470878E-3</v>
      </c>
      <c r="C165" s="268">
        <f t="shared" si="12"/>
        <v>8.7303124572141058E-4</v>
      </c>
      <c r="D165" s="268">
        <f t="shared" si="12"/>
        <v>1.2109269508604665E-3</v>
      </c>
      <c r="E165" s="268">
        <f t="shared" si="12"/>
        <v>1.5482759468413106E-3</v>
      </c>
      <c r="F165" s="268">
        <f t="shared" si="12"/>
        <v>2.4919137325087404E-3</v>
      </c>
      <c r="G165" s="268">
        <f t="shared" si="12"/>
        <v>1.9941840499544962E-3</v>
      </c>
      <c r="H165" s="268">
        <f t="shared" si="12"/>
        <v>2.2493146396136959E-3</v>
      </c>
      <c r="I165" s="268">
        <f t="shared" si="12"/>
        <v>2.3550926128194155E-3</v>
      </c>
      <c r="J165" s="268">
        <f t="shared" si="12"/>
        <v>9.7709768180602409E-4</v>
      </c>
      <c r="K165" s="268">
        <f t="shared" si="12"/>
        <v>2.0944039802174301E-3</v>
      </c>
      <c r="L165" s="268">
        <f t="shared" si="12"/>
        <v>1.3885925455902005E-3</v>
      </c>
      <c r="M165" s="268">
        <f t="shared" si="12"/>
        <v>1.4086241543333061E-3</v>
      </c>
      <c r="N165" s="268">
        <f t="shared" si="12"/>
        <v>1.4230140053926939E-3</v>
      </c>
      <c r="O165" s="268">
        <f t="shared" si="12"/>
        <v>1.1693407236802193E-3</v>
      </c>
      <c r="P165" s="268">
        <f t="shared" si="12"/>
        <v>2.7461889325487722E-3</v>
      </c>
      <c r="Q165" s="268">
        <f t="shared" si="12"/>
        <v>3.6084461851091367E-3</v>
      </c>
      <c r="R165" s="268">
        <f t="shared" si="12"/>
        <v>1.5441792347759987E-3</v>
      </c>
      <c r="S165" s="268">
        <f t="shared" si="12"/>
        <v>6.1484036100899273E-4</v>
      </c>
      <c r="T165" s="268">
        <f t="shared" si="12"/>
        <v>8.3115062086980837E-4</v>
      </c>
      <c r="U165" s="268">
        <f t="shared" si="12"/>
        <v>9.7802122819861553E-4</v>
      </c>
      <c r="V165" s="268">
        <f t="shared" si="12"/>
        <v>4.193787789805249E-3</v>
      </c>
      <c r="W165" s="268">
        <f t="shared" si="12"/>
        <v>3.2795372726190175E-3</v>
      </c>
      <c r="X165" s="268">
        <f t="shared" si="12"/>
        <v>2.5278800037717565E-3</v>
      </c>
      <c r="Y165" s="268">
        <f t="shared" si="12"/>
        <v>1.6745971453918269E-3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0.22342944591414413</v>
      </c>
      <c r="C167" s="269">
        <f t="shared" si="14"/>
        <v>0.21282902527012146</v>
      </c>
      <c r="D167" s="269">
        <f t="shared" si="14"/>
        <v>0.21015355137858474</v>
      </c>
      <c r="E167" s="269">
        <f t="shared" si="14"/>
        <v>0.28533318732229751</v>
      </c>
      <c r="F167" s="269">
        <f t="shared" si="14"/>
        <v>0.30543928714234864</v>
      </c>
      <c r="G167" s="269">
        <f t="shared" si="14"/>
        <v>0.26000862529825503</v>
      </c>
      <c r="H167" s="269">
        <f t="shared" si="14"/>
        <v>0.26077861656371704</v>
      </c>
      <c r="I167" s="269">
        <f t="shared" si="14"/>
        <v>0.2598378141217752</v>
      </c>
      <c r="J167" s="269">
        <f t="shared" si="14"/>
        <v>0.23453793445998083</v>
      </c>
      <c r="K167" s="269">
        <f t="shared" si="14"/>
        <v>0.25239464584454357</v>
      </c>
      <c r="L167" s="269">
        <f t="shared" si="14"/>
        <v>0.20229941158343936</v>
      </c>
      <c r="M167" s="269">
        <f t="shared" si="14"/>
        <v>0.20749133130479175</v>
      </c>
      <c r="N167" s="269">
        <f t="shared" si="14"/>
        <v>0.20802128763658159</v>
      </c>
      <c r="O167" s="269">
        <f t="shared" si="14"/>
        <v>0.18525100375825784</v>
      </c>
      <c r="P167" s="269">
        <f t="shared" si="14"/>
        <v>0.22670492076274701</v>
      </c>
      <c r="Q167" s="269">
        <f t="shared" si="14"/>
        <v>0.24692092488898196</v>
      </c>
      <c r="R167" s="269">
        <f t="shared" si="14"/>
        <v>0.19851801790547077</v>
      </c>
      <c r="S167" s="269">
        <f t="shared" si="14"/>
        <v>0.16266220234661724</v>
      </c>
      <c r="T167" s="269">
        <f t="shared" si="14"/>
        <v>0.16525092688113613</v>
      </c>
      <c r="U167" s="269">
        <f t="shared" si="14"/>
        <v>0.15795198988254058</v>
      </c>
      <c r="V167" s="269">
        <f t="shared" si="14"/>
        <v>0.15897201190530805</v>
      </c>
      <c r="W167" s="269">
        <f t="shared" si="14"/>
        <v>9.3217753585297491E-2</v>
      </c>
      <c r="X167" s="269">
        <f t="shared" si="14"/>
        <v>0.10413943883928044</v>
      </c>
      <c r="Y167" s="269">
        <f t="shared" si="14"/>
        <v>7.9414731757233945E-2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7.1776316644921748E-2</v>
      </c>
      <c r="C168" s="269">
        <f t="shared" si="15"/>
        <v>6.6159429564852254E-2</v>
      </c>
      <c r="D168" s="269">
        <f t="shared" si="15"/>
        <v>7.268849290823802E-2</v>
      </c>
      <c r="E168" s="269">
        <f t="shared" si="15"/>
        <v>0.10201939436416788</v>
      </c>
      <c r="F168" s="269">
        <f t="shared" si="15"/>
        <v>0.13053183920431721</v>
      </c>
      <c r="G168" s="269">
        <f t="shared" si="15"/>
        <v>9.733363330899672E-2</v>
      </c>
      <c r="H168" s="269">
        <f t="shared" si="15"/>
        <v>9.7248024536849345E-2</v>
      </c>
      <c r="I168" s="269">
        <f t="shared" si="15"/>
        <v>9.6897657834539713E-2</v>
      </c>
      <c r="J168" s="269">
        <f t="shared" si="15"/>
        <v>6.1821708400455304E-2</v>
      </c>
      <c r="K168" s="269">
        <f t="shared" si="15"/>
        <v>9.7280306249341808E-2</v>
      </c>
      <c r="L168" s="269">
        <f t="shared" si="15"/>
        <v>6.6810005956160476E-2</v>
      </c>
      <c r="M168" s="269">
        <f t="shared" si="15"/>
        <v>6.9283188653322378E-2</v>
      </c>
      <c r="N168" s="269">
        <f t="shared" si="15"/>
        <v>6.7910479401187926E-2</v>
      </c>
      <c r="O168" s="269">
        <f t="shared" si="15"/>
        <v>5.6796506312128958E-2</v>
      </c>
      <c r="P168" s="269">
        <f t="shared" si="15"/>
        <v>9.1886462743841393E-2</v>
      </c>
      <c r="Q168" s="269">
        <f t="shared" si="15"/>
        <v>0.11157883919467081</v>
      </c>
      <c r="R168" s="269">
        <f t="shared" si="15"/>
        <v>6.5231235553326633E-2</v>
      </c>
      <c r="S168" s="269">
        <f t="shared" si="15"/>
        <v>3.8426211734189267E-2</v>
      </c>
      <c r="T168" s="269">
        <f t="shared" si="15"/>
        <v>4.6248132092713314E-2</v>
      </c>
      <c r="U168" s="269">
        <f t="shared" si="15"/>
        <v>5.1475382730484673E-2</v>
      </c>
      <c r="V168" s="269">
        <f t="shared" si="15"/>
        <v>0.16336200761006969</v>
      </c>
      <c r="W168" s="269">
        <f t="shared" si="15"/>
        <v>0.11105953861758541</v>
      </c>
      <c r="X168" s="269">
        <f t="shared" si="15"/>
        <v>0.12713975950845186</v>
      </c>
      <c r="Y168" s="269">
        <f t="shared" si="15"/>
        <v>9.7008093425989178E-2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7.1776316644921748E-2</v>
      </c>
      <c r="C169" s="318">
        <f t="shared" si="16"/>
        <v>6.6159429564852254E-2</v>
      </c>
      <c r="D169" s="318">
        <f t="shared" si="16"/>
        <v>7.268849290823802E-2</v>
      </c>
      <c r="E169" s="318">
        <f t="shared" si="16"/>
        <v>0.10201939436416788</v>
      </c>
      <c r="F169" s="318">
        <f t="shared" si="16"/>
        <v>0.13053183920431721</v>
      </c>
      <c r="G169" s="318">
        <f t="shared" si="16"/>
        <v>9.733363330899672E-2</v>
      </c>
      <c r="H169" s="318">
        <f t="shared" si="16"/>
        <v>9.7248024536849345E-2</v>
      </c>
      <c r="I169" s="318">
        <f t="shared" si="16"/>
        <v>9.6897657834539713E-2</v>
      </c>
      <c r="J169" s="318">
        <f t="shared" si="16"/>
        <v>6.1821708400455304E-2</v>
      </c>
      <c r="K169" s="318">
        <f t="shared" si="16"/>
        <v>9.7280306249341808E-2</v>
      </c>
      <c r="L169" s="318">
        <f t="shared" si="16"/>
        <v>6.6810005956160476E-2</v>
      </c>
      <c r="M169" s="318">
        <f t="shared" si="16"/>
        <v>6.9283188653322378E-2</v>
      </c>
      <c r="N169" s="318">
        <f t="shared" si="16"/>
        <v>6.7910479401187926E-2</v>
      </c>
      <c r="O169" s="318">
        <f t="shared" si="16"/>
        <v>5.6796506312128958E-2</v>
      </c>
      <c r="P169" s="318">
        <f t="shared" si="16"/>
        <v>9.1886462743841393E-2</v>
      </c>
      <c r="Q169" s="318">
        <f t="shared" si="16"/>
        <v>0.11157883919467081</v>
      </c>
      <c r="R169" s="318">
        <f t="shared" si="16"/>
        <v>6.5231235553326633E-2</v>
      </c>
      <c r="S169" s="318">
        <f t="shared" si="16"/>
        <v>3.8426211734189267E-2</v>
      </c>
      <c r="T169" s="318">
        <f t="shared" si="16"/>
        <v>4.6248132092713314E-2</v>
      </c>
      <c r="U169" s="318">
        <f t="shared" si="16"/>
        <v>5.1475382730484673E-2</v>
      </c>
      <c r="V169" s="318">
        <f t="shared" si="16"/>
        <v>0.16336200761006969</v>
      </c>
      <c r="W169" s="318">
        <f t="shared" si="16"/>
        <v>0.11105953861758541</v>
      </c>
      <c r="X169" s="318">
        <f t="shared" si="16"/>
        <v>0.12713975950845186</v>
      </c>
      <c r="Y169" s="318">
        <f t="shared" si="16"/>
        <v>9.7008093425989178E-2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6.3589918071540828E-3</v>
      </c>
      <c r="C171" s="269">
        <f t="shared" si="18"/>
        <v>5.959035680679345E-3</v>
      </c>
      <c r="D171" s="269">
        <f t="shared" si="18"/>
        <v>6.0881485548493408E-3</v>
      </c>
      <c r="E171" s="269">
        <f t="shared" si="18"/>
        <v>8.0019362609501637E-3</v>
      </c>
      <c r="F171" s="269">
        <f t="shared" si="18"/>
        <v>9.3286734726285587E-3</v>
      </c>
      <c r="G171" s="269">
        <f t="shared" si="18"/>
        <v>8.1167731351341581E-3</v>
      </c>
      <c r="H171" s="269">
        <f t="shared" si="18"/>
        <v>8.3595803664663453E-3</v>
      </c>
      <c r="I171" s="269">
        <f t="shared" si="18"/>
        <v>8.4919155132504223E-3</v>
      </c>
      <c r="J171" s="269">
        <f t="shared" si="18"/>
        <v>6.6027410658095545E-3</v>
      </c>
      <c r="K171" s="269">
        <f t="shared" si="18"/>
        <v>7.9686646742571261E-3</v>
      </c>
      <c r="L171" s="269">
        <f t="shared" si="18"/>
        <v>6.0625038928528762E-3</v>
      </c>
      <c r="M171" s="269">
        <f t="shared" si="18"/>
        <v>6.2134133597375055E-3</v>
      </c>
      <c r="N171" s="269">
        <f t="shared" si="18"/>
        <v>6.2754837784814296E-3</v>
      </c>
      <c r="O171" s="269">
        <f t="shared" si="18"/>
        <v>5.5358243061730062E-3</v>
      </c>
      <c r="P171" s="269">
        <f t="shared" si="18"/>
        <v>8.0275225963945731E-3</v>
      </c>
      <c r="Q171" s="269">
        <f t="shared" si="18"/>
        <v>9.3568524120072206E-3</v>
      </c>
      <c r="R171" s="269">
        <f t="shared" si="18"/>
        <v>6.301480630759344E-3</v>
      </c>
      <c r="S171" s="269">
        <f t="shared" si="18"/>
        <v>4.5586339130156937E-3</v>
      </c>
      <c r="T171" s="269">
        <f t="shared" si="18"/>
        <v>4.8296940353502703E-3</v>
      </c>
      <c r="U171" s="269">
        <f t="shared" si="18"/>
        <v>4.7830624170130684E-3</v>
      </c>
      <c r="V171" s="269">
        <f t="shared" si="18"/>
        <v>7.6216614599605697E-3</v>
      </c>
      <c r="W171" s="269">
        <f t="shared" si="18"/>
        <v>5.2361416441939609E-3</v>
      </c>
      <c r="X171" s="269">
        <f t="shared" si="18"/>
        <v>4.6005295072252842E-3</v>
      </c>
      <c r="Y171" s="269">
        <f t="shared" si="18"/>
        <v>3.3249986980408925E-3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7.786910256144282E-4</v>
      </c>
      <c r="C172" s="318">
        <f t="shared" si="19"/>
        <v>6.4348753889344982E-4</v>
      </c>
      <c r="D172" s="318">
        <f t="shared" si="19"/>
        <v>8.3942217412025493E-4</v>
      </c>
      <c r="E172" s="318">
        <f t="shared" si="19"/>
        <v>8.7554787602054404E-4</v>
      </c>
      <c r="F172" s="318">
        <f t="shared" si="19"/>
        <v>1.7001217131244922E-3</v>
      </c>
      <c r="G172" s="318">
        <f t="shared" si="19"/>
        <v>1.6228827303911677E-3</v>
      </c>
      <c r="H172" s="318">
        <f t="shared" si="19"/>
        <v>1.8464589116580533E-3</v>
      </c>
      <c r="I172" s="318">
        <f t="shared" si="19"/>
        <v>2.0022912325973257E-3</v>
      </c>
      <c r="J172" s="318">
        <f t="shared" si="19"/>
        <v>7.4499830673450918E-4</v>
      </c>
      <c r="K172" s="318">
        <f t="shared" si="19"/>
        <v>1.664938530640662E-3</v>
      </c>
      <c r="L172" s="318">
        <f t="shared" si="19"/>
        <v>1.0099399394074928E-3</v>
      </c>
      <c r="M172" s="318">
        <f t="shared" si="19"/>
        <v>1.0311777170471544E-3</v>
      </c>
      <c r="N172" s="318">
        <f t="shared" si="19"/>
        <v>1.0800121197397084E-3</v>
      </c>
      <c r="O172" s="318">
        <f t="shared" si="19"/>
        <v>9.0905581187862735E-4</v>
      </c>
      <c r="P172" s="318">
        <f t="shared" si="19"/>
        <v>2.3654146260898511E-3</v>
      </c>
      <c r="Q172" s="318">
        <f t="shared" si="19"/>
        <v>3.1898361331146241E-3</v>
      </c>
      <c r="R172" s="318">
        <f t="shared" si="19"/>
        <v>1.3433595293299203E-3</v>
      </c>
      <c r="S172" s="318">
        <f t="shared" si="19"/>
        <v>4.9603593642406918E-4</v>
      </c>
      <c r="T172" s="318">
        <f t="shared" si="19"/>
        <v>7.0244092127637488E-4</v>
      </c>
      <c r="U172" s="318">
        <f t="shared" si="19"/>
        <v>8.3810516672304814E-4</v>
      </c>
      <c r="V172" s="318">
        <f t="shared" si="19"/>
        <v>3.6512284731688169E-3</v>
      </c>
      <c r="W172" s="318">
        <f t="shared" si="19"/>
        <v>2.9079655120949981E-3</v>
      </c>
      <c r="X172" s="318">
        <f t="shared" si="19"/>
        <v>1.9995769355251134E-3</v>
      </c>
      <c r="Y172" s="318">
        <f t="shared" si="19"/>
        <v>1.341562325643746E-3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5.580300781539654E-3</v>
      </c>
      <c r="C173" s="318">
        <f t="shared" si="20"/>
        <v>5.3155481417858953E-3</v>
      </c>
      <c r="D173" s="318">
        <f t="shared" si="20"/>
        <v>5.248726380729085E-3</v>
      </c>
      <c r="E173" s="318">
        <f t="shared" si="20"/>
        <v>7.1263883849296194E-3</v>
      </c>
      <c r="F173" s="318">
        <f t="shared" si="20"/>
        <v>7.6285517595040672E-3</v>
      </c>
      <c r="G173" s="318">
        <f t="shared" si="20"/>
        <v>6.4938904047429913E-3</v>
      </c>
      <c r="H173" s="318">
        <f t="shared" si="20"/>
        <v>6.5131214548082919E-3</v>
      </c>
      <c r="I173" s="318">
        <f t="shared" si="20"/>
        <v>6.4896242806530974E-3</v>
      </c>
      <c r="J173" s="318">
        <f t="shared" si="20"/>
        <v>5.8577427590750459E-3</v>
      </c>
      <c r="K173" s="318">
        <f t="shared" si="20"/>
        <v>6.3037261436164642E-3</v>
      </c>
      <c r="L173" s="318">
        <f t="shared" si="20"/>
        <v>5.0525639534453829E-3</v>
      </c>
      <c r="M173" s="318">
        <f t="shared" si="20"/>
        <v>5.1822356426903509E-3</v>
      </c>
      <c r="N173" s="318">
        <f t="shared" si="20"/>
        <v>5.195471658741721E-3</v>
      </c>
      <c r="O173" s="318">
        <f t="shared" si="20"/>
        <v>4.6267684942943796E-3</v>
      </c>
      <c r="P173" s="318">
        <f t="shared" si="20"/>
        <v>5.6621079703047215E-3</v>
      </c>
      <c r="Q173" s="318">
        <f t="shared" si="20"/>
        <v>6.1670162788925974E-3</v>
      </c>
      <c r="R173" s="318">
        <f t="shared" si="20"/>
        <v>4.9581211014294232E-3</v>
      </c>
      <c r="S173" s="318">
        <f t="shared" si="20"/>
        <v>4.0625979765916247E-3</v>
      </c>
      <c r="T173" s="318">
        <f t="shared" si="20"/>
        <v>4.1272531140738953E-3</v>
      </c>
      <c r="U173" s="318">
        <f t="shared" si="20"/>
        <v>3.9449572502900212E-3</v>
      </c>
      <c r="V173" s="318">
        <f t="shared" si="20"/>
        <v>3.9704329867917528E-3</v>
      </c>
      <c r="W173" s="318">
        <f t="shared" si="20"/>
        <v>2.3281761320989628E-3</v>
      </c>
      <c r="X173" s="318">
        <f t="shared" si="20"/>
        <v>2.6009525717001717E-3</v>
      </c>
      <c r="Y173" s="318">
        <f t="shared" si="20"/>
        <v>1.9834363723971464E-3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0.6973114126606329</v>
      </c>
      <c r="C176" s="310">
        <f t="shared" si="23"/>
        <v>0.71417947823862549</v>
      </c>
      <c r="D176" s="310">
        <f t="shared" si="23"/>
        <v>0.70985888020746746</v>
      </c>
      <c r="E176" s="310">
        <f t="shared" si="23"/>
        <v>0.60309720610574313</v>
      </c>
      <c r="F176" s="310">
        <f t="shared" si="23"/>
        <v>0.55220828644819686</v>
      </c>
      <c r="G176" s="310">
        <f t="shared" si="23"/>
        <v>0.63254678420765975</v>
      </c>
      <c r="H176" s="310">
        <f t="shared" si="23"/>
        <v>0.63136446389335354</v>
      </c>
      <c r="I176" s="310">
        <f t="shared" si="23"/>
        <v>0.6324175199176153</v>
      </c>
      <c r="J176" s="310">
        <f t="shared" si="23"/>
        <v>0.69606051839194827</v>
      </c>
      <c r="K176" s="310">
        <f t="shared" si="23"/>
        <v>0.64026197925164008</v>
      </c>
      <c r="L176" s="310">
        <f t="shared" si="23"/>
        <v>0.72343948602195718</v>
      </c>
      <c r="M176" s="310">
        <f t="shared" si="23"/>
        <v>0.71560344252781505</v>
      </c>
      <c r="N176" s="310">
        <f t="shared" si="23"/>
        <v>0.71636973517835645</v>
      </c>
      <c r="O176" s="310">
        <f t="shared" si="23"/>
        <v>0.75124732489975998</v>
      </c>
      <c r="P176" s="310">
        <f t="shared" si="23"/>
        <v>0.67063490496446831</v>
      </c>
      <c r="Q176" s="310">
        <f t="shared" si="23"/>
        <v>0.62853493731923082</v>
      </c>
      <c r="R176" s="310">
        <f t="shared" si="23"/>
        <v>0.72840508667566717</v>
      </c>
      <c r="S176" s="310">
        <f t="shared" si="23"/>
        <v>0.79373811164516872</v>
      </c>
      <c r="T176" s="310">
        <f t="shared" si="23"/>
        <v>0.78284009636993057</v>
      </c>
      <c r="U176" s="310">
        <f t="shared" si="23"/>
        <v>0.7848115437417631</v>
      </c>
      <c r="V176" s="310">
        <f t="shared" si="23"/>
        <v>0.6658505312348566</v>
      </c>
      <c r="W176" s="310">
        <f t="shared" si="23"/>
        <v>0.78720702888030414</v>
      </c>
      <c r="X176" s="310">
        <f t="shared" si="23"/>
        <v>0.76159239214127072</v>
      </c>
      <c r="Y176" s="310">
        <f t="shared" si="23"/>
        <v>0.81857757897334416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0.99999999999999978</v>
      </c>
      <c r="C178" s="232">
        <f t="shared" si="24"/>
        <v>1</v>
      </c>
      <c r="D178" s="232">
        <f t="shared" si="24"/>
        <v>1.0000000000000002</v>
      </c>
      <c r="E178" s="232">
        <f t="shared" si="24"/>
        <v>1.0000000000000002</v>
      </c>
      <c r="F178" s="232">
        <f t="shared" si="24"/>
        <v>1</v>
      </c>
      <c r="G178" s="232">
        <f t="shared" si="24"/>
        <v>1</v>
      </c>
      <c r="H178" s="232">
        <f t="shared" si="24"/>
        <v>1</v>
      </c>
      <c r="I178" s="232">
        <f t="shared" si="24"/>
        <v>0.99999999999999989</v>
      </c>
      <c r="J178" s="232">
        <f t="shared" si="24"/>
        <v>0.99999999999999989</v>
      </c>
      <c r="K178" s="232">
        <f t="shared" si="24"/>
        <v>0.99999999999999978</v>
      </c>
      <c r="L178" s="232">
        <f t="shared" si="24"/>
        <v>1.0000000000000002</v>
      </c>
      <c r="M178" s="232">
        <f t="shared" si="24"/>
        <v>1.0000000000000002</v>
      </c>
      <c r="N178" s="232">
        <f t="shared" si="24"/>
        <v>1</v>
      </c>
      <c r="O178" s="232">
        <f t="shared" si="24"/>
        <v>0.99999999999999989</v>
      </c>
      <c r="P178" s="232">
        <f t="shared" si="24"/>
        <v>1</v>
      </c>
      <c r="Q178" s="232">
        <f t="shared" si="24"/>
        <v>1.0000000000000002</v>
      </c>
      <c r="R178" s="232">
        <f t="shared" si="24"/>
        <v>0.99999999999999989</v>
      </c>
      <c r="S178" s="232">
        <f t="shared" si="24"/>
        <v>1</v>
      </c>
      <c r="T178" s="232">
        <f t="shared" si="24"/>
        <v>1.0000000000000002</v>
      </c>
      <c r="U178" s="232">
        <f t="shared" si="24"/>
        <v>0.99999999999999989</v>
      </c>
      <c r="V178" s="232">
        <f t="shared" si="24"/>
        <v>0.99999999999999978</v>
      </c>
      <c r="W178" s="232">
        <f t="shared" si="24"/>
        <v>0.99999999999999989</v>
      </c>
      <c r="X178" s="232">
        <f t="shared" si="24"/>
        <v>1</v>
      </c>
      <c r="Y178" s="232">
        <f t="shared" si="24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4.1840255743181096E-3</v>
      </c>
      <c r="C183" s="268">
        <f t="shared" si="29"/>
        <v>3.4409271910539785E-3</v>
      </c>
      <c r="D183" s="268">
        <f t="shared" si="29"/>
        <v>4.708135164002771E-3</v>
      </c>
      <c r="E183" s="268">
        <f t="shared" si="29"/>
        <v>4.4038821304607009E-3</v>
      </c>
      <c r="F183" s="268">
        <f t="shared" si="29"/>
        <v>6.2978189332717613E-3</v>
      </c>
      <c r="G183" s="268">
        <f t="shared" si="29"/>
        <v>6.126730091315106E-3</v>
      </c>
      <c r="H183" s="268">
        <f t="shared" si="29"/>
        <v>6.8862694383489973E-3</v>
      </c>
      <c r="I183" s="268">
        <f t="shared" si="29"/>
        <v>7.229637455424166E-3</v>
      </c>
      <c r="J183" s="268">
        <f t="shared" si="29"/>
        <v>3.6124538497190007E-3</v>
      </c>
      <c r="K183" s="268">
        <f t="shared" si="29"/>
        <v>6.5751940699318176E-3</v>
      </c>
      <c r="L183" s="268">
        <f t="shared" si="29"/>
        <v>5.6580573991940053E-3</v>
      </c>
      <c r="M183" s="268">
        <f t="shared" si="29"/>
        <v>5.5825996948033283E-3</v>
      </c>
      <c r="N183" s="268">
        <f t="shared" si="29"/>
        <v>5.6525212620200079E-3</v>
      </c>
      <c r="O183" s="268">
        <f t="shared" si="29"/>
        <v>5.2913942338893346E-3</v>
      </c>
      <c r="P183" s="268">
        <f t="shared" si="29"/>
        <v>9.4151269140320386E-3</v>
      </c>
      <c r="Q183" s="268">
        <f t="shared" si="29"/>
        <v>1.0984356676053981E-2</v>
      </c>
      <c r="R183" s="268">
        <f t="shared" si="29"/>
        <v>6.4038265783471233E-3</v>
      </c>
      <c r="S183" s="268">
        <f t="shared" si="29"/>
        <v>3.3447706578994514E-3</v>
      </c>
      <c r="T183" s="268">
        <f t="shared" si="29"/>
        <v>4.3033029478079764E-3</v>
      </c>
      <c r="U183" s="268">
        <f t="shared" si="29"/>
        <v>5.1205829316575873E-3</v>
      </c>
      <c r="V183" s="268">
        <f t="shared" si="29"/>
        <v>1.441659889638563E-2</v>
      </c>
      <c r="W183" s="268">
        <f t="shared" si="29"/>
        <v>1.773770605441044E-2</v>
      </c>
      <c r="X183" s="268">
        <f t="shared" si="29"/>
        <v>1.2238059790161513E-2</v>
      </c>
      <c r="Y183" s="268">
        <f t="shared" si="29"/>
        <v>1.0659151455642363E-2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0.7548719046777066</v>
      </c>
      <c r="C184" s="269">
        <f t="shared" si="30"/>
        <v>0.76123166405880693</v>
      </c>
      <c r="D184" s="269">
        <f t="shared" si="30"/>
        <v>0.7414946189975854</v>
      </c>
      <c r="E184" s="269">
        <f t="shared" si="30"/>
        <v>0.73651212414681622</v>
      </c>
      <c r="F184" s="269">
        <f t="shared" si="30"/>
        <v>0.70052293280600608</v>
      </c>
      <c r="G184" s="269">
        <f t="shared" si="30"/>
        <v>0.72492246407315297</v>
      </c>
      <c r="H184" s="269">
        <f t="shared" si="30"/>
        <v>0.72451281483423113</v>
      </c>
      <c r="I184" s="269">
        <f t="shared" si="30"/>
        <v>0.72385432914916614</v>
      </c>
      <c r="J184" s="269">
        <f t="shared" si="30"/>
        <v>0.78689668125951862</v>
      </c>
      <c r="K184" s="269">
        <f t="shared" si="30"/>
        <v>0.71906566509815095</v>
      </c>
      <c r="L184" s="269">
        <f t="shared" si="30"/>
        <v>0.7480444962628523</v>
      </c>
      <c r="M184" s="269">
        <f t="shared" si="30"/>
        <v>0.74624529595273681</v>
      </c>
      <c r="N184" s="269">
        <f t="shared" si="30"/>
        <v>0.74986158143449444</v>
      </c>
      <c r="O184" s="269">
        <f t="shared" si="30"/>
        <v>0.76072888668030714</v>
      </c>
      <c r="P184" s="269">
        <f t="shared" si="30"/>
        <v>0.70533755144553056</v>
      </c>
      <c r="Q184" s="269">
        <f t="shared" si="30"/>
        <v>0.68210711832842608</v>
      </c>
      <c r="R184" s="269">
        <f t="shared" si="30"/>
        <v>0.74710574775772987</v>
      </c>
      <c r="S184" s="269">
        <f t="shared" si="30"/>
        <v>0.8030284221868963</v>
      </c>
      <c r="T184" s="269">
        <f t="shared" si="30"/>
        <v>0.77643728881888485</v>
      </c>
      <c r="U184" s="269">
        <f t="shared" si="30"/>
        <v>0.75047549748547993</v>
      </c>
      <c r="V184" s="269">
        <f t="shared" si="30"/>
        <v>0.49592651436852053</v>
      </c>
      <c r="W184" s="269">
        <f t="shared" si="30"/>
        <v>0.45753445895934963</v>
      </c>
      <c r="X184" s="269">
        <f t="shared" si="30"/>
        <v>0.45752164204620061</v>
      </c>
      <c r="Y184" s="269">
        <f t="shared" si="30"/>
        <v>0.45872631346695525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0.7548719046777066</v>
      </c>
      <c r="C185" s="318">
        <f t="shared" si="31"/>
        <v>0.76123166405880693</v>
      </c>
      <c r="D185" s="318">
        <f t="shared" si="31"/>
        <v>0.7414946189975854</v>
      </c>
      <c r="E185" s="318">
        <f t="shared" si="31"/>
        <v>0.73651212414681622</v>
      </c>
      <c r="F185" s="318">
        <f t="shared" si="31"/>
        <v>0.70052293280600608</v>
      </c>
      <c r="G185" s="318">
        <f t="shared" si="31"/>
        <v>0.72492246407315297</v>
      </c>
      <c r="H185" s="318">
        <f t="shared" si="31"/>
        <v>0.72451281483423113</v>
      </c>
      <c r="I185" s="318">
        <f t="shared" si="31"/>
        <v>0.72385432914916614</v>
      </c>
      <c r="J185" s="318">
        <f t="shared" si="31"/>
        <v>0.78689668125951862</v>
      </c>
      <c r="K185" s="318">
        <f t="shared" si="31"/>
        <v>0.71906566509815095</v>
      </c>
      <c r="L185" s="318">
        <f t="shared" si="31"/>
        <v>0.7480444962628523</v>
      </c>
      <c r="M185" s="318">
        <f t="shared" si="31"/>
        <v>0.74624529595273681</v>
      </c>
      <c r="N185" s="318">
        <f t="shared" si="31"/>
        <v>0.74986158143449444</v>
      </c>
      <c r="O185" s="318">
        <f t="shared" si="31"/>
        <v>0.76072888668030714</v>
      </c>
      <c r="P185" s="318">
        <f t="shared" si="31"/>
        <v>0.70533755144553056</v>
      </c>
      <c r="Q185" s="318">
        <f t="shared" si="31"/>
        <v>0.68210711832842608</v>
      </c>
      <c r="R185" s="318">
        <f t="shared" si="31"/>
        <v>0.74710574775772987</v>
      </c>
      <c r="S185" s="318">
        <f t="shared" si="31"/>
        <v>0.8030284221868963</v>
      </c>
      <c r="T185" s="318">
        <f t="shared" si="31"/>
        <v>0.77643728881888485</v>
      </c>
      <c r="U185" s="318">
        <f t="shared" si="31"/>
        <v>0.75047549748547993</v>
      </c>
      <c r="V185" s="318">
        <f t="shared" si="31"/>
        <v>0.49592651436852053</v>
      </c>
      <c r="W185" s="318">
        <f t="shared" si="31"/>
        <v>0.45753445895934963</v>
      </c>
      <c r="X185" s="318">
        <f t="shared" si="31"/>
        <v>0.45752164204620061</v>
      </c>
      <c r="Y185" s="318">
        <f t="shared" si="31"/>
        <v>0.45872631346695525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0.2211434847141811</v>
      </c>
      <c r="C187" s="269">
        <f t="shared" si="33"/>
        <v>0.21579325627963011</v>
      </c>
      <c r="D187" s="269">
        <f t="shared" si="33"/>
        <v>0.23388214182661471</v>
      </c>
      <c r="E187" s="269">
        <f t="shared" si="33"/>
        <v>0.24014330390233338</v>
      </c>
      <c r="F187" s="269">
        <f t="shared" si="33"/>
        <v>0.27300716474758974</v>
      </c>
      <c r="G187" s="269">
        <f t="shared" si="33"/>
        <v>0.24747245446586164</v>
      </c>
      <c r="H187" s="269">
        <f t="shared" si="33"/>
        <v>0.24638542308344785</v>
      </c>
      <c r="I187" s="269">
        <f t="shared" si="33"/>
        <v>0.2461626901148749</v>
      </c>
      <c r="J187" s="269">
        <f t="shared" si="33"/>
        <v>0.18914973953910388</v>
      </c>
      <c r="K187" s="269">
        <f t="shared" si="33"/>
        <v>0.25273970310930577</v>
      </c>
      <c r="L187" s="269">
        <f t="shared" si="33"/>
        <v>0.2252861278390792</v>
      </c>
      <c r="M187" s="269">
        <f t="shared" si="33"/>
        <v>0.2272320801661718</v>
      </c>
      <c r="N187" s="269">
        <f t="shared" si="33"/>
        <v>0.22323909184599511</v>
      </c>
      <c r="O187" s="269">
        <f t="shared" si="33"/>
        <v>0.21269196698885059</v>
      </c>
      <c r="P187" s="269">
        <f t="shared" si="33"/>
        <v>0.26070401519919045</v>
      </c>
      <c r="Q187" s="269">
        <f t="shared" si="33"/>
        <v>0.28108434182842118</v>
      </c>
      <c r="R187" s="269">
        <f t="shared" si="33"/>
        <v>0.22387102080308205</v>
      </c>
      <c r="S187" s="269">
        <f t="shared" si="33"/>
        <v>0.17299436936234022</v>
      </c>
      <c r="T187" s="269">
        <f t="shared" si="33"/>
        <v>0.19816037015032079</v>
      </c>
      <c r="U187" s="269">
        <f t="shared" si="33"/>
        <v>0.22303402804374528</v>
      </c>
      <c r="V187" s="269">
        <f t="shared" si="33"/>
        <v>0.46473763889899194</v>
      </c>
      <c r="W187" s="269">
        <f t="shared" si="33"/>
        <v>0.49709702961124219</v>
      </c>
      <c r="X187" s="269">
        <f t="shared" si="33"/>
        <v>0.50937534751120239</v>
      </c>
      <c r="Y187" s="269">
        <f t="shared" si="33"/>
        <v>0.5109997367172916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0.2211434847141811</v>
      </c>
      <c r="C188" s="318">
        <f t="shared" si="34"/>
        <v>0.21579325627963011</v>
      </c>
      <c r="D188" s="318">
        <f t="shared" si="34"/>
        <v>0.23388214182661471</v>
      </c>
      <c r="E188" s="318">
        <f t="shared" si="34"/>
        <v>0.24014330390233338</v>
      </c>
      <c r="F188" s="318">
        <f t="shared" si="34"/>
        <v>0.27300716474758974</v>
      </c>
      <c r="G188" s="318">
        <f t="shared" si="34"/>
        <v>0.24747245446586164</v>
      </c>
      <c r="H188" s="318">
        <f t="shared" si="34"/>
        <v>0.24638542308344785</v>
      </c>
      <c r="I188" s="318">
        <f t="shared" si="34"/>
        <v>0.2461626901148749</v>
      </c>
      <c r="J188" s="318">
        <f t="shared" si="34"/>
        <v>0.18914973953910388</v>
      </c>
      <c r="K188" s="318">
        <f t="shared" si="34"/>
        <v>0.25273970310930577</v>
      </c>
      <c r="L188" s="318">
        <f t="shared" si="34"/>
        <v>0.2252861278390792</v>
      </c>
      <c r="M188" s="318">
        <f t="shared" si="34"/>
        <v>0.2272320801661718</v>
      </c>
      <c r="N188" s="318">
        <f t="shared" si="34"/>
        <v>0.22323909184599511</v>
      </c>
      <c r="O188" s="318">
        <f t="shared" si="34"/>
        <v>0.21269196698885059</v>
      </c>
      <c r="P188" s="318">
        <f t="shared" si="34"/>
        <v>0.26070401519919045</v>
      </c>
      <c r="Q188" s="318">
        <f t="shared" si="34"/>
        <v>0.28108434182842118</v>
      </c>
      <c r="R188" s="318">
        <f t="shared" si="34"/>
        <v>0.22387102080308205</v>
      </c>
      <c r="S188" s="318">
        <f t="shared" si="34"/>
        <v>0.17299436936234022</v>
      </c>
      <c r="T188" s="318">
        <f t="shared" si="34"/>
        <v>0.19816037015032079</v>
      </c>
      <c r="U188" s="318">
        <f t="shared" si="34"/>
        <v>0.22303402804374528</v>
      </c>
      <c r="V188" s="318">
        <f t="shared" si="34"/>
        <v>0.46473763889899194</v>
      </c>
      <c r="W188" s="318">
        <f t="shared" si="34"/>
        <v>0.49709702961124219</v>
      </c>
      <c r="X188" s="318">
        <f t="shared" si="34"/>
        <v>0.50937534751120239</v>
      </c>
      <c r="Y188" s="318">
        <f t="shared" si="34"/>
        <v>0.5109997367172916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1.9800585033794071E-2</v>
      </c>
      <c r="C190" s="269">
        <f t="shared" si="36"/>
        <v>1.9534152470508947E-2</v>
      </c>
      <c r="D190" s="269">
        <f t="shared" si="36"/>
        <v>1.9915104011797188E-2</v>
      </c>
      <c r="E190" s="269">
        <f t="shared" si="36"/>
        <v>1.8940689820389746E-2</v>
      </c>
      <c r="F190" s="269">
        <f t="shared" si="36"/>
        <v>2.0172083513132429E-2</v>
      </c>
      <c r="G190" s="269">
        <f t="shared" si="36"/>
        <v>2.1478351369670346E-2</v>
      </c>
      <c r="H190" s="269">
        <f t="shared" si="36"/>
        <v>2.2215492643971952E-2</v>
      </c>
      <c r="I190" s="269">
        <f t="shared" si="36"/>
        <v>2.2753343280534657E-2</v>
      </c>
      <c r="J190" s="269">
        <f t="shared" si="36"/>
        <v>2.0341125351658405E-2</v>
      </c>
      <c r="K190" s="269">
        <f t="shared" si="36"/>
        <v>2.1619437722611389E-2</v>
      </c>
      <c r="L190" s="269">
        <f t="shared" si="36"/>
        <v>2.1011318498874595E-2</v>
      </c>
      <c r="M190" s="269">
        <f t="shared" si="36"/>
        <v>2.0940024186288129E-2</v>
      </c>
      <c r="N190" s="269">
        <f t="shared" si="36"/>
        <v>2.1246805457490511E-2</v>
      </c>
      <c r="O190" s="269">
        <f t="shared" si="36"/>
        <v>2.1287752096952793E-2</v>
      </c>
      <c r="P190" s="269">
        <f t="shared" si="36"/>
        <v>2.4543306441246977E-2</v>
      </c>
      <c r="Q190" s="269">
        <f t="shared" si="36"/>
        <v>2.5824183167098801E-2</v>
      </c>
      <c r="R190" s="269">
        <f t="shared" si="36"/>
        <v>2.2619404860840898E-2</v>
      </c>
      <c r="S190" s="269">
        <f t="shared" si="36"/>
        <v>2.0632437792864052E-2</v>
      </c>
      <c r="T190" s="269">
        <f t="shared" si="36"/>
        <v>2.10990380829865E-2</v>
      </c>
      <c r="U190" s="269">
        <f t="shared" si="36"/>
        <v>2.1369891539117097E-2</v>
      </c>
      <c r="V190" s="269">
        <f t="shared" si="36"/>
        <v>2.4919247836101843E-2</v>
      </c>
      <c r="W190" s="269">
        <f t="shared" si="36"/>
        <v>2.763080537499768E-2</v>
      </c>
      <c r="X190" s="269">
        <f t="shared" si="36"/>
        <v>2.0864950652435418E-2</v>
      </c>
      <c r="Y190" s="269">
        <f t="shared" si="36"/>
        <v>1.9614798360110763E-2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3.2432403759462777E-3</v>
      </c>
      <c r="C191" s="318">
        <f t="shared" si="37"/>
        <v>2.837312982662387E-3</v>
      </c>
      <c r="D191" s="318">
        <f t="shared" si="37"/>
        <v>3.6511764598447663E-3</v>
      </c>
      <c r="E191" s="318">
        <f t="shared" si="37"/>
        <v>2.7860482068712855E-3</v>
      </c>
      <c r="F191" s="318">
        <f t="shared" si="37"/>
        <v>4.8068280740026339E-3</v>
      </c>
      <c r="G191" s="318">
        <f t="shared" si="37"/>
        <v>5.5779171191731175E-3</v>
      </c>
      <c r="H191" s="318">
        <f t="shared" si="37"/>
        <v>6.3240436313616076E-3</v>
      </c>
      <c r="I191" s="318">
        <f t="shared" si="37"/>
        <v>6.8763374792457643E-3</v>
      </c>
      <c r="J191" s="318">
        <f t="shared" si="37"/>
        <v>3.0813499102963883E-3</v>
      </c>
      <c r="K191" s="318">
        <f t="shared" si="37"/>
        <v>5.8474663790258263E-3</v>
      </c>
      <c r="L191" s="318">
        <f t="shared" si="37"/>
        <v>4.6037260752060461E-3</v>
      </c>
      <c r="M191" s="318">
        <f t="shared" si="37"/>
        <v>4.5718953848030161E-3</v>
      </c>
      <c r="N191" s="318">
        <f t="shared" si="37"/>
        <v>4.7993571254577533E-3</v>
      </c>
      <c r="O191" s="318">
        <f t="shared" si="37"/>
        <v>4.6019405176697999E-3</v>
      </c>
      <c r="P191" s="318">
        <f t="shared" si="37"/>
        <v>9.0724472570092793E-3</v>
      </c>
      <c r="Q191" s="318">
        <f t="shared" si="37"/>
        <v>1.086285981971967E-2</v>
      </c>
      <c r="R191" s="318">
        <f t="shared" si="37"/>
        <v>6.232402927360204E-3</v>
      </c>
      <c r="S191" s="318">
        <f t="shared" si="37"/>
        <v>3.018829081498781E-3</v>
      </c>
      <c r="T191" s="318">
        <f t="shared" si="37"/>
        <v>4.0686787378894536E-3</v>
      </c>
      <c r="U191" s="318">
        <f t="shared" si="37"/>
        <v>4.908977585189875E-3</v>
      </c>
      <c r="V191" s="318">
        <f t="shared" si="37"/>
        <v>1.4041605983911715E-2</v>
      </c>
      <c r="W191" s="318">
        <f t="shared" si="37"/>
        <v>1.7595254067698386E-2</v>
      </c>
      <c r="X191" s="318">
        <f t="shared" si="37"/>
        <v>1.0829680471042579E-2</v>
      </c>
      <c r="Y191" s="318">
        <f t="shared" si="37"/>
        <v>9.553104940829088E-3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1.6557344657847788E-2</v>
      </c>
      <c r="C192" s="318">
        <f t="shared" si="38"/>
        <v>1.669683948784656E-2</v>
      </c>
      <c r="D192" s="318">
        <f t="shared" si="38"/>
        <v>1.6263927551952422E-2</v>
      </c>
      <c r="E192" s="318">
        <f t="shared" si="38"/>
        <v>1.6154641613518459E-2</v>
      </c>
      <c r="F192" s="318">
        <f t="shared" si="38"/>
        <v>1.5365255439129796E-2</v>
      </c>
      <c r="G192" s="318">
        <f t="shared" si="38"/>
        <v>1.5900434250497229E-2</v>
      </c>
      <c r="H192" s="318">
        <f t="shared" si="38"/>
        <v>1.5891449012610345E-2</v>
      </c>
      <c r="I192" s="318">
        <f t="shared" si="38"/>
        <v>1.5877005801288892E-2</v>
      </c>
      <c r="J192" s="318">
        <f t="shared" si="38"/>
        <v>1.7259775441362014E-2</v>
      </c>
      <c r="K192" s="318">
        <f t="shared" si="38"/>
        <v>1.5771971343585562E-2</v>
      </c>
      <c r="L192" s="318">
        <f t="shared" si="38"/>
        <v>1.6407592423668547E-2</v>
      </c>
      <c r="M192" s="318">
        <f t="shared" si="38"/>
        <v>1.6368128801485114E-2</v>
      </c>
      <c r="N192" s="318">
        <f t="shared" si="38"/>
        <v>1.6447448332032759E-2</v>
      </c>
      <c r="O192" s="318">
        <f t="shared" si="38"/>
        <v>1.6685811579282995E-2</v>
      </c>
      <c r="P192" s="318">
        <f t="shared" si="38"/>
        <v>1.5470859184237698E-2</v>
      </c>
      <c r="Q192" s="318">
        <f t="shared" si="38"/>
        <v>1.4961323347379133E-2</v>
      </c>
      <c r="R192" s="318">
        <f t="shared" si="38"/>
        <v>1.638700193348069E-2</v>
      </c>
      <c r="S192" s="318">
        <f t="shared" si="38"/>
        <v>1.7613608711365272E-2</v>
      </c>
      <c r="T192" s="318">
        <f t="shared" si="38"/>
        <v>1.7030359345097043E-2</v>
      </c>
      <c r="U192" s="318">
        <f t="shared" si="38"/>
        <v>1.6460913953927219E-2</v>
      </c>
      <c r="V192" s="318">
        <f t="shared" si="38"/>
        <v>1.087764185219013E-2</v>
      </c>
      <c r="W192" s="318">
        <f t="shared" si="38"/>
        <v>1.0035551307299297E-2</v>
      </c>
      <c r="X192" s="318">
        <f t="shared" si="38"/>
        <v>1.0035270181392841E-2</v>
      </c>
      <c r="Y192" s="318">
        <f t="shared" si="38"/>
        <v>1.0061693419281679E-2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1.0000000000000002</v>
      </c>
      <c r="C197" s="232">
        <f t="shared" si="42"/>
        <v>0.99999999999999967</v>
      </c>
      <c r="D197" s="232">
        <f t="shared" si="42"/>
        <v>0.99999999999999978</v>
      </c>
      <c r="E197" s="232">
        <f t="shared" si="42"/>
        <v>1.0000000000000002</v>
      </c>
      <c r="F197" s="232">
        <f t="shared" si="42"/>
        <v>1.0000000000000002</v>
      </c>
      <c r="G197" s="232">
        <f t="shared" si="42"/>
        <v>1</v>
      </c>
      <c r="H197" s="232">
        <f t="shared" si="42"/>
        <v>0.99999999999999978</v>
      </c>
      <c r="I197" s="232">
        <f t="shared" si="42"/>
        <v>0.99999999999999989</v>
      </c>
      <c r="J197" s="232">
        <f t="shared" si="42"/>
        <v>1</v>
      </c>
      <c r="K197" s="232">
        <f t="shared" si="42"/>
        <v>1.0000000000000004</v>
      </c>
      <c r="L197" s="232">
        <f t="shared" si="42"/>
        <v>1</v>
      </c>
      <c r="M197" s="232">
        <f t="shared" si="42"/>
        <v>1.0000000000000002</v>
      </c>
      <c r="N197" s="232">
        <f t="shared" si="42"/>
        <v>0.99999999999999967</v>
      </c>
      <c r="O197" s="232">
        <f t="shared" si="42"/>
        <v>0.99999999999999978</v>
      </c>
      <c r="P197" s="232">
        <f t="shared" si="42"/>
        <v>1</v>
      </c>
      <c r="Q197" s="232">
        <f t="shared" si="42"/>
        <v>1</v>
      </c>
      <c r="R197" s="232">
        <f t="shared" si="42"/>
        <v>1</v>
      </c>
      <c r="S197" s="232">
        <f t="shared" si="42"/>
        <v>0.99999999999999978</v>
      </c>
      <c r="T197" s="232">
        <f t="shared" si="42"/>
        <v>1.0000000000000004</v>
      </c>
      <c r="U197" s="232">
        <f t="shared" si="42"/>
        <v>0.99999999999999967</v>
      </c>
      <c r="V197" s="232">
        <f t="shared" si="42"/>
        <v>0.99999999999999944</v>
      </c>
      <c r="W197" s="232">
        <f t="shared" si="42"/>
        <v>1</v>
      </c>
      <c r="X197" s="232">
        <f t="shared" si="42"/>
        <v>1.0000000000000002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7.8618932747797059E-3</v>
      </c>
      <c r="C202" s="268">
        <f t="shared" si="47"/>
        <v>6.4779808451837203E-3</v>
      </c>
      <c r="D202" s="268">
        <f t="shared" si="47"/>
        <v>8.8295029737218214E-3</v>
      </c>
      <c r="E202" s="268">
        <f t="shared" si="47"/>
        <v>8.2786012290678706E-3</v>
      </c>
      <c r="F202" s="268">
        <f t="shared" si="47"/>
        <v>1.1743844074012872E-2</v>
      </c>
      <c r="G202" s="268">
        <f t="shared" si="47"/>
        <v>1.141221651923131E-2</v>
      </c>
      <c r="H202" s="268">
        <f t="shared" si="47"/>
        <v>1.2793597018055589E-2</v>
      </c>
      <c r="I202" s="268">
        <f t="shared" si="47"/>
        <v>1.340803949267789E-2</v>
      </c>
      <c r="J202" s="268">
        <f t="shared" si="47"/>
        <v>6.801019019427066E-3</v>
      </c>
      <c r="K202" s="268">
        <f t="shared" si="47"/>
        <v>1.2232017869536496E-2</v>
      </c>
      <c r="L202" s="268">
        <f t="shared" si="47"/>
        <v>1.0577987157885662E-2</v>
      </c>
      <c r="M202" s="268">
        <f t="shared" si="47"/>
        <v>1.0437876692378407E-2</v>
      </c>
      <c r="N202" s="268">
        <f t="shared" si="47"/>
        <v>1.0562881008522576E-2</v>
      </c>
      <c r="O202" s="268">
        <f t="shared" si="47"/>
        <v>9.8996060623483522E-3</v>
      </c>
      <c r="P202" s="268">
        <f t="shared" si="47"/>
        <v>1.7320118228822338E-2</v>
      </c>
      <c r="Q202" s="268">
        <f t="shared" si="47"/>
        <v>2.0073215836421632E-2</v>
      </c>
      <c r="R202" s="268">
        <f t="shared" si="47"/>
        <v>1.1913440476586667E-2</v>
      </c>
      <c r="S202" s="268">
        <f t="shared" si="47"/>
        <v>6.3027743638880938E-3</v>
      </c>
      <c r="T202" s="268">
        <f t="shared" si="47"/>
        <v>8.0731363668926984E-3</v>
      </c>
      <c r="U202" s="268">
        <f t="shared" si="47"/>
        <v>9.5706779202426942E-3</v>
      </c>
      <c r="V202" s="268">
        <f t="shared" si="47"/>
        <v>2.5912003491805911E-2</v>
      </c>
      <c r="W202" s="268">
        <f t="shared" si="47"/>
        <v>3.1476722749040745E-2</v>
      </c>
      <c r="X202" s="268">
        <f t="shared" si="47"/>
        <v>2.2190123286448659E-2</v>
      </c>
      <c r="Y202" s="268">
        <f t="shared" si="47"/>
        <v>1.9416519183052847E-2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0.68012700203389809</v>
      </c>
      <c r="C203" s="269">
        <f t="shared" si="48"/>
        <v>0.68717122152411991</v>
      </c>
      <c r="D203" s="269">
        <f t="shared" si="48"/>
        <v>0.66677495767803641</v>
      </c>
      <c r="E203" s="269">
        <f t="shared" si="48"/>
        <v>0.6638731732304699</v>
      </c>
      <c r="F203" s="269">
        <f t="shared" si="48"/>
        <v>0.62636344684721901</v>
      </c>
      <c r="G203" s="269">
        <f t="shared" si="48"/>
        <v>0.64746568240734537</v>
      </c>
      <c r="H203" s="269">
        <f t="shared" si="48"/>
        <v>0.64541442701891161</v>
      </c>
      <c r="I203" s="269">
        <f t="shared" si="48"/>
        <v>0.64370054863993442</v>
      </c>
      <c r="J203" s="269">
        <f t="shared" si="48"/>
        <v>0.7103515582272697</v>
      </c>
      <c r="K203" s="269">
        <f t="shared" si="48"/>
        <v>0.64141930227388477</v>
      </c>
      <c r="L203" s="269">
        <f t="shared" si="48"/>
        <v>0.67057454012219397</v>
      </c>
      <c r="M203" s="269">
        <f t="shared" si="48"/>
        <v>0.66902326894900843</v>
      </c>
      <c r="N203" s="269">
        <f t="shared" si="48"/>
        <v>0.67190090838042804</v>
      </c>
      <c r="O203" s="269">
        <f t="shared" si="48"/>
        <v>0.6824355508782155</v>
      </c>
      <c r="P203" s="269">
        <f t="shared" si="48"/>
        <v>0.62216506489212065</v>
      </c>
      <c r="Q203" s="269">
        <f t="shared" si="48"/>
        <v>0.5976939385824388</v>
      </c>
      <c r="R203" s="269">
        <f t="shared" si="48"/>
        <v>0.66644399108948782</v>
      </c>
      <c r="S203" s="269">
        <f t="shared" si="48"/>
        <v>0.72557159763277124</v>
      </c>
      <c r="T203" s="269">
        <f t="shared" si="48"/>
        <v>0.69844255727632487</v>
      </c>
      <c r="U203" s="269">
        <f t="shared" si="48"/>
        <v>0.67257970184546667</v>
      </c>
      <c r="V203" s="269">
        <f t="shared" si="48"/>
        <v>0.4274048520514992</v>
      </c>
      <c r="W203" s="269">
        <f t="shared" si="48"/>
        <v>0.38931380627368622</v>
      </c>
      <c r="X203" s="269">
        <f t="shared" si="48"/>
        <v>0.39777980330876761</v>
      </c>
      <c r="Y203" s="269">
        <f t="shared" si="48"/>
        <v>0.40066954963209167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0.68012700203389809</v>
      </c>
      <c r="C204" s="318">
        <f t="shared" si="49"/>
        <v>0.68717122152411991</v>
      </c>
      <c r="D204" s="318">
        <f t="shared" si="49"/>
        <v>0.66677495767803641</v>
      </c>
      <c r="E204" s="318">
        <f t="shared" si="49"/>
        <v>0.6638731732304699</v>
      </c>
      <c r="F204" s="318">
        <f t="shared" si="49"/>
        <v>0.62636344684721901</v>
      </c>
      <c r="G204" s="318">
        <f t="shared" si="49"/>
        <v>0.64746568240734537</v>
      </c>
      <c r="H204" s="318">
        <f t="shared" si="49"/>
        <v>0.64541442701891161</v>
      </c>
      <c r="I204" s="318">
        <f t="shared" si="49"/>
        <v>0.64370054863993442</v>
      </c>
      <c r="J204" s="318">
        <f t="shared" si="49"/>
        <v>0.7103515582272697</v>
      </c>
      <c r="K204" s="318">
        <f t="shared" si="49"/>
        <v>0.64141930227388477</v>
      </c>
      <c r="L204" s="318">
        <f t="shared" si="49"/>
        <v>0.67057454012219397</v>
      </c>
      <c r="M204" s="318">
        <f t="shared" si="49"/>
        <v>0.66902326894900843</v>
      </c>
      <c r="N204" s="318">
        <f t="shared" si="49"/>
        <v>0.67190090838042804</v>
      </c>
      <c r="O204" s="318">
        <f t="shared" si="49"/>
        <v>0.6824355508782155</v>
      </c>
      <c r="P204" s="318">
        <f t="shared" si="49"/>
        <v>0.62216506489212065</v>
      </c>
      <c r="Q204" s="318">
        <f t="shared" si="49"/>
        <v>0.5976939385824388</v>
      </c>
      <c r="R204" s="318">
        <f t="shared" si="49"/>
        <v>0.66644399108948782</v>
      </c>
      <c r="S204" s="318">
        <f t="shared" si="49"/>
        <v>0.72557159763277124</v>
      </c>
      <c r="T204" s="318">
        <f t="shared" si="49"/>
        <v>0.69844255727632487</v>
      </c>
      <c r="U204" s="318">
        <f t="shared" si="49"/>
        <v>0.67257970184546667</v>
      </c>
      <c r="V204" s="318">
        <f t="shared" si="49"/>
        <v>0.4274048520514992</v>
      </c>
      <c r="W204" s="318">
        <f t="shared" si="49"/>
        <v>0.38931380627368622</v>
      </c>
      <c r="X204" s="318">
        <f t="shared" si="49"/>
        <v>0.39777980330876761</v>
      </c>
      <c r="Y204" s="318">
        <f t="shared" si="49"/>
        <v>0.40066954963209167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0.22370935092832575</v>
      </c>
      <c r="C206" s="269">
        <f t="shared" si="51"/>
        <v>0.21871532795629878</v>
      </c>
      <c r="D206" s="269">
        <f t="shared" si="51"/>
        <v>0.2361356576085144</v>
      </c>
      <c r="E206" s="269">
        <f t="shared" si="51"/>
        <v>0.24303506268567823</v>
      </c>
      <c r="F206" s="269">
        <f t="shared" si="51"/>
        <v>0.27407620128324345</v>
      </c>
      <c r="G206" s="269">
        <f t="shared" si="51"/>
        <v>0.24816772283966462</v>
      </c>
      <c r="H206" s="269">
        <f t="shared" si="51"/>
        <v>0.24643412182651625</v>
      </c>
      <c r="I206" s="269">
        <f t="shared" si="51"/>
        <v>0.2457809202296721</v>
      </c>
      <c r="J206" s="269">
        <f t="shared" si="51"/>
        <v>0.19171434267164247</v>
      </c>
      <c r="K206" s="269">
        <f t="shared" si="51"/>
        <v>0.25312799404683189</v>
      </c>
      <c r="L206" s="269">
        <f t="shared" si="51"/>
        <v>0.22675000873552228</v>
      </c>
      <c r="M206" s="269">
        <f t="shared" si="51"/>
        <v>0.2287296651130945</v>
      </c>
      <c r="N206" s="269">
        <f t="shared" si="51"/>
        <v>0.22458854695965988</v>
      </c>
      <c r="O206" s="269">
        <f t="shared" si="51"/>
        <v>0.21422791267833505</v>
      </c>
      <c r="P206" s="269">
        <f t="shared" si="51"/>
        <v>0.25819603516581391</v>
      </c>
      <c r="Q206" s="269">
        <f t="shared" si="51"/>
        <v>0.27653885259690519</v>
      </c>
      <c r="R206" s="269">
        <f t="shared" si="51"/>
        <v>0.22421914488662442</v>
      </c>
      <c r="S206" s="269">
        <f t="shared" si="51"/>
        <v>0.17549896456640146</v>
      </c>
      <c r="T206" s="269">
        <f t="shared" si="51"/>
        <v>0.20014020837600746</v>
      </c>
      <c r="U206" s="269">
        <f t="shared" si="51"/>
        <v>0.22442518938061556</v>
      </c>
      <c r="V206" s="269">
        <f t="shared" si="51"/>
        <v>0.44970032416817951</v>
      </c>
      <c r="W206" s="269">
        <f t="shared" si="51"/>
        <v>0.47490899851507368</v>
      </c>
      <c r="X206" s="269">
        <f t="shared" si="51"/>
        <v>0.49723563150402494</v>
      </c>
      <c r="Y206" s="269">
        <f t="shared" si="51"/>
        <v>0.50112560645757898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0.22370935092832575</v>
      </c>
      <c r="C207" s="318">
        <f t="shared" si="52"/>
        <v>0.21871532795629878</v>
      </c>
      <c r="D207" s="318">
        <f t="shared" si="52"/>
        <v>0.2361356576085144</v>
      </c>
      <c r="E207" s="318">
        <f t="shared" si="52"/>
        <v>0.24303506268567823</v>
      </c>
      <c r="F207" s="318">
        <f t="shared" si="52"/>
        <v>0.27407620128324345</v>
      </c>
      <c r="G207" s="318">
        <f t="shared" si="52"/>
        <v>0.24816772283966462</v>
      </c>
      <c r="H207" s="318">
        <f t="shared" si="52"/>
        <v>0.24643412182651625</v>
      </c>
      <c r="I207" s="318">
        <f t="shared" si="52"/>
        <v>0.2457809202296721</v>
      </c>
      <c r="J207" s="318">
        <f t="shared" si="52"/>
        <v>0.19171434267164247</v>
      </c>
      <c r="K207" s="318">
        <f t="shared" si="52"/>
        <v>0.25312799404683189</v>
      </c>
      <c r="L207" s="318">
        <f t="shared" si="52"/>
        <v>0.22675000873552228</v>
      </c>
      <c r="M207" s="318">
        <f t="shared" si="52"/>
        <v>0.2287296651130945</v>
      </c>
      <c r="N207" s="318">
        <f t="shared" si="52"/>
        <v>0.22458854695965988</v>
      </c>
      <c r="O207" s="318">
        <f t="shared" si="52"/>
        <v>0.21422791267833505</v>
      </c>
      <c r="P207" s="318">
        <f t="shared" si="52"/>
        <v>0.25819603516581391</v>
      </c>
      <c r="Q207" s="318">
        <f t="shared" si="52"/>
        <v>0.27653885259690519</v>
      </c>
      <c r="R207" s="318">
        <f t="shared" si="52"/>
        <v>0.22421914488662442</v>
      </c>
      <c r="S207" s="318">
        <f t="shared" si="52"/>
        <v>0.17549896456640146</v>
      </c>
      <c r="T207" s="318">
        <f t="shared" si="52"/>
        <v>0.20014020837600746</v>
      </c>
      <c r="U207" s="318">
        <f t="shared" si="52"/>
        <v>0.22442518938061556</v>
      </c>
      <c r="V207" s="318">
        <f t="shared" si="52"/>
        <v>0.44970032416817951</v>
      </c>
      <c r="W207" s="318">
        <f t="shared" si="52"/>
        <v>0.47490899851507368</v>
      </c>
      <c r="X207" s="318">
        <f t="shared" si="52"/>
        <v>0.49723563150402494</v>
      </c>
      <c r="Y207" s="318">
        <f t="shared" si="52"/>
        <v>0.50112560645757898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8.8301753762996732E-2</v>
      </c>
      <c r="C209" s="269">
        <f t="shared" si="54"/>
        <v>8.7635469674397282E-2</v>
      </c>
      <c r="D209" s="269">
        <f t="shared" si="54"/>
        <v>8.8259881739727195E-2</v>
      </c>
      <c r="E209" s="269">
        <f t="shared" si="54"/>
        <v>8.4813162854784171E-2</v>
      </c>
      <c r="F209" s="269">
        <f t="shared" si="54"/>
        <v>8.7816507795524759E-2</v>
      </c>
      <c r="G209" s="269">
        <f t="shared" si="54"/>
        <v>9.2954378233758905E-2</v>
      </c>
      <c r="H209" s="269">
        <f t="shared" si="54"/>
        <v>9.5357854136516401E-2</v>
      </c>
      <c r="I209" s="269">
        <f t="shared" si="54"/>
        <v>9.7110491637715457E-2</v>
      </c>
      <c r="J209" s="269">
        <f t="shared" si="54"/>
        <v>9.1133080081660753E-2</v>
      </c>
      <c r="K209" s="269">
        <f t="shared" si="54"/>
        <v>9.3220685809747253E-2</v>
      </c>
      <c r="L209" s="269">
        <f t="shared" si="54"/>
        <v>9.2097463984397998E-2</v>
      </c>
      <c r="M209" s="269">
        <f t="shared" si="54"/>
        <v>9.1809189245518827E-2</v>
      </c>
      <c r="N209" s="269">
        <f t="shared" si="54"/>
        <v>9.2947663651389206E-2</v>
      </c>
      <c r="O209" s="269">
        <f t="shared" si="54"/>
        <v>9.3436930381100958E-2</v>
      </c>
      <c r="P209" s="269">
        <f t="shared" si="54"/>
        <v>0.1023187817132432</v>
      </c>
      <c r="Q209" s="269">
        <f t="shared" si="54"/>
        <v>0.10569399298423442</v>
      </c>
      <c r="R209" s="269">
        <f t="shared" si="54"/>
        <v>9.742342354730113E-2</v>
      </c>
      <c r="S209" s="269">
        <f t="shared" si="54"/>
        <v>9.2626663436939038E-2</v>
      </c>
      <c r="T209" s="269">
        <f t="shared" si="54"/>
        <v>9.3344097980775573E-2</v>
      </c>
      <c r="U209" s="269">
        <f t="shared" si="54"/>
        <v>9.3424430853674773E-2</v>
      </c>
      <c r="V209" s="269">
        <f t="shared" si="54"/>
        <v>9.6982820288514918E-2</v>
      </c>
      <c r="W209" s="269">
        <f t="shared" si="54"/>
        <v>0.10430047246219949</v>
      </c>
      <c r="X209" s="269">
        <f t="shared" si="54"/>
        <v>8.2794441900759047E-2</v>
      </c>
      <c r="Y209" s="269">
        <f t="shared" si="54"/>
        <v>7.8788324727276621E-2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1.1811272688115765E-2</v>
      </c>
      <c r="C210" s="318">
        <f t="shared" si="55"/>
        <v>1.0352760477426106E-2</v>
      </c>
      <c r="D210" s="318">
        <f t="shared" si="55"/>
        <v>1.3271038289964487E-2</v>
      </c>
      <c r="E210" s="318">
        <f t="shared" si="55"/>
        <v>1.01506685834929E-2</v>
      </c>
      <c r="F210" s="318">
        <f t="shared" si="55"/>
        <v>1.7372544780104724E-2</v>
      </c>
      <c r="G210" s="318">
        <f t="shared" si="55"/>
        <v>2.0137152364603388E-2</v>
      </c>
      <c r="H210" s="318">
        <f t="shared" si="55"/>
        <v>2.277132269795917E-2</v>
      </c>
      <c r="I210" s="318">
        <f t="shared" si="55"/>
        <v>2.4716711525483735E-2</v>
      </c>
      <c r="J210" s="318">
        <f t="shared" si="55"/>
        <v>1.1243394392653165E-2</v>
      </c>
      <c r="K210" s="318">
        <f t="shared" si="55"/>
        <v>2.1083466062664473E-2</v>
      </c>
      <c r="L210" s="318">
        <f t="shared" si="55"/>
        <v>1.668130050739311E-2</v>
      </c>
      <c r="M210" s="318">
        <f t="shared" si="55"/>
        <v>1.6567489475968186E-2</v>
      </c>
      <c r="N210" s="318">
        <f t="shared" si="55"/>
        <v>1.7382330172529679E-2</v>
      </c>
      <c r="O210" s="318">
        <f t="shared" si="55"/>
        <v>1.6686818367941305E-2</v>
      </c>
      <c r="P210" s="318">
        <f t="shared" si="55"/>
        <v>3.2346989710768131E-2</v>
      </c>
      <c r="Q210" s="318">
        <f t="shared" si="55"/>
        <v>3.8474346122702403E-2</v>
      </c>
      <c r="R210" s="318">
        <f t="shared" si="55"/>
        <v>2.2471802253844604E-2</v>
      </c>
      <c r="S210" s="318">
        <f t="shared" si="55"/>
        <v>1.102525606562205E-2</v>
      </c>
      <c r="T210" s="318">
        <f t="shared" si="55"/>
        <v>1.4793758045038845E-2</v>
      </c>
      <c r="U210" s="318">
        <f t="shared" si="55"/>
        <v>1.7782756869974221E-2</v>
      </c>
      <c r="V210" s="318">
        <f t="shared" si="55"/>
        <v>4.891473499063393E-2</v>
      </c>
      <c r="W210" s="318">
        <f t="shared" si="55"/>
        <v>6.0516296504011247E-2</v>
      </c>
      <c r="X210" s="318">
        <f t="shared" si="55"/>
        <v>3.805813761351555E-2</v>
      </c>
      <c r="Y210" s="318">
        <f t="shared" si="55"/>
        <v>3.3727025129165533E-2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7.6490481074880962E-2</v>
      </c>
      <c r="C211" s="318">
        <f t="shared" si="56"/>
        <v>7.728270919697118E-2</v>
      </c>
      <c r="D211" s="318">
        <f t="shared" si="56"/>
        <v>7.4988843449762699E-2</v>
      </c>
      <c r="E211" s="318">
        <f t="shared" si="56"/>
        <v>7.4662494271291277E-2</v>
      </c>
      <c r="F211" s="318">
        <f t="shared" si="56"/>
        <v>7.0443963015420025E-2</v>
      </c>
      <c r="G211" s="318">
        <f t="shared" si="56"/>
        <v>7.2817225869155511E-2</v>
      </c>
      <c r="H211" s="318">
        <f t="shared" si="56"/>
        <v>7.2586531438557228E-2</v>
      </c>
      <c r="I211" s="318">
        <f t="shared" si="56"/>
        <v>7.2393780112231729E-2</v>
      </c>
      <c r="J211" s="318">
        <f t="shared" si="56"/>
        <v>7.9889685689007603E-2</v>
      </c>
      <c r="K211" s="318">
        <f t="shared" si="56"/>
        <v>7.2137219747082787E-2</v>
      </c>
      <c r="L211" s="318">
        <f t="shared" si="56"/>
        <v>7.5416163477004874E-2</v>
      </c>
      <c r="M211" s="318">
        <f t="shared" si="56"/>
        <v>7.5241699769550641E-2</v>
      </c>
      <c r="N211" s="318">
        <f t="shared" si="56"/>
        <v>7.556533347885952E-2</v>
      </c>
      <c r="O211" s="318">
        <f t="shared" si="56"/>
        <v>7.6750112013159663E-2</v>
      </c>
      <c r="P211" s="318">
        <f t="shared" si="56"/>
        <v>6.9971792002475067E-2</v>
      </c>
      <c r="Q211" s="318">
        <f t="shared" si="56"/>
        <v>6.721964686153202E-2</v>
      </c>
      <c r="R211" s="318">
        <f t="shared" si="56"/>
        <v>7.4951621293456519E-2</v>
      </c>
      <c r="S211" s="318">
        <f t="shared" si="56"/>
        <v>8.1601407371316992E-2</v>
      </c>
      <c r="T211" s="318">
        <f t="shared" si="56"/>
        <v>7.8550339935736735E-2</v>
      </c>
      <c r="U211" s="318">
        <f t="shared" si="56"/>
        <v>7.5641673983700558E-2</v>
      </c>
      <c r="V211" s="318">
        <f t="shared" si="56"/>
        <v>4.8068085297880994E-2</v>
      </c>
      <c r="W211" s="318">
        <f t="shared" si="56"/>
        <v>4.3784175958188259E-2</v>
      </c>
      <c r="X211" s="318">
        <f t="shared" si="56"/>
        <v>4.4736304287243504E-2</v>
      </c>
      <c r="Y211" s="318">
        <f t="shared" si="56"/>
        <v>4.5061299598111088E-2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0.64691458018676495</v>
      </c>
      <c r="C217" s="320">
        <f>IF(C$5=0,0,(C$5-C$16-C$59)/(CHI_fec!C$5-CHI_fec!C$16))</f>
        <v>0.61981172983612454</v>
      </c>
      <c r="D217" s="320">
        <f>IF(D$5=0,0,(D$5-D$16-D$59)/(CHI_fec!D$5-CHI_fec!D$16))</f>
        <v>0.65567263177173829</v>
      </c>
      <c r="E217" s="320">
        <f>IF(E$5=0,0,(E$5-E$16-E$59)/(CHI_fec!E$5-CHI_fec!E$16))</f>
        <v>0.78357191021753325</v>
      </c>
      <c r="F217" s="320">
        <f>IF(F$5=0,0,(F$5-F$16-F$59)/(CHI_fec!F$5-CHI_fec!F$16))</f>
        <v>0.93725463513268326</v>
      </c>
      <c r="G217" s="320">
        <f>IF(G$5=0,0,(G$5-G$16-G$59)/(CHI_fec!G$5-CHI_fec!G$16))</f>
        <v>0.74522497882646987</v>
      </c>
      <c r="H217" s="320">
        <f>IF(H$5=0,0,(H$5-H$16-H$59)/(CHI_fec!H$5-CHI_fec!H$16))</f>
        <v>0.76633662683242976</v>
      </c>
      <c r="I217" s="320">
        <f>IF(I$5=0,0,(I$5-I$16-I$59)/(CHI_fec!I$5-CHI_fec!I$16))</f>
        <v>0.76163051811715421</v>
      </c>
      <c r="J217" s="320">
        <f>IF(J$5=0,0,(J$5-J$16-J$59)/(CHI_fec!J$5-CHI_fec!J$16))</f>
        <v>0.59330023904601747</v>
      </c>
      <c r="K217" s="320">
        <f>IF(K$5=0,0,(K$5-K$16-K$59)/(CHI_fec!K$5-CHI_fec!K$16))</f>
        <v>0.81944802125775174</v>
      </c>
      <c r="L217" s="320">
        <f>IF(L$5=0,0,(L$5-L$16-L$59)/(CHI_fec!L$5-CHI_fec!L$16))</f>
        <v>0.69791541226863429</v>
      </c>
      <c r="M217" s="320">
        <f>IF(M$5=0,0,(M$5-M$16-M$59)/(CHI_fec!M$5-CHI_fec!M$16))</f>
        <v>0.71548714736618146</v>
      </c>
      <c r="N217" s="320">
        <f>IF(N$5=0,0,(N$5-N$16-N$59)/(CHI_fec!N$5-CHI_fec!N$16))</f>
        <v>0.70745321437217679</v>
      </c>
      <c r="O217" s="320">
        <f>IF(O$5=0,0,(O$5-O$16-O$59)/(CHI_fec!O$5-CHI_fec!O$16))</f>
        <v>0.67508365316208885</v>
      </c>
      <c r="P217" s="320">
        <f>IF(P$5=0,0,(P$5-P$16-P$59)/(CHI_fec!P$5-CHI_fec!P$16))</f>
        <v>0.83471998713434081</v>
      </c>
      <c r="Q217" s="320">
        <f>IF(Q$5=0,0,(Q$5-Q$16-Q$59)/(CHI_fec!Q$5-CHI_fec!Q$16))</f>
        <v>0.90914463676477131</v>
      </c>
      <c r="R217" s="320">
        <f>IF(R$5=0,0,(R$5-R$16-R$59)/(CHI_fec!R$5-CHI_fec!R$16))</f>
        <v>0.72611113691516638</v>
      </c>
      <c r="S217" s="320">
        <f>IF(S$5=0,0,(S$5-S$16-S$59)/(CHI_fec!S$5-CHI_fec!S$16))</f>
        <v>0.53709388299086247</v>
      </c>
      <c r="T217" s="320">
        <f>IF(T$5=0,0,(T$5-T$16-T$59)/(CHI_fec!T$5-CHI_fec!T$16))</f>
        <v>0.61334633124306626</v>
      </c>
      <c r="U217" s="320">
        <f>IF(U$5=0,0,(U$5-U$16-U$59)/(CHI_fec!U$5-CHI_fec!U$16))</f>
        <v>0.62259459845710086</v>
      </c>
      <c r="V217" s="320">
        <f>IF(V$5=0,0,(V$5-V$16-V$59)/(CHI_fec!V$5-CHI_fec!V$16))</f>
        <v>0.57225499098061128</v>
      </c>
      <c r="W217" s="320">
        <f>IF(W$5=0,0,(W$5-W$16-W$59)/(CHI_fec!W$5-CHI_fec!W$16))</f>
        <v>0.54061880328860545</v>
      </c>
      <c r="X217" s="320">
        <f>IF(X$5=0,0,(X$5-X$16-X$59)/(CHI_fec!X$5-CHI_fec!X$16))</f>
        <v>0.49003497877913776</v>
      </c>
      <c r="Y217" s="320">
        <f>IF(Y$5=0,0,(Y$5-Y$16-Y$59)/(CHI_fec!Y$5-CHI_fec!Y$16))</f>
        <v>0.43113439619091382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7.0117768196219579E-2</v>
      </c>
      <c r="C222" s="275">
        <f>IF(C$10=0,0,C$10/CHI_fec!C$10)</f>
        <v>5.4694061461279427E-2</v>
      </c>
      <c r="D222" s="275">
        <f>IF(D$10=0,0,D$10/CHI_fec!D$10)</f>
        <v>8.2321574530222069E-2</v>
      </c>
      <c r="E222" s="275">
        <f>IF(E$10=0,0,E$10/CHI_fec!E$10)</f>
        <v>8.7888054294003037E-2</v>
      </c>
      <c r="F222" s="275">
        <f>IF(F$10=0,0,F$10/CHI_fec!F$10)</f>
        <v>0.15592227736940245</v>
      </c>
      <c r="G222" s="275">
        <f>IF(G$10=0,0,G$10/CHI_fec!G$10)</f>
        <v>0.11693934110890651</v>
      </c>
      <c r="H222" s="275">
        <f>IF(H$10=0,0,H$10/CHI_fec!H$10)</f>
        <v>0.13523973523149915</v>
      </c>
      <c r="I222" s="275">
        <f>IF(I$10=0,0,I$10/CHI_fec!I$10)</f>
        <v>0.14252775114852112</v>
      </c>
      <c r="J222" s="275">
        <f>IF(J$10=0,0,J$10/CHI_fec!J$10)</f>
        <v>5.0537160481231316E-2</v>
      </c>
      <c r="K222" s="275">
        <f>IF(K$10=0,0,K$10/CHI_fec!K$10)</f>
        <v>0.13986586209040167</v>
      </c>
      <c r="L222" s="275">
        <f>IF(L$10=0,0,L$10/CHI_fec!L$10)</f>
        <v>9.9569308318068914E-2</v>
      </c>
      <c r="M222" s="275">
        <f>IF(M$10=0,0,M$10/CHI_fec!M$10)</f>
        <v>9.8270809112340596E-2</v>
      </c>
      <c r="N222" s="275">
        <f>IF(N$10=0,0,N$10/CHI_fec!N$10)</f>
        <v>9.5264529165779072E-2</v>
      </c>
      <c r="O222" s="275">
        <f>IF(O$10=0,0,O$10/CHI_fec!O$10)</f>
        <v>8.4188572564913827E-2</v>
      </c>
      <c r="P222" s="275">
        <f>IF(P$10=0,0,P$10/CHI_fec!P$10)</f>
        <v>0.19992176417093266</v>
      </c>
      <c r="Q222" s="275">
        <f>IF(Q$10=0,0,Q$10/CHI_fec!Q$10)</f>
        <v>0.26436708361446543</v>
      </c>
      <c r="R222" s="275">
        <f>IF(R$10=0,0,R$10/CHI_fec!R$10)</f>
        <v>0.11281425615201299</v>
      </c>
      <c r="S222" s="275">
        <f>IF(S$10=0,0,S$10/CHI_fec!S$10)</f>
        <v>4.0984428217763151E-2</v>
      </c>
      <c r="T222" s="275">
        <f>IF(T$10=0,0,T$10/CHI_fec!T$10)</f>
        <v>6.248456571993985E-2</v>
      </c>
      <c r="U222" s="275">
        <f>IF(U$10=0,0,U$10/CHI_fec!U$10)</f>
        <v>7.6066318933488405E-2</v>
      </c>
      <c r="V222" s="275">
        <f>IF(V$10=0,0,V$10/CHI_fec!V$10)</f>
        <v>0.24238440078720153</v>
      </c>
      <c r="W222" s="275">
        <f>IF(W$10=0,0,W$10/CHI_fec!W$10)</f>
        <v>0.29358123122656216</v>
      </c>
      <c r="X222" s="275">
        <f>IF(X$10=0,0,X$10/CHI_fec!X$10)</f>
        <v>0.17434119343699817</v>
      </c>
      <c r="Y222" s="275">
        <f>IF(Y$10=0,0,Y$10/CHI_fec!Y$10)</f>
        <v>0.13108251542322705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2.5005647545891043</v>
      </c>
      <c r="C224" s="276">
        <f>IF(C$25=0,0,C$25/CHI_fec!C$25)</f>
        <v>2.4857289809756016</v>
      </c>
      <c r="D224" s="276">
        <f>IF(D$25=0,0,D$25/CHI_fec!D$25)</f>
        <v>2.4213569266775528</v>
      </c>
      <c r="E224" s="276">
        <f>IF(E$25=0,0,E$25/CHI_fec!E$25)</f>
        <v>2.6896485260648082</v>
      </c>
      <c r="F224" s="276">
        <f>IF(F$25=0,0,F$25/CHI_fec!F$25)</f>
        <v>2.6563699794640332</v>
      </c>
      <c r="G224" s="276">
        <f>IF(G$25=0,0,G$25/CHI_fec!G$25)</f>
        <v>2.3845807623368422</v>
      </c>
      <c r="H224" s="276">
        <f>IF(H$25=0,0,H$25/CHI_fec!H$25)</f>
        <v>2.4384426730681015</v>
      </c>
      <c r="I224" s="276">
        <f>IF(I$25=0,0,I$25/CHI_fec!I$25)</f>
        <v>2.4285608244158472</v>
      </c>
      <c r="J224" s="276">
        <f>IF(J$25=0,0,J$25/CHI_fec!J$25)</f>
        <v>2.5319994023582488</v>
      </c>
      <c r="K224" s="276">
        <f>IF(K$25=0,0,K$25/CHI_fec!K$25)</f>
        <v>2.5325242504054661</v>
      </c>
      <c r="L224" s="276">
        <f>IF(L$25=0,0,L$25/CHI_fec!L$25)</f>
        <v>2.5082845044276398</v>
      </c>
      <c r="M224" s="276">
        <f>IF(M$25=0,0,M$25/CHI_fec!M$25)</f>
        <v>2.502482305473368</v>
      </c>
      <c r="N224" s="276">
        <f>IF(N$25=0,0,N$25/CHI_fec!N$25)</f>
        <v>2.4708507938128017</v>
      </c>
      <c r="O224" s="276">
        <f>IF(O$25=0,0,O$25/CHI_fec!O$25)</f>
        <v>2.4756432275099587</v>
      </c>
      <c r="P224" s="276">
        <f>IF(P$25=0,0,P$25/CHI_fec!P$25)</f>
        <v>2.359150900774833</v>
      </c>
      <c r="Q224" s="276">
        <f>IF(Q$25=0,0,Q$25/CHI_fec!Q$25)</f>
        <v>2.2927072461611075</v>
      </c>
      <c r="R224" s="276">
        <f>IF(R$25=0,0,R$25/CHI_fec!R$25)</f>
        <v>2.3939789060122387</v>
      </c>
      <c r="S224" s="276">
        <f>IF(S$25=0,0,S$25/CHI_fec!S$25)</f>
        <v>2.3009159024350683</v>
      </c>
      <c r="T224" s="276">
        <f>IF(T$25=0,0,T$25/CHI_fec!T$25)</f>
        <v>2.335328768933326</v>
      </c>
      <c r="U224" s="276">
        <f>IF(U$25=0,0,U$25/CHI_fec!U$25)</f>
        <v>2.2045317165548384</v>
      </c>
      <c r="V224" s="276">
        <f>IF(V$25=0,0,V$25/CHI_fec!V$25)</f>
        <v>0.81626769813891831</v>
      </c>
      <c r="W224" s="276">
        <f>IF(W$25=0,0,W$25/CHI_fec!W$25)</f>
        <v>0.67117173343614089</v>
      </c>
      <c r="X224" s="276">
        <f>IF(X$25=0,0,X$25/CHI_fec!X$25)</f>
        <v>0.61737260499644764</v>
      </c>
      <c r="Y224" s="276">
        <f>IF(Y$25=0,0,Y$25/CHI_fec!Y$25)</f>
        <v>0.55523345950611203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0.90175425181172753</v>
      </c>
      <c r="C225" s="276">
        <f>IF(C$36=0,0,C$36/CHI_fec!C$36)</f>
        <v>0.83549150266382288</v>
      </c>
      <c r="D225" s="276">
        <f>IF(D$36=0,0,D$36/CHI_fec!D$36)</f>
        <v>0.98065062890791832</v>
      </c>
      <c r="E225" s="276">
        <f>IF(E$36=0,0,E$36/CHI_fec!E$36)</f>
        <v>1.1761481713521063</v>
      </c>
      <c r="F225" s="276">
        <f>IF(F$36=0,0,F$36/CHI_fec!F$36)</f>
        <v>1.5892917435008331</v>
      </c>
      <c r="G225" s="276">
        <f>IF(G$36=0,0,G$36/CHI_fec!G$36)</f>
        <v>1.1345779941809979</v>
      </c>
      <c r="H225" s="276">
        <f>IF(H$36=0,0,H$36/CHI_fec!H$36)</f>
        <v>1.1576391127989798</v>
      </c>
      <c r="I225" s="276">
        <f>IF(I$36=0,0,I$36/CHI_fec!I$36)</f>
        <v>1.1572832988765389</v>
      </c>
      <c r="J225" s="276">
        <f>IF(J$36=0,0,J$36/CHI_fec!J$36)</f>
        <v>0.65720773846006553</v>
      </c>
      <c r="K225" s="276">
        <f>IF(K$36=0,0,K$36/CHI_fec!K$36)</f>
        <v>1.2832945984381079</v>
      </c>
      <c r="L225" s="276">
        <f>IF(L$36=0,0,L$36/CHI_fec!L$36)</f>
        <v>0.96432629715276008</v>
      </c>
      <c r="M225" s="276">
        <f>IF(M$36=0,0,M$36/CHI_fec!M$36)</f>
        <v>0.97730840795153751</v>
      </c>
      <c r="N225" s="276">
        <f>IF(N$36=0,0,N$36/CHI_fec!N$36)</f>
        <v>0.926769268174646</v>
      </c>
      <c r="O225" s="276">
        <f>IF(O$36=0,0,O$36/CHI_fec!O$36)</f>
        <v>0.83463022445341439</v>
      </c>
      <c r="P225" s="276">
        <f>IF(P$36=0,0,P$36/CHI_fec!P$36)</f>
        <v>1.2927291499692617</v>
      </c>
      <c r="Q225" s="276">
        <f>IF(Q$36=0,0,Q$36/CHI_fec!Q$36)</f>
        <v>1.5085177151676732</v>
      </c>
      <c r="R225" s="276">
        <f>IF(R$36=0,0,R$36/CHI_fec!R$36)</f>
        <v>0.94617002647066595</v>
      </c>
      <c r="S225" s="276">
        <f>IF(S$36=0,0,S$36/CHI_fec!S$36)</f>
        <v>0.50564340081084858</v>
      </c>
      <c r="T225" s="276">
        <f>IF(T$36=0,0,T$36/CHI_fec!T$36)</f>
        <v>0.69438486151885814</v>
      </c>
      <c r="U225" s="276">
        <f>IF(U$36=0,0,U$36/CHI_fec!U$36)</f>
        <v>0.80406597745251263</v>
      </c>
      <c r="V225" s="276">
        <f>IF(V$36=0,0,V$36/CHI_fec!V$36)</f>
        <v>1.5592175181166725</v>
      </c>
      <c r="W225" s="276">
        <f>IF(W$36=0,0,W$36/CHI_fec!W$36)</f>
        <v>1.588966734713702</v>
      </c>
      <c r="X225" s="276">
        <f>IF(X$36=0,0,X$36/CHI_fec!X$36)</f>
        <v>1.4617812448421683</v>
      </c>
      <c r="Y225" s="276">
        <f>IF(Y$36=0,0,Y$36/CHI_fec!Y$36)</f>
        <v>1.2810125301309099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0.35642017112626939</v>
      </c>
      <c r="C226" s="276">
        <f>IF(C$44=0,0,C$44/CHI_fec!C$44)</f>
        <v>0.33831424532951948</v>
      </c>
      <c r="D226" s="276">
        <f>IF(D$44=0,0,D$44/CHI_fec!D$44)</f>
        <v>0.36893176817449558</v>
      </c>
      <c r="E226" s="276">
        <f>IF(E$44=0,0,E$44/CHI_fec!E$44)</f>
        <v>0.40106177543872584</v>
      </c>
      <c r="F226" s="276">
        <f>IF(F$44=0,0,F$44/CHI_fec!F$44)</f>
        <v>0.50443948485674461</v>
      </c>
      <c r="G226" s="276">
        <f>IF(G$44=0,0,G$44/CHI_fec!G$44)</f>
        <v>0.42176130315894789</v>
      </c>
      <c r="H226" s="276">
        <f>IF(H$44=0,0,H$44/CHI_fec!H$44)</f>
        <v>0.44470205317746669</v>
      </c>
      <c r="I226" s="276">
        <f>IF(I$44=0,0,I$44/CHI_fec!I$44)</f>
        <v>0.45507257480129987</v>
      </c>
      <c r="J226" s="276">
        <f>IF(J$44=0,0,J$44/CHI_fec!J$44)</f>
        <v>0.31340311062884646</v>
      </c>
      <c r="K226" s="276">
        <f>IF(K$44=0,0,K$44/CHI_fec!K$44)</f>
        <v>0.46799957998716346</v>
      </c>
      <c r="L226" s="276">
        <f>IF(L$44=0,0,L$44/CHI_fec!L$44)</f>
        <v>0.38796847595570233</v>
      </c>
      <c r="M226" s="276">
        <f>IF(M$44=0,0,M$44/CHI_fec!M$44)</f>
        <v>0.38704888362295664</v>
      </c>
      <c r="N226" s="276">
        <f>IF(N$44=0,0,N$44/CHI_fec!N$44)</f>
        <v>0.37660946184845973</v>
      </c>
      <c r="O226" s="276">
        <f>IF(O$44=0,0,O$44/CHI_fec!O$44)</f>
        <v>0.35977247070908031</v>
      </c>
      <c r="P226" s="276">
        <f>IF(P$44=0,0,P$44/CHI_fec!P$44)</f>
        <v>0.51094654964045172</v>
      </c>
      <c r="Q226" s="276">
        <f>IF(Q$44=0,0,Q$44/CHI_fec!Q$44)</f>
        <v>0.5890859112763116</v>
      </c>
      <c r="R226" s="276">
        <f>IF(R$44=0,0,R$44/CHI_fec!R$44)</f>
        <v>0.41209232254156825</v>
      </c>
      <c r="S226" s="276">
        <f>IF(S$44=0,0,S$44/CHI_fec!S$44)</f>
        <v>0.28026363790848591</v>
      </c>
      <c r="T226" s="276">
        <f>IF(T$44=0,0,T$44/CHI_fec!T$44)</f>
        <v>0.33051865213708564</v>
      </c>
      <c r="U226" s="276">
        <f>IF(U$44=0,0,U$44/CHI_fec!U$44)</f>
        <v>0.33677437067039645</v>
      </c>
      <c r="V226" s="276">
        <f>IF(V$44=0,0,V$44/CHI_fec!V$44)</f>
        <v>0.35389351719346562</v>
      </c>
      <c r="W226" s="276">
        <f>IF(W$44=0,0,W$44/CHI_fec!W$44)</f>
        <v>0.36813284562998694</v>
      </c>
      <c r="X226" s="276">
        <f>IF(X$44=0,0,X$44/CHI_fec!X$44)</f>
        <v>0.25271252762013213</v>
      </c>
      <c r="Y226" s="276">
        <f>IF(Y$44=0,0,Y$44/CHI_fec!Y$44)</f>
        <v>0.20907021668586145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0.67733125484722201</v>
      </c>
      <c r="C229" s="320">
        <f>IF(C$61=0,0,(C$61-C$108)/CHI_fec!C$61)</f>
        <v>0.65129842082090361</v>
      </c>
      <c r="D229" s="320">
        <f>IF(D$61=0,0,(D$61-D$108)/CHI_fec!D$61)</f>
        <v>0.69537448537394864</v>
      </c>
      <c r="E229" s="320">
        <f>IF(E$61=0,0,(E$61-E$108)/CHI_fec!E$61)</f>
        <v>0.79404983961144748</v>
      </c>
      <c r="F229" s="320">
        <f>IF(F$61=0,0,(F$61-F$108)/CHI_fec!F$61)</f>
        <v>0.93138548976063584</v>
      </c>
      <c r="G229" s="320">
        <f>IF(G$61=0,0,(G$61-G$108)/CHI_fec!G$61)</f>
        <v>0.73919660466667414</v>
      </c>
      <c r="H229" s="320">
        <f>IF(H$61=0,0,(H$61-H$108)/CHI_fec!H$61)</f>
        <v>0.75381272799443488</v>
      </c>
      <c r="I229" s="320">
        <f>IF(I$61=0,0,(I$61-I$108)/CHI_fec!I$61)</f>
        <v>0.75335972982232613</v>
      </c>
      <c r="J229" s="320">
        <f>IF(J$61=0,0,(J$61-J$108)/CHI_fec!J$61)</f>
        <v>0.5841117224617256</v>
      </c>
      <c r="K229" s="320">
        <f>IF(K$61=0,0,(K$61-K$108)/CHI_fec!K$61)</f>
        <v>0.81292921631959447</v>
      </c>
      <c r="L229" s="320">
        <f>IF(L$61=0,0,(L$61-L$108)/CHI_fec!L$61)</f>
        <v>0.69665707104847696</v>
      </c>
      <c r="M229" s="320">
        <f>IF(M$61=0,0,(M$61-M$108)/CHI_fec!M$61)</f>
        <v>0.69779474017732246</v>
      </c>
      <c r="N229" s="320">
        <f>IF(N$61=0,0,(N$61-N$108)/CHI_fec!N$61)</f>
        <v>0.67091929680937679</v>
      </c>
      <c r="O229" s="320">
        <f>IF(O$61=0,0,(O$61-O$108)/CHI_fec!O$61)</f>
        <v>0.63995717717808054</v>
      </c>
      <c r="P229" s="320">
        <f>IF(P$61=0,0,(P$61-P$108)/CHI_fec!P$61)</f>
        <v>0.78493091964213457</v>
      </c>
      <c r="Q229" s="320">
        <f>IF(Q$61=0,0,(Q$61-Q$108)/CHI_fec!Q$61)</f>
        <v>0.85842798643211105</v>
      </c>
      <c r="R229" s="320">
        <f>IF(R$61=0,0,(R$61-R$108)/CHI_fec!R$61)</f>
        <v>0.68578734439162126</v>
      </c>
      <c r="S229" s="320">
        <f>IF(S$61=0,0,(S$61-S$108)/CHI_fec!S$61)</f>
        <v>0.51195917384028278</v>
      </c>
      <c r="T229" s="320">
        <f>IF(T$61=0,0,(T$61-T$108)/CHI_fec!T$61)</f>
        <v>0.59017895669848675</v>
      </c>
      <c r="U229" s="320">
        <f>IF(U$61=0,0,(U$61-U$108)/CHI_fec!U$61)</f>
        <v>0.59644950420706588</v>
      </c>
      <c r="V229" s="320">
        <f>IF(V$61=0,0,(V$61-V$108)/CHI_fec!V$61)</f>
        <v>0.5449735127057308</v>
      </c>
      <c r="W229" s="320">
        <f>IF(W$61=0,0,(W$61-W$108)/CHI_fec!W$61)</f>
        <v>0.51545223748061941</v>
      </c>
      <c r="X229" s="320">
        <f>IF(X$61=0,0,(X$61-X$108)/CHI_fec!X$61)</f>
        <v>0.46015397339911074</v>
      </c>
      <c r="Y229" s="320">
        <f>IF(Y$61=0,0,(Y$61-Y$108)/CHI_fec!Y$61)</f>
        <v>0.40420742785296443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7.0117768196219524E-2</v>
      </c>
      <c r="C234" s="275">
        <f>IF(C$66=0,0,C$66/CHI_fec!C$66)</f>
        <v>5.469406146127944E-2</v>
      </c>
      <c r="D234" s="275">
        <f>IF(D$66=0,0,D$66/CHI_fec!D$66)</f>
        <v>8.2321574530222083E-2</v>
      </c>
      <c r="E234" s="275">
        <f>IF(E$66=0,0,E$66/CHI_fec!E$66)</f>
        <v>8.7888054294003051E-2</v>
      </c>
      <c r="F234" s="275">
        <f>IF(F$66=0,0,F$66/CHI_fec!F$66)</f>
        <v>0.15592227736940251</v>
      </c>
      <c r="G234" s="275">
        <f>IF(G$66=0,0,G$66/CHI_fec!G$66)</f>
        <v>0.11693934110890651</v>
      </c>
      <c r="H234" s="275">
        <f>IF(H$66=0,0,H$66/CHI_fec!H$66)</f>
        <v>0.13523973523149924</v>
      </c>
      <c r="I234" s="275">
        <f>IF(I$66=0,0,I$66/CHI_fec!I$66)</f>
        <v>0.14252775114852115</v>
      </c>
      <c r="J234" s="275">
        <f>IF(J$66=0,0,J$66/CHI_fec!J$66)</f>
        <v>5.0537160481231316E-2</v>
      </c>
      <c r="K234" s="275">
        <f>IF(K$66=0,0,K$66/CHI_fec!K$66)</f>
        <v>0.13986586209040158</v>
      </c>
      <c r="L234" s="275">
        <f>IF(L$66=0,0,L$66/CHI_fec!L$66)</f>
        <v>9.95693083180689E-2</v>
      </c>
      <c r="M234" s="275">
        <f>IF(M$66=0,0,M$66/CHI_fec!M$66)</f>
        <v>9.8270809112340596E-2</v>
      </c>
      <c r="N234" s="275">
        <f>IF(N$66=0,0,N$66/CHI_fec!N$66)</f>
        <v>9.5264529165779099E-2</v>
      </c>
      <c r="O234" s="275">
        <f>IF(O$66=0,0,O$66/CHI_fec!O$66)</f>
        <v>8.4188572564913869E-2</v>
      </c>
      <c r="P234" s="275">
        <f>IF(P$66=0,0,P$66/CHI_fec!P$66)</f>
        <v>0.19992176417093266</v>
      </c>
      <c r="Q234" s="275">
        <f>IF(Q$66=0,0,Q$66/CHI_fec!Q$66)</f>
        <v>0.26436708361446543</v>
      </c>
      <c r="R234" s="275">
        <f>IF(R$66=0,0,R$66/CHI_fec!R$66)</f>
        <v>0.11281425615201299</v>
      </c>
      <c r="S234" s="275">
        <f>IF(S$66=0,0,S$66/CHI_fec!S$66)</f>
        <v>4.0984428217763151E-2</v>
      </c>
      <c r="T234" s="275">
        <f>IF(T$66=0,0,T$66/CHI_fec!T$66)</f>
        <v>6.248456571993987E-2</v>
      </c>
      <c r="U234" s="275">
        <f>IF(U$66=0,0,U$66/CHI_fec!U$66)</f>
        <v>7.606631893348835E-2</v>
      </c>
      <c r="V234" s="275">
        <f>IF(V$66=0,0,V$66/CHI_fec!V$66)</f>
        <v>0.24238440078720158</v>
      </c>
      <c r="W234" s="275">
        <f>IF(W$66=0,0,W$66/CHI_fec!W$66)</f>
        <v>0.2935812312265621</v>
      </c>
      <c r="X234" s="275">
        <f>IF(X$66=0,0,X$66/CHI_fec!X$66)</f>
        <v>0.17434119343699819</v>
      </c>
      <c r="Y234" s="275">
        <f>IF(Y$66=0,0,Y$66/CHI_fec!Y$66)</f>
        <v>0.13108251542322705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2.492554432714011</v>
      </c>
      <c r="C235" s="276">
        <f>IF(C$72=0,0,C$72/CHI_fec!C$72)</f>
        <v>2.4775355607991982</v>
      </c>
      <c r="D235" s="276">
        <f>IF(D$72=0,0,D$72/CHI_fec!D$72)</f>
        <v>2.4140051125538919</v>
      </c>
      <c r="E235" s="276">
        <f>IF(E$72=0,0,E$72/CHI_fec!E$72)</f>
        <v>2.6816690119721387</v>
      </c>
      <c r="F235" s="276">
        <f>IF(F$72=0,0,F$72/CHI_fec!F$72)</f>
        <v>2.6496777853648386</v>
      </c>
      <c r="G235" s="276">
        <f>IF(G$72=0,0,G$72/CHI_fec!G$72)</f>
        <v>2.3777829547486111</v>
      </c>
      <c r="H235" s="276">
        <f>IF(H$72=0,0,H$72/CHI_fec!H$72)</f>
        <v>2.4314387696185973</v>
      </c>
      <c r="I235" s="276">
        <f>IF(I$72=0,0,I$72/CHI_fec!I$72)</f>
        <v>2.4216023851823603</v>
      </c>
      <c r="J235" s="276">
        <f>IF(J$72=0,0,J$72/CHI_fec!J$72)</f>
        <v>2.5225499751216347</v>
      </c>
      <c r="K235" s="276">
        <f>IF(K$72=0,0,K$72/CHI_fec!K$72)</f>
        <v>2.5255495906004368</v>
      </c>
      <c r="L235" s="276">
        <f>IF(L$72=0,0,L$72/CHI_fec!L$72)</f>
        <v>2.5003525424261466</v>
      </c>
      <c r="M235" s="276">
        <f>IF(M$72=0,0,M$72/CHI_fec!M$72)</f>
        <v>2.4945793979589381</v>
      </c>
      <c r="N235" s="276">
        <f>IF(N$72=0,0,N$72/CHI_fec!N$72)</f>
        <v>2.462805435533729</v>
      </c>
      <c r="O235" s="276">
        <f>IF(O$72=0,0,O$72/CHI_fec!O$72)</f>
        <v>2.4672241115829907</v>
      </c>
      <c r="P235" s="276">
        <f>IF(P$72=0,0,P$72/CHI_fec!P$72)</f>
        <v>2.3527537022833962</v>
      </c>
      <c r="Q235" s="276">
        <f>IF(Q$72=0,0,Q$72/CHI_fec!Q$72)</f>
        <v>2.2872106719800858</v>
      </c>
      <c r="R235" s="276">
        <f>IF(R$72=0,0,R$72/CHI_fec!R$72)</f>
        <v>2.3866840986065574</v>
      </c>
      <c r="S235" s="276">
        <f>IF(S$72=0,0,S$72/CHI_fec!S$72)</f>
        <v>2.2922546967669342</v>
      </c>
      <c r="T235" s="276">
        <f>IF(T$72=0,0,T$72/CHI_fec!T$72)</f>
        <v>2.3274476653088136</v>
      </c>
      <c r="U235" s="276">
        <f>IF(U$72=0,0,U$72/CHI_fec!U$72)</f>
        <v>2.1973801313847194</v>
      </c>
      <c r="V235" s="276">
        <f>IF(V$72=0,0,V$72/CHI_fec!V$72)</f>
        <v>0.81497536551761607</v>
      </c>
      <c r="W235" s="276">
        <f>IF(W$72=0,0,W$72/CHI_fec!W$72)</f>
        <v>0.67020943443837955</v>
      </c>
      <c r="X235" s="276">
        <f>IF(X$72=0,0,X$72/CHI_fec!X$72)</f>
        <v>0.61644076148081606</v>
      </c>
      <c r="Y235" s="276">
        <f>IF(Y$72=0,0,Y$72/CHI_fec!Y$72)</f>
        <v>0.55436738162440358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0.90175425181172741</v>
      </c>
      <c r="C236" s="276">
        <f>IF(C$85=0,0,C$85/CHI_fec!C$85)</f>
        <v>0.83549150266382288</v>
      </c>
      <c r="D236" s="276">
        <f>IF(D$85=0,0,D$85/CHI_fec!D$85)</f>
        <v>0.98065062890791854</v>
      </c>
      <c r="E236" s="276">
        <f>IF(E$85=0,0,E$85/CHI_fec!E$85)</f>
        <v>1.1761481713521051</v>
      </c>
      <c r="F236" s="276">
        <f>IF(F$85=0,0,F$85/CHI_fec!F$85)</f>
        <v>1.5892917435008318</v>
      </c>
      <c r="G236" s="276">
        <f>IF(G$85=0,0,G$85/CHI_fec!G$85)</f>
        <v>1.1345779941809988</v>
      </c>
      <c r="H236" s="276">
        <f>IF(H$85=0,0,H$85/CHI_fec!H$85)</f>
        <v>1.1576391127989798</v>
      </c>
      <c r="I236" s="276">
        <f>IF(I$85=0,0,I$85/CHI_fec!I$85)</f>
        <v>1.1572832988765385</v>
      </c>
      <c r="J236" s="276">
        <f>IF(J$85=0,0,J$85/CHI_fec!J$85)</f>
        <v>0.65720773846006553</v>
      </c>
      <c r="K236" s="276">
        <f>IF(K$85=0,0,K$85/CHI_fec!K$85)</f>
        <v>1.2832945984381083</v>
      </c>
      <c r="L236" s="276">
        <f>IF(L$85=0,0,L$85/CHI_fec!L$85)</f>
        <v>0.96432629715275986</v>
      </c>
      <c r="M236" s="276">
        <f>IF(M$85=0,0,M$85/CHI_fec!M$85)</f>
        <v>0.97730840795153784</v>
      </c>
      <c r="N236" s="276">
        <f>IF(N$85=0,0,N$85/CHI_fec!N$85)</f>
        <v>0.92676926817464622</v>
      </c>
      <c r="O236" s="276">
        <f>IF(O$85=0,0,O$85/CHI_fec!O$85)</f>
        <v>0.83463022445341473</v>
      </c>
      <c r="P236" s="276">
        <f>IF(P$85=0,0,P$85/CHI_fec!P$85)</f>
        <v>1.2927291499692612</v>
      </c>
      <c r="Q236" s="276">
        <f>IF(Q$85=0,0,Q$85/CHI_fec!Q$85)</f>
        <v>1.5085177151676736</v>
      </c>
      <c r="R236" s="276">
        <f>IF(R$85=0,0,R$85/CHI_fec!R$85)</f>
        <v>0.94617002647066606</v>
      </c>
      <c r="S236" s="276">
        <f>IF(S$85=0,0,S$85/CHI_fec!S$85)</f>
        <v>0.5056434008108488</v>
      </c>
      <c r="T236" s="276">
        <f>IF(T$85=0,0,T$85/CHI_fec!T$85)</f>
        <v>0.69438486151885792</v>
      </c>
      <c r="U236" s="276">
        <f>IF(U$85=0,0,U$85/CHI_fec!U$85)</f>
        <v>0.80406597745251274</v>
      </c>
      <c r="V236" s="276">
        <f>IF(V$85=0,0,V$85/CHI_fec!V$85)</f>
        <v>1.5592175181166728</v>
      </c>
      <c r="W236" s="276">
        <f>IF(W$85=0,0,W$85/CHI_fec!W$85)</f>
        <v>1.5889667347137013</v>
      </c>
      <c r="X236" s="276">
        <f>IF(X$85=0,0,X$85/CHI_fec!X$85)</f>
        <v>1.4617812448421688</v>
      </c>
      <c r="Y236" s="276">
        <f>IF(Y$85=0,0,Y$85/CHI_fec!Y$85)</f>
        <v>1.2810125301309099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0.27640730886568882</v>
      </c>
      <c r="C237" s="276">
        <f>IF(C$93=0,0,C$93/CHI_fec!C$93)</f>
        <v>0.26061966990990282</v>
      </c>
      <c r="D237" s="276">
        <f>IF(D$93=0,0,D$93/CHI_fec!D$93)</f>
        <v>0.28834765248908117</v>
      </c>
      <c r="E237" s="276">
        <f>IF(E$93=0,0,E$93/CHI_fec!E$93)</f>
        <v>0.31018129026539287</v>
      </c>
      <c r="F237" s="276">
        <f>IF(F$93=0,0,F$93/CHI_fec!F$93)</f>
        <v>0.40383556131500126</v>
      </c>
      <c r="G237" s="276">
        <f>IF(G$93=0,0,G$93/CHI_fec!G$93)</f>
        <v>0.33848869225611317</v>
      </c>
      <c r="H237" s="276">
        <f>IF(H$93=0,0,H$93/CHI_fec!H$93)</f>
        <v>0.35975439338350551</v>
      </c>
      <c r="I237" s="276">
        <f>IF(I$93=0,0,I$93/CHI_fec!I$93)</f>
        <v>0.37030175712468133</v>
      </c>
      <c r="J237" s="276">
        <f>IF(J$93=0,0,J$93/CHI_fec!J$93)</f>
        <v>0.24104917573541498</v>
      </c>
      <c r="K237" s="276">
        <f>IF(K$93=0,0,K$93/CHI_fec!K$93)</f>
        <v>0.37738899475200033</v>
      </c>
      <c r="L237" s="276">
        <f>IF(L$93=0,0,L$93/CHI_fec!L$93)</f>
        <v>0.30633123904029647</v>
      </c>
      <c r="M237" s="276">
        <f>IF(M$93=0,0,M$93/CHI_fec!M$93)</f>
        <v>0.30554074291228395</v>
      </c>
      <c r="N237" s="276">
        <f>IF(N$93=0,0,N$93/CHI_fec!N$93)</f>
        <v>0.29774070966539856</v>
      </c>
      <c r="O237" s="276">
        <f>IF(O$93=0,0,O$93/CHI_fec!O$93)</f>
        <v>0.28318322553702086</v>
      </c>
      <c r="P237" s="276">
        <f>IF(P$93=0,0,P$93/CHI_fec!P$93)</f>
        <v>0.42601285930215882</v>
      </c>
      <c r="Q237" s="276">
        <f>IF(Q$93=0,0,Q$93/CHI_fec!Q$93)</f>
        <v>0.50186229203808863</v>
      </c>
      <c r="R237" s="276">
        <f>IF(R$93=0,0,R$93/CHI_fec!R$93)</f>
        <v>0.33176116696520885</v>
      </c>
      <c r="S237" s="276">
        <f>IF(S$93=0,0,S$93/CHI_fec!S$93)</f>
        <v>0.21514543267829958</v>
      </c>
      <c r="T237" s="276">
        <f>IF(T$93=0,0,T$93/CHI_fec!T$93)</f>
        <v>0.25826840886840829</v>
      </c>
      <c r="U237" s="276">
        <f>IF(U$93=0,0,U$93/CHI_fec!U$93)</f>
        <v>0.26654638899957256</v>
      </c>
      <c r="V237" s="276">
        <f>IF(V$93=0,0,V$93/CHI_fec!V$93)</f>
        <v>0.32177236008704085</v>
      </c>
      <c r="W237" s="276">
        <f>IF(W$93=0,0,W$93/CHI_fec!W$93)</f>
        <v>0.34527382060279005</v>
      </c>
      <c r="X237" s="276">
        <f>IF(X$93=0,0,X$93/CHI_fec!X$93)</f>
        <v>0.22671057263168234</v>
      </c>
      <c r="Y237" s="276">
        <f>IF(Y$93=0,0,Y$93/CHI_fec!Y$93)</f>
        <v>0.1851630292952344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0.53728402628280159</v>
      </c>
      <c r="C240" s="320">
        <f>IF(C$110=0,0,C$110/CHI_fec!C$110)</f>
        <v>0.51478584256931059</v>
      </c>
      <c r="D240" s="320">
        <f>IF(D$110=0,0,D$110/CHI_fec!D$110)</f>
        <v>0.55442385954103945</v>
      </c>
      <c r="E240" s="320">
        <f>IF(E$110=0,0,E$110/CHI_fec!E$110)</f>
        <v>0.63129923550359868</v>
      </c>
      <c r="F240" s="320">
        <f>IF(F$110=0,0,F$110/CHI_fec!F$110)</f>
        <v>0.75476472842333076</v>
      </c>
      <c r="G240" s="320">
        <f>IF(G$110=0,0,G$110/CHI_fec!G$110)</f>
        <v>0.5961607083247964</v>
      </c>
      <c r="H240" s="320">
        <f>IF(H$110=0,0,H$110/CHI_fec!H$110)</f>
        <v>0.60989397375338072</v>
      </c>
      <c r="I240" s="320">
        <f>IF(I$110=0,0,I$110/CHI_fec!I$110)</f>
        <v>0.61101989553035929</v>
      </c>
      <c r="J240" s="320">
        <f>IF(J$110=0,0,J$110/CHI_fec!J$110)</f>
        <v>0.45921237660641534</v>
      </c>
      <c r="K240" s="320">
        <f>IF(K$110=0,0,K$110/CHI_fec!K$110)</f>
        <v>0.62390677437343078</v>
      </c>
      <c r="L240" s="320">
        <f>IF(L$110=0,0,L$110/CHI_fec!L$110)</f>
        <v>0.56551519805919126</v>
      </c>
      <c r="M240" s="320">
        <f>IF(M$110=0,0,M$110/CHI_fec!M$110)</f>
        <v>0.51134116556518683</v>
      </c>
      <c r="N240" s="320">
        <f>IF(N$110=0,0,N$110/CHI_fec!N$110)</f>
        <v>0.5197676486595193</v>
      </c>
      <c r="O240" s="320">
        <f>IF(O$110=0,0,O$110/CHI_fec!O$110)</f>
        <v>0.45482279525670677</v>
      </c>
      <c r="P240" s="320">
        <f>IF(P$110=0,0,P$110/CHI_fec!P$110)</f>
        <v>0.53708195842817474</v>
      </c>
      <c r="Q240" s="320">
        <f>IF(Q$110=0,0,Q$110/CHI_fec!Q$110)</f>
        <v>0.55247271067628489</v>
      </c>
      <c r="R240" s="320">
        <f>IF(R$110=0,0,R$110/CHI_fec!R$110)</f>
        <v>0.34380855441637559</v>
      </c>
      <c r="S240" s="320">
        <f>IF(S$110=0,0,S$110/CHI_fec!S$110)</f>
        <v>0.23713398609698125</v>
      </c>
      <c r="T240" s="320">
        <f>IF(T$110=0,0,T$110/CHI_fec!T$110)</f>
        <v>0.31602135330423459</v>
      </c>
      <c r="U240" s="320">
        <f>IF(U$110=0,0,U$110/CHI_fec!U$110)</f>
        <v>0.29706525489449892</v>
      </c>
      <c r="V240" s="320">
        <f>IF(V$110=0,0,V$110/CHI_fec!V$110)</f>
        <v>0.29411031606144389</v>
      </c>
      <c r="W240" s="320">
        <f>IF(W$110=0,0,W$110/CHI_fec!W$110)</f>
        <v>0.37821993976751461</v>
      </c>
      <c r="X240" s="320">
        <f>IF(X$110=0,0,X$110/CHI_fec!X$110)</f>
        <v>0.35069114470301138</v>
      </c>
      <c r="Y240" s="320">
        <f>IF(Y$110=0,0,Y$110/CHI_fec!Y$110)</f>
        <v>0.30545761236721286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7.0117768196219551E-2</v>
      </c>
      <c r="C245" s="275">
        <f>IF(C$115=0,0,C$115/CHI_fec!C$115)</f>
        <v>5.4694061461279427E-2</v>
      </c>
      <c r="D245" s="275">
        <f>IF(D$115=0,0,D$115/CHI_fec!D$115)</f>
        <v>8.2321574530222028E-2</v>
      </c>
      <c r="E245" s="275">
        <f>IF(E$115=0,0,E$115/CHI_fec!E$115)</f>
        <v>8.7888054294003065E-2</v>
      </c>
      <c r="F245" s="275">
        <f>IF(F$115=0,0,F$115/CHI_fec!F$115)</f>
        <v>0.15592227736940245</v>
      </c>
      <c r="G245" s="275">
        <f>IF(G$115=0,0,G$115/CHI_fec!G$115)</f>
        <v>0.11693934110890651</v>
      </c>
      <c r="H245" s="275">
        <f>IF(H$115=0,0,H$115/CHI_fec!H$115)</f>
        <v>0.13523973523149924</v>
      </c>
      <c r="I245" s="275">
        <f>IF(I$115=0,0,I$115/CHI_fec!I$115)</f>
        <v>0.14252775114852112</v>
      </c>
      <c r="J245" s="275">
        <f>IF(J$115=0,0,J$115/CHI_fec!J$115)</f>
        <v>5.0537160481231337E-2</v>
      </c>
      <c r="K245" s="275">
        <f>IF(K$115=0,0,K$115/CHI_fec!K$115)</f>
        <v>0.13986586209040164</v>
      </c>
      <c r="L245" s="275">
        <f>IF(L$115=0,0,L$115/CHI_fec!L$115)</f>
        <v>9.9569308318068858E-2</v>
      </c>
      <c r="M245" s="275">
        <f>IF(M$115=0,0,M$115/CHI_fec!M$115)</f>
        <v>9.8270809112340568E-2</v>
      </c>
      <c r="N245" s="275">
        <f>IF(N$115=0,0,N$115/CHI_fec!N$115)</f>
        <v>9.5264529165779113E-2</v>
      </c>
      <c r="O245" s="275">
        <f>IF(O$115=0,0,O$115/CHI_fec!O$115)</f>
        <v>8.4188572564913869E-2</v>
      </c>
      <c r="P245" s="275">
        <f>IF(P$115=0,0,P$115/CHI_fec!P$115)</f>
        <v>0.19992176417093266</v>
      </c>
      <c r="Q245" s="275">
        <f>IF(Q$115=0,0,Q$115/CHI_fec!Q$115)</f>
        <v>0.26436708361446543</v>
      </c>
      <c r="R245" s="275">
        <f>IF(R$115=0,0,R$115/CHI_fec!R$115)</f>
        <v>0.112814256152013</v>
      </c>
      <c r="S245" s="275">
        <f>IF(S$115=0,0,S$115/CHI_fec!S$115)</f>
        <v>4.0984428217763144E-2</v>
      </c>
      <c r="T245" s="275">
        <f>IF(T$115=0,0,T$115/CHI_fec!T$115)</f>
        <v>6.2484565719939905E-2</v>
      </c>
      <c r="U245" s="275">
        <f>IF(U$115=0,0,U$115/CHI_fec!U$115)</f>
        <v>7.606631893348835E-2</v>
      </c>
      <c r="V245" s="275">
        <f>IF(V$115=0,0,V$115/CHI_fec!V$115)</f>
        <v>0.24238440078720158</v>
      </c>
      <c r="W245" s="275">
        <f>IF(W$115=0,0,W$115/CHI_fec!W$115)</f>
        <v>0.2935812312265621</v>
      </c>
      <c r="X245" s="275">
        <f>IF(X$115=0,0,X$115/CHI_fec!X$115)</f>
        <v>0.17434119343699819</v>
      </c>
      <c r="Y245" s="275">
        <f>IF(Y$115=0,0,Y$115/CHI_fec!Y$115)</f>
        <v>0.13108251542322702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2.4892426930432108</v>
      </c>
      <c r="C246" s="276">
        <f>IF(C$121=0,0,C$121/CHI_fec!C$121)</f>
        <v>2.4741485676881054</v>
      </c>
      <c r="D246" s="276">
        <f>IF(D$121=0,0,D$121/CHI_fec!D$121)</f>
        <v>2.4109649018670711</v>
      </c>
      <c r="E246" s="276">
        <f>IF(E$121=0,0,E$121/CHI_fec!E$121)</f>
        <v>2.6783689021264632</v>
      </c>
      <c r="F246" s="276">
        <f>IF(F$121=0,0,F$121/CHI_fec!F$121)</f>
        <v>2.6469083199137078</v>
      </c>
      <c r="G246" s="276">
        <f>IF(G$121=0,0,G$121/CHI_fec!G$121)</f>
        <v>2.3749711041009718</v>
      </c>
      <c r="H246" s="276">
        <f>IF(H$121=0,0,H$121/CHI_fec!H$121)</f>
        <v>2.4285417578226562</v>
      </c>
      <c r="I246" s="276">
        <f>IF(I$121=0,0,I$121/CHI_fec!I$121)</f>
        <v>2.4187241499682037</v>
      </c>
      <c r="J246" s="276">
        <f>IF(J$121=0,0,J$121/CHI_fec!J$121)</f>
        <v>2.518646187908633</v>
      </c>
      <c r="K246" s="276">
        <f>IF(K$121=0,0,K$121/CHI_fec!K$121)</f>
        <v>2.5226641911370549</v>
      </c>
      <c r="L246" s="276">
        <f>IF(L$121=0,0,L$121/CHI_fec!L$121)</f>
        <v>2.4970730082764097</v>
      </c>
      <c r="M246" s="276">
        <f>IF(M$121=0,0,M$121/CHI_fec!M$121)</f>
        <v>2.4913118568013153</v>
      </c>
      <c r="N246" s="276">
        <f>IF(N$121=0,0,N$121/CHI_fec!N$121)</f>
        <v>2.4594794591917926</v>
      </c>
      <c r="O246" s="276">
        <f>IF(O$121=0,0,O$121/CHI_fec!O$121)</f>
        <v>2.4637443366227392</v>
      </c>
      <c r="P246" s="276">
        <f>IF(P$121=0,0,P$121/CHI_fec!P$121)</f>
        <v>2.3501070381270712</v>
      </c>
      <c r="Q246" s="276">
        <f>IF(Q$121=0,0,Q$121/CHI_fec!Q$121)</f>
        <v>2.2849356031404082</v>
      </c>
      <c r="R246" s="276">
        <f>IF(R$121=0,0,R$121/CHI_fec!R$121)</f>
        <v>2.3836675086890446</v>
      </c>
      <c r="S246" s="276">
        <f>IF(S$121=0,0,S$121/CHI_fec!S$121)</f>
        <v>2.2886767065992499</v>
      </c>
      <c r="T246" s="276">
        <f>IF(T$121=0,0,T$121/CHI_fec!T$121)</f>
        <v>2.3241901403612961</v>
      </c>
      <c r="U246" s="276">
        <f>IF(U$121=0,0,U$121/CHI_fec!U$121)</f>
        <v>2.194423593045626</v>
      </c>
      <c r="V246" s="276">
        <f>IF(V$121=0,0,V$121/CHI_fec!V$121)</f>
        <v>0.81443984292776861</v>
      </c>
      <c r="W246" s="276">
        <f>IF(W$121=0,0,W$121/CHI_fec!W$121)</f>
        <v>0.6698105882264388</v>
      </c>
      <c r="X246" s="276">
        <f>IF(X$121=0,0,X$121/CHI_fec!X$121)</f>
        <v>0.61605457958439092</v>
      </c>
      <c r="Y246" s="276">
        <f>IF(Y$121=0,0,Y$121/CHI_fec!Y$121)</f>
        <v>0.55400848050072093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0.90175425181172741</v>
      </c>
      <c r="C247" s="276">
        <f>IF(C$134=0,0,C$134/CHI_fec!C$134)</f>
        <v>0.83549150266382255</v>
      </c>
      <c r="D247" s="276">
        <f>IF(D$134=0,0,D$134/CHI_fec!D$134)</f>
        <v>0.98065062890791832</v>
      </c>
      <c r="E247" s="276">
        <f>IF(E$134=0,0,E$134/CHI_fec!E$134)</f>
        <v>1.1761481713521058</v>
      </c>
      <c r="F247" s="276">
        <f>IF(F$134=0,0,F$134/CHI_fec!F$134)</f>
        <v>1.5892917435008325</v>
      </c>
      <c r="G247" s="276">
        <f>IF(G$134=0,0,G$134/CHI_fec!G$134)</f>
        <v>1.1345779941809984</v>
      </c>
      <c r="H247" s="276">
        <f>IF(H$134=0,0,H$134/CHI_fec!H$134)</f>
        <v>1.1576391127989794</v>
      </c>
      <c r="I247" s="276">
        <f>IF(I$134=0,0,I$134/CHI_fec!I$134)</f>
        <v>1.1572832988765382</v>
      </c>
      <c r="J247" s="276">
        <f>IF(J$134=0,0,J$134/CHI_fec!J$134)</f>
        <v>0.65720773846006575</v>
      </c>
      <c r="K247" s="276">
        <f>IF(K$134=0,0,K$134/CHI_fec!K$134)</f>
        <v>1.2832945984381083</v>
      </c>
      <c r="L247" s="276">
        <f>IF(L$134=0,0,L$134/CHI_fec!L$134)</f>
        <v>0.96432629715276019</v>
      </c>
      <c r="M247" s="276">
        <f>IF(M$134=0,0,M$134/CHI_fec!M$134)</f>
        <v>0.97730840795153706</v>
      </c>
      <c r="N247" s="276">
        <f>IF(N$134=0,0,N$134/CHI_fec!N$134)</f>
        <v>0.92676926817464644</v>
      </c>
      <c r="O247" s="276">
        <f>IF(O$134=0,0,O$134/CHI_fec!O$134)</f>
        <v>0.83463022445341473</v>
      </c>
      <c r="P247" s="276">
        <f>IF(P$134=0,0,P$134/CHI_fec!P$134)</f>
        <v>1.2927291499692615</v>
      </c>
      <c r="Q247" s="276">
        <f>IF(Q$134=0,0,Q$134/CHI_fec!Q$134)</f>
        <v>1.5085177151676732</v>
      </c>
      <c r="R247" s="276">
        <f>IF(R$134=0,0,R$134/CHI_fec!R$134)</f>
        <v>0.94617002647066606</v>
      </c>
      <c r="S247" s="276">
        <f>IF(S$134=0,0,S$134/CHI_fec!S$134)</f>
        <v>0.50564340081084858</v>
      </c>
      <c r="T247" s="276">
        <f>IF(T$134=0,0,T$134/CHI_fec!T$134)</f>
        <v>0.69438486151885837</v>
      </c>
      <c r="U247" s="276">
        <f>IF(U$134=0,0,U$134/CHI_fec!U$134)</f>
        <v>0.80406597745251296</v>
      </c>
      <c r="V247" s="276">
        <f>IF(V$134=0,0,V$134/CHI_fec!V$134)</f>
        <v>1.5592175181166723</v>
      </c>
      <c r="W247" s="276">
        <f>IF(W$134=0,0,W$134/CHI_fec!W$134)</f>
        <v>1.5889667347137024</v>
      </c>
      <c r="X247" s="276">
        <f>IF(X$134=0,0,X$134/CHI_fec!X$134)</f>
        <v>1.4617812448421688</v>
      </c>
      <c r="Y247" s="276">
        <f>IF(Y$134=0,0,Y$134/CHI_fec!Y$134)</f>
        <v>1.2810125301309097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0.33027484365516507</v>
      </c>
      <c r="C248" s="276">
        <f>IF(C$142=0,0,C$142/CHI_fec!C$142)</f>
        <v>0.31290771229834835</v>
      </c>
      <c r="D248" s="276">
        <f>IF(D$142=0,0,D$142/CHI_fec!D$142)</f>
        <v>0.34263298995127872</v>
      </c>
      <c r="E248" s="276">
        <f>IF(E$142=0,0,E$142/CHI_fec!E$142)</f>
        <v>0.37141135694393967</v>
      </c>
      <c r="F248" s="276">
        <f>IF(F$142=0,0,F$142/CHI_fec!F$142)</f>
        <v>0.47176578608605763</v>
      </c>
      <c r="G248" s="276">
        <f>IF(G$142=0,0,G$142/CHI_fec!G$142)</f>
        <v>0.39464071798336586</v>
      </c>
      <c r="H248" s="276">
        <f>IF(H$142=0,0,H$142/CHI_fec!H$142)</f>
        <v>0.4170391907935902</v>
      </c>
      <c r="I248" s="276">
        <f>IF(I$142=0,0,I$142/CHI_fec!I$142)</f>
        <v>0.42747350596444594</v>
      </c>
      <c r="J248" s="276">
        <f>IF(J$142=0,0,J$142/CHI_fec!J$142)</f>
        <v>0.28968803717591424</v>
      </c>
      <c r="K248" s="276">
        <f>IF(K$142=0,0,K$142/CHI_fec!K$142)</f>
        <v>0.43851705821804882</v>
      </c>
      <c r="L248" s="276">
        <f>IF(L$142=0,0,L$142/CHI_fec!L$142)</f>
        <v>0.36131286987911704</v>
      </c>
      <c r="M248" s="276">
        <f>IF(M$142=0,0,M$142/CHI_fec!M$142)</f>
        <v>0.36043590962254185</v>
      </c>
      <c r="N248" s="276">
        <f>IF(N$142=0,0,N$142/CHI_fec!N$142)</f>
        <v>0.35084372261628216</v>
      </c>
      <c r="O248" s="276">
        <f>IF(O$142=0,0,O$142/CHI_fec!O$142)</f>
        <v>0.33472766281398797</v>
      </c>
      <c r="P248" s="276">
        <f>IF(P$142=0,0,P$142/CHI_fec!P$142)</f>
        <v>0.48334799189137051</v>
      </c>
      <c r="Q248" s="276">
        <f>IF(Q$142=0,0,Q$142/CHI_fec!Q$142)</f>
        <v>0.56083886416948581</v>
      </c>
      <c r="R248" s="276">
        <f>IF(R$142=0,0,R$142/CHI_fec!R$142)</f>
        <v>0.38589765857322772</v>
      </c>
      <c r="S248" s="276">
        <f>IF(S$142=0,0,S$142/CHI_fec!S$142)</f>
        <v>0.25891481514787207</v>
      </c>
      <c r="T248" s="276">
        <f>IF(T$142=0,0,T$142/CHI_fec!T$142)</f>
        <v>0.3068902639481404</v>
      </c>
      <c r="U248" s="276">
        <f>IF(U$142=0,0,U$142/CHI_fec!U$142)</f>
        <v>0.31383060829000287</v>
      </c>
      <c r="V248" s="276">
        <f>IF(V$142=0,0,V$142/CHI_fec!V$142)</f>
        <v>0.34361203081148473</v>
      </c>
      <c r="W248" s="276">
        <f>IF(W$142=0,0,W$142/CHI_fec!W$142)</f>
        <v>0.36084365597875184</v>
      </c>
      <c r="X248" s="276">
        <f>IF(X$142=0,0,X$142/CHI_fec!X$142)</f>
        <v>0.24439939927791879</v>
      </c>
      <c r="Y248" s="276">
        <f>IF(Y$142=0,0,Y$142/CHI_fec!Y$142)</f>
        <v>0.2014159160018785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SE: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1184.355121996432</v>
      </c>
      <c r="C3" s="203">
        <f t="shared" si="0"/>
        <v>1254.7726094544914</v>
      </c>
      <c r="D3" s="203">
        <f t="shared" si="0"/>
        <v>1286.501017415547</v>
      </c>
      <c r="E3" s="203">
        <f t="shared" si="0"/>
        <v>1225.3606028037932</v>
      </c>
      <c r="F3" s="203">
        <f t="shared" si="0"/>
        <v>1237.0611041094921</v>
      </c>
      <c r="G3" s="203">
        <f t="shared" si="0"/>
        <v>1327.8007508849716</v>
      </c>
      <c r="H3" s="203">
        <f t="shared" si="0"/>
        <v>1417.4113931888548</v>
      </c>
      <c r="I3" s="203">
        <f t="shared" si="0"/>
        <v>1599.7921704309556</v>
      </c>
      <c r="J3" s="203">
        <f t="shared" si="0"/>
        <v>1616.0120437872797</v>
      </c>
      <c r="K3" s="203">
        <f t="shared" si="0"/>
        <v>1275.8769896769893</v>
      </c>
      <c r="L3" s="203">
        <f t="shared" si="0"/>
        <v>1503.2470483594677</v>
      </c>
      <c r="M3" s="203">
        <f t="shared" si="0"/>
        <v>1860.050861368522</v>
      </c>
      <c r="N3" s="203">
        <f t="shared" si="0"/>
        <v>1849.5222656020092</v>
      </c>
      <c r="O3" s="203">
        <f t="shared" si="0"/>
        <v>1582.5380863220475</v>
      </c>
      <c r="P3" s="203">
        <f t="shared" si="0"/>
        <v>1567.093807688861</v>
      </c>
      <c r="Q3" s="203">
        <f t="shared" si="0"/>
        <v>1611.7909199999995</v>
      </c>
      <c r="R3" s="203">
        <f t="shared" si="0"/>
        <v>1631.3384583208847</v>
      </c>
      <c r="S3" s="203">
        <f t="shared" si="0"/>
        <v>1736.1175612370482</v>
      </c>
      <c r="T3" s="203">
        <f t="shared" si="0"/>
        <v>1606.0452921592673</v>
      </c>
      <c r="U3" s="203">
        <f t="shared" si="0"/>
        <v>1687.4604886250415</v>
      </c>
      <c r="V3" s="203">
        <f t="shared" si="0"/>
        <v>1673.842157691379</v>
      </c>
      <c r="W3" s="203">
        <f t="shared" si="0"/>
        <v>1646.9470306713506</v>
      </c>
      <c r="X3" s="203">
        <f t="shared" si="0"/>
        <v>1606.2037937222256</v>
      </c>
      <c r="Y3" s="203">
        <f t="shared" si="0"/>
        <v>1477.0458173353391</v>
      </c>
      <c r="DA3" s="112"/>
    </row>
    <row r="4" spans="1:105" ht="12" customHeight="1" x14ac:dyDescent="0.25">
      <c r="A4" s="50" t="s">
        <v>51</v>
      </c>
      <c r="B4" s="241">
        <v>667.67840755893508</v>
      </c>
      <c r="C4" s="241">
        <v>693.77743615034535</v>
      </c>
      <c r="D4" s="241">
        <v>732.5432850533648</v>
      </c>
      <c r="E4" s="241">
        <v>671.35150873181556</v>
      </c>
      <c r="F4" s="241">
        <v>699.63337936780351</v>
      </c>
      <c r="G4" s="241">
        <v>746.12669427595358</v>
      </c>
      <c r="H4" s="241">
        <v>838.74050559121292</v>
      </c>
      <c r="I4" s="241">
        <v>931.30669969740052</v>
      </c>
      <c r="J4" s="241">
        <v>915.78562915304292</v>
      </c>
      <c r="K4" s="241">
        <v>707.55692116806745</v>
      </c>
      <c r="L4" s="241">
        <v>749.37633770392858</v>
      </c>
      <c r="M4" s="241">
        <v>728.15019920769657</v>
      </c>
      <c r="N4" s="241">
        <v>750.00097970260765</v>
      </c>
      <c r="O4" s="241">
        <v>849.36745269096139</v>
      </c>
      <c r="P4" s="241">
        <v>995.5694623834479</v>
      </c>
      <c r="Q4" s="241">
        <v>883.20240285041939</v>
      </c>
      <c r="R4" s="241">
        <v>1075.917296114291</v>
      </c>
      <c r="S4" s="241">
        <v>1106.369020326581</v>
      </c>
      <c r="T4" s="241">
        <v>1110.3688790115859</v>
      </c>
      <c r="U4" s="241">
        <v>1076.2988907095371</v>
      </c>
      <c r="V4" s="241">
        <v>1066.133307986926</v>
      </c>
      <c r="W4" s="241">
        <v>1020.722287771864</v>
      </c>
      <c r="X4" s="241">
        <v>1032.6215338562549</v>
      </c>
      <c r="Y4" s="241">
        <v>862.82776722550318</v>
      </c>
      <c r="DA4" s="83" t="s">
        <v>1404</v>
      </c>
    </row>
    <row r="5" spans="1:105" ht="12" customHeight="1" x14ac:dyDescent="0.25">
      <c r="A5" s="144" t="s">
        <v>52</v>
      </c>
      <c r="B5" s="282">
        <v>284.82684823206341</v>
      </c>
      <c r="C5" s="282">
        <v>319.25246895352041</v>
      </c>
      <c r="D5" s="282">
        <v>297.81700922888871</v>
      </c>
      <c r="E5" s="282">
        <v>302.34803232422519</v>
      </c>
      <c r="F5" s="282">
        <v>284.14823032584218</v>
      </c>
      <c r="G5" s="282">
        <v>318.73716447610133</v>
      </c>
      <c r="H5" s="282">
        <v>297.04825210059272</v>
      </c>
      <c r="I5" s="282">
        <v>353.26351932752863</v>
      </c>
      <c r="J5" s="282">
        <v>347.58273411872398</v>
      </c>
      <c r="K5" s="282">
        <v>313.87228324084248</v>
      </c>
      <c r="L5" s="282">
        <v>446.77603458156563</v>
      </c>
      <c r="M5" s="282">
        <v>785.14463443381817</v>
      </c>
      <c r="N5" s="282">
        <v>756.14820621324998</v>
      </c>
      <c r="O5" s="282">
        <v>425.62750944411653</v>
      </c>
      <c r="P5" s="282">
        <v>269.14817665656233</v>
      </c>
      <c r="Q5" s="282">
        <v>439.67369232166351</v>
      </c>
      <c r="R5" s="282">
        <v>191.7484747668291</v>
      </c>
      <c r="S5" s="282">
        <v>248.22102603339221</v>
      </c>
      <c r="T5" s="282">
        <v>122.5819029039282</v>
      </c>
      <c r="U5" s="282">
        <v>234.234174833943</v>
      </c>
      <c r="V5" s="282">
        <v>275.84093026448772</v>
      </c>
      <c r="W5" s="282">
        <v>305.86579995807989</v>
      </c>
      <c r="X5" s="282">
        <v>259.26790724836877</v>
      </c>
      <c r="Y5" s="282">
        <v>316.00048104830989</v>
      </c>
      <c r="DA5" s="94" t="s">
        <v>1405</v>
      </c>
    </row>
    <row r="6" spans="1:105" ht="12" customHeight="1" x14ac:dyDescent="0.25">
      <c r="A6" s="49" t="s">
        <v>60</v>
      </c>
      <c r="B6" s="242">
        <v>231.84986620543361</v>
      </c>
      <c r="C6" s="242">
        <v>241.7427043506257</v>
      </c>
      <c r="D6" s="242">
        <v>256.14072313329348</v>
      </c>
      <c r="E6" s="242">
        <v>251.66106174775251</v>
      </c>
      <c r="F6" s="242">
        <v>253.27949441584639</v>
      </c>
      <c r="G6" s="242">
        <v>262.93689213291663</v>
      </c>
      <c r="H6" s="242">
        <v>281.62263549704932</v>
      </c>
      <c r="I6" s="242">
        <v>315.22195140602639</v>
      </c>
      <c r="J6" s="242">
        <v>352.64368051551298</v>
      </c>
      <c r="K6" s="242">
        <v>254.44778526807929</v>
      </c>
      <c r="L6" s="242">
        <v>307.09467607397352</v>
      </c>
      <c r="M6" s="242">
        <v>346.75602772700728</v>
      </c>
      <c r="N6" s="242">
        <v>343.37307968615141</v>
      </c>
      <c r="O6" s="242">
        <v>307.54312418696969</v>
      </c>
      <c r="P6" s="242">
        <v>302.37616864885081</v>
      </c>
      <c r="Q6" s="242">
        <v>288.91482482791662</v>
      </c>
      <c r="R6" s="242">
        <v>363.6726874397645</v>
      </c>
      <c r="S6" s="242">
        <v>381.52751487707502</v>
      </c>
      <c r="T6" s="242">
        <v>373.09451024375318</v>
      </c>
      <c r="U6" s="242">
        <v>376.92742308156159</v>
      </c>
      <c r="V6" s="242">
        <v>331.86791943996542</v>
      </c>
      <c r="W6" s="242">
        <v>320.35894294140672</v>
      </c>
      <c r="X6" s="242">
        <v>314.3143526176018</v>
      </c>
      <c r="Y6" s="242">
        <v>298.21756906152598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2651</v>
      </c>
      <c r="C9" s="241">
        <v>2645</v>
      </c>
      <c r="D9" s="241">
        <v>2642</v>
      </c>
      <c r="E9" s="241">
        <v>2476</v>
      </c>
      <c r="F9" s="241">
        <v>2588</v>
      </c>
      <c r="G9" s="241">
        <v>2709</v>
      </c>
      <c r="H9" s="241">
        <v>2952</v>
      </c>
      <c r="I9" s="241">
        <v>2950</v>
      </c>
      <c r="J9" s="241">
        <v>2934</v>
      </c>
      <c r="K9" s="241">
        <v>2237</v>
      </c>
      <c r="L9" s="241">
        <v>2344</v>
      </c>
      <c r="M9" s="241">
        <v>2064</v>
      </c>
      <c r="N9" s="241">
        <v>2141</v>
      </c>
      <c r="O9" s="241">
        <v>2560</v>
      </c>
      <c r="P9" s="241">
        <v>2883.71</v>
      </c>
      <c r="Q9" s="241">
        <v>2766.9830000000002</v>
      </c>
      <c r="R9" s="241">
        <v>2795</v>
      </c>
      <c r="S9" s="241">
        <v>3067.4</v>
      </c>
      <c r="T9" s="241">
        <v>3152.3</v>
      </c>
      <c r="U9" s="241">
        <v>2844</v>
      </c>
      <c r="V9" s="241">
        <v>2515</v>
      </c>
      <c r="W9" s="241">
        <v>2402.2069999999999</v>
      </c>
      <c r="X9" s="241">
        <v>2543</v>
      </c>
      <c r="Y9" s="241">
        <v>2367.620689655173</v>
      </c>
      <c r="DA9" s="83" t="s">
        <v>1408</v>
      </c>
    </row>
    <row r="10" spans="1:105" ht="12" customHeight="1" x14ac:dyDescent="0.25">
      <c r="A10" s="144" t="s">
        <v>1409</v>
      </c>
      <c r="B10" s="282">
        <v>4074.440399999999</v>
      </c>
      <c r="C10" s="282">
        <v>4385.1496499999994</v>
      </c>
      <c r="D10" s="282">
        <v>3869.845875</v>
      </c>
      <c r="E10" s="282">
        <v>4017.468374999999</v>
      </c>
      <c r="F10" s="282">
        <v>3786.8957999999998</v>
      </c>
      <c r="G10" s="282">
        <v>4169.4021000000002</v>
      </c>
      <c r="H10" s="282">
        <v>3766.6943999999999</v>
      </c>
      <c r="I10" s="282">
        <v>4031.5563000000002</v>
      </c>
      <c r="J10" s="282">
        <v>4012.0758000000001</v>
      </c>
      <c r="K10" s="282">
        <v>4319.7299999999996</v>
      </c>
      <c r="L10" s="282">
        <v>4194.8833500000001</v>
      </c>
      <c r="M10" s="282">
        <v>4528.9313999999986</v>
      </c>
      <c r="N10" s="282">
        <v>4103.3676599999999</v>
      </c>
      <c r="O10" s="282">
        <v>1755.54</v>
      </c>
      <c r="P10" s="282">
        <v>1715.1048000000001</v>
      </c>
      <c r="Q10" s="282">
        <v>2348.1819</v>
      </c>
      <c r="R10" s="282">
        <v>1204.5509999999999</v>
      </c>
      <c r="S10" s="282">
        <v>1004.481</v>
      </c>
      <c r="T10" s="282">
        <v>1320.7130999999999</v>
      </c>
      <c r="U10" s="282">
        <v>1330.4754</v>
      </c>
      <c r="V10" s="282">
        <v>1330.4754</v>
      </c>
      <c r="W10" s="282">
        <v>1064.38032</v>
      </c>
      <c r="X10" s="282">
        <v>1995.7130999999999</v>
      </c>
      <c r="Y10" s="282">
        <v>1663.0942500000001</v>
      </c>
      <c r="DA10" s="94" t="s">
        <v>1410</v>
      </c>
    </row>
    <row r="11" spans="1:105" ht="12" customHeight="1" x14ac:dyDescent="0.25">
      <c r="A11" s="49" t="s">
        <v>1411</v>
      </c>
      <c r="B11" s="242">
        <v>377.99613613034848</v>
      </c>
      <c r="C11" s="242">
        <v>378.4399672291201</v>
      </c>
      <c r="D11" s="242">
        <v>379.32919343584467</v>
      </c>
      <c r="E11" s="242">
        <v>381.11391904430587</v>
      </c>
      <c r="F11" s="242">
        <v>384.70860091335049</v>
      </c>
      <c r="G11" s="242">
        <v>392</v>
      </c>
      <c r="H11" s="242">
        <v>407</v>
      </c>
      <c r="I11" s="242">
        <v>410</v>
      </c>
      <c r="J11" s="242">
        <v>463.9172332375</v>
      </c>
      <c r="K11" s="242">
        <v>393.95888483750002</v>
      </c>
      <c r="L11" s="242">
        <v>421.96268523750001</v>
      </c>
      <c r="M11" s="242">
        <v>458.33123523749998</v>
      </c>
      <c r="N11" s="242">
        <v>407.39304358750002</v>
      </c>
      <c r="O11" s="242">
        <v>383.5675554375</v>
      </c>
      <c r="P11" s="242">
        <v>388.40550883750001</v>
      </c>
      <c r="Q11" s="242">
        <v>384.20050883750002</v>
      </c>
      <c r="R11" s="242">
        <v>381.42350883749998</v>
      </c>
      <c r="S11" s="242">
        <v>416.59892383750002</v>
      </c>
      <c r="T11" s="242">
        <v>411.48643983749997</v>
      </c>
      <c r="U11" s="242">
        <v>418.83020883749998</v>
      </c>
      <c r="V11" s="242">
        <v>398.25641383750002</v>
      </c>
      <c r="W11" s="242">
        <v>416.41326383749998</v>
      </c>
      <c r="X11" s="242">
        <v>446.51579133749999</v>
      </c>
      <c r="Y11" s="242">
        <v>415.11358000000001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2945.5555555555561</v>
      </c>
      <c r="C14" s="241">
        <v>2945.5555555555561</v>
      </c>
      <c r="D14" s="241">
        <v>2945.5555555555561</v>
      </c>
      <c r="E14" s="241">
        <v>2628.0374746193429</v>
      </c>
      <c r="F14" s="241">
        <v>2945.5555555555561</v>
      </c>
      <c r="G14" s="241">
        <v>2945.5555555555561</v>
      </c>
      <c r="H14" s="241">
        <v>3263.073636491768</v>
      </c>
      <c r="I14" s="241">
        <v>3263.073636491768</v>
      </c>
      <c r="J14" s="241">
        <v>3263.073636491768</v>
      </c>
      <c r="K14" s="241">
        <v>3263.073636491768</v>
      </c>
      <c r="L14" s="241">
        <v>3263.073636491768</v>
      </c>
      <c r="M14" s="241">
        <v>3263.073636491768</v>
      </c>
      <c r="N14" s="241">
        <v>3263.073636491768</v>
      </c>
      <c r="O14" s="241">
        <v>2945.5555555555561</v>
      </c>
      <c r="P14" s="241">
        <v>3263.073636491768</v>
      </c>
      <c r="Q14" s="241">
        <v>3263.073636491768</v>
      </c>
      <c r="R14" s="241">
        <v>3263.073636491768</v>
      </c>
      <c r="S14" s="241">
        <v>3263.073636491768</v>
      </c>
      <c r="T14" s="241">
        <v>3580.5917174279812</v>
      </c>
      <c r="U14" s="241">
        <v>3580.5917174279812</v>
      </c>
      <c r="V14" s="241">
        <v>3580.5917174279812</v>
      </c>
      <c r="W14" s="241">
        <v>3580.5917174279812</v>
      </c>
      <c r="X14" s="241">
        <v>3580.5917174279812</v>
      </c>
      <c r="Y14" s="241">
        <v>3580.5917174279812</v>
      </c>
      <c r="DA14" s="83" t="s">
        <v>1413</v>
      </c>
    </row>
    <row r="15" spans="1:105" ht="12" customHeight="1" x14ac:dyDescent="0.25">
      <c r="A15" s="107" t="s">
        <v>1409</v>
      </c>
      <c r="B15" s="282">
        <v>4527.155999999999</v>
      </c>
      <c r="C15" s="282">
        <v>4953.6690022593266</v>
      </c>
      <c r="D15" s="282">
        <v>4527.155999999999</v>
      </c>
      <c r="E15" s="282">
        <v>4527.155999999999</v>
      </c>
      <c r="F15" s="282">
        <v>4527.155999999999</v>
      </c>
      <c r="G15" s="282">
        <v>4527.155999999999</v>
      </c>
      <c r="H15" s="282">
        <v>4527.155999999999</v>
      </c>
      <c r="I15" s="282">
        <v>4527.155999999999</v>
      </c>
      <c r="J15" s="282">
        <v>4527.155999999999</v>
      </c>
      <c r="K15" s="282">
        <v>4953.6690022593266</v>
      </c>
      <c r="L15" s="282">
        <v>4953.6690022593266</v>
      </c>
      <c r="M15" s="282">
        <v>4953.6690022593266</v>
      </c>
      <c r="N15" s="282">
        <v>4953.6690022593266</v>
      </c>
      <c r="O15" s="282">
        <v>4953.6690022593266</v>
      </c>
      <c r="P15" s="282">
        <v>4527.155999999999</v>
      </c>
      <c r="Q15" s="282">
        <v>4527.155999999999</v>
      </c>
      <c r="R15" s="282">
        <v>4527.155999999999</v>
      </c>
      <c r="S15" s="282">
        <v>4527.155999999999</v>
      </c>
      <c r="T15" s="282">
        <v>4527.155999999999</v>
      </c>
      <c r="U15" s="282">
        <v>4527.155999999999</v>
      </c>
      <c r="V15" s="282">
        <v>4527.155999999999</v>
      </c>
      <c r="W15" s="282">
        <v>4527.155999999999</v>
      </c>
      <c r="X15" s="282">
        <v>4527.155999999999</v>
      </c>
      <c r="Y15" s="282">
        <v>4527.155999999999</v>
      </c>
      <c r="DA15" s="94" t="s">
        <v>1414</v>
      </c>
    </row>
    <row r="16" spans="1:105" ht="12" customHeight="1" x14ac:dyDescent="0.25">
      <c r="A16" s="49" t="s">
        <v>1411</v>
      </c>
      <c r="B16" s="242">
        <v>447.77348458927622</v>
      </c>
      <c r="C16" s="242">
        <v>438.27157860629939</v>
      </c>
      <c r="D16" s="242">
        <v>428.76967262332272</v>
      </c>
      <c r="E16" s="242">
        <v>443.2880636496177</v>
      </c>
      <c r="F16" s="242">
        <v>448.3045486929359</v>
      </c>
      <c r="G16" s="242">
        <v>453.32103373625409</v>
      </c>
      <c r="H16" s="242">
        <v>486.84323672850257</v>
      </c>
      <c r="I16" s="242">
        <v>486.84323672850257</v>
      </c>
      <c r="J16" s="242">
        <v>520.36543972075117</v>
      </c>
      <c r="K16" s="242">
        <v>520.36543972075117</v>
      </c>
      <c r="L16" s="242">
        <v>481.82675168518438</v>
      </c>
      <c r="M16" s="242">
        <v>505.84704869445608</v>
      </c>
      <c r="N16" s="242">
        <v>481.82675168518438</v>
      </c>
      <c r="O16" s="242">
        <v>472.32484570220771</v>
      </c>
      <c r="P16" s="242">
        <v>457.80645467591262</v>
      </c>
      <c r="Q16" s="242">
        <v>433.78615766664092</v>
      </c>
      <c r="R16" s="242">
        <v>433.78615766664092</v>
      </c>
      <c r="S16" s="242">
        <v>457.80645467591262</v>
      </c>
      <c r="T16" s="242">
        <v>457.80645467591262</v>
      </c>
      <c r="U16" s="242">
        <v>457.80645467591262</v>
      </c>
      <c r="V16" s="242">
        <v>457.80645467591262</v>
      </c>
      <c r="W16" s="242">
        <v>457.80645467591262</v>
      </c>
      <c r="X16" s="242">
        <v>496.34514271147941</v>
      </c>
      <c r="Y16" s="242">
        <v>496.34514271147941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317.51808093621258</v>
      </c>
      <c r="G18" s="241">
        <v>0</v>
      </c>
      <c r="H18" s="241">
        <v>317.51808093621258</v>
      </c>
      <c r="I18" s="241">
        <v>0</v>
      </c>
      <c r="J18" s="241">
        <v>317.51808093621258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317.51808093621258</v>
      </c>
      <c r="Q18" s="241">
        <v>0</v>
      </c>
      <c r="R18" s="241">
        <v>0</v>
      </c>
      <c r="S18" s="241">
        <v>0</v>
      </c>
      <c r="T18" s="241">
        <v>635.03616187242517</v>
      </c>
      <c r="U18" s="241">
        <v>0</v>
      </c>
      <c r="V18" s="241">
        <v>0</v>
      </c>
      <c r="W18" s="241">
        <v>0</v>
      </c>
      <c r="X18" s="241">
        <v>317.51808093621258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426.51300225932869</v>
      </c>
      <c r="D19" s="282">
        <v>0</v>
      </c>
      <c r="E19" s="282">
        <v>0</v>
      </c>
      <c r="F19" s="282">
        <v>0</v>
      </c>
      <c r="G19" s="282">
        <v>426.51300225932869</v>
      </c>
      <c r="H19" s="282">
        <v>0</v>
      </c>
      <c r="I19" s="282">
        <v>0</v>
      </c>
      <c r="J19" s="282">
        <v>426.51300225932869</v>
      </c>
      <c r="K19" s="282">
        <v>426.51300225932869</v>
      </c>
      <c r="L19" s="282">
        <v>0</v>
      </c>
      <c r="M19" s="282">
        <v>426.51300225932869</v>
      </c>
      <c r="N19" s="282">
        <v>0</v>
      </c>
      <c r="O19" s="282">
        <v>0</v>
      </c>
      <c r="P19" s="282">
        <v>0</v>
      </c>
      <c r="Q19" s="282">
        <v>0</v>
      </c>
      <c r="R19" s="282">
        <v>426.51300225932869</v>
      </c>
      <c r="S19" s="282">
        <v>0</v>
      </c>
      <c r="T19" s="282">
        <v>0</v>
      </c>
      <c r="U19" s="282">
        <v>426.51300225932869</v>
      </c>
      <c r="V19" s="282">
        <v>0</v>
      </c>
      <c r="W19" s="282">
        <v>0</v>
      </c>
      <c r="X19" s="282">
        <v>426.51300225932869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14.518391026294999</v>
      </c>
      <c r="D20" s="242">
        <v>14.518391026294999</v>
      </c>
      <c r="E20" s="242">
        <v>14.518391026294999</v>
      </c>
      <c r="F20" s="242">
        <v>29.036782052589992</v>
      </c>
      <c r="G20" s="242">
        <v>29.036782052589992</v>
      </c>
      <c r="H20" s="242">
        <v>48.040594018543523</v>
      </c>
      <c r="I20" s="242">
        <v>24.020297009271761</v>
      </c>
      <c r="J20" s="242">
        <v>57.542500001520281</v>
      </c>
      <c r="K20" s="242">
        <v>0</v>
      </c>
      <c r="L20" s="242">
        <v>0</v>
      </c>
      <c r="M20" s="242">
        <v>24.020297009271761</v>
      </c>
      <c r="N20" s="242">
        <v>0</v>
      </c>
      <c r="O20" s="242">
        <v>14.518391026294999</v>
      </c>
      <c r="P20" s="242">
        <v>0</v>
      </c>
      <c r="Q20" s="242">
        <v>0</v>
      </c>
      <c r="R20" s="242">
        <v>38.53868803556675</v>
      </c>
      <c r="S20" s="242">
        <v>24.020297009271761</v>
      </c>
      <c r="T20" s="242">
        <v>38.53868803556675</v>
      </c>
      <c r="U20" s="242">
        <v>24.020297009271761</v>
      </c>
      <c r="V20" s="242">
        <v>14.518391026294999</v>
      </c>
      <c r="W20" s="242">
        <v>24.020297009271761</v>
      </c>
      <c r="X20" s="242">
        <v>53.057079061861742</v>
      </c>
      <c r="Y20" s="242">
        <v>24.020297009271761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317.51808093621321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0</v>
      </c>
      <c r="J22" s="241">
        <f t="shared" si="1"/>
        <v>317.51808093621275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0</v>
      </c>
      <c r="O22" s="241">
        <f t="shared" si="1"/>
        <v>317.51808093621185</v>
      </c>
      <c r="P22" s="241">
        <f t="shared" si="1"/>
        <v>0</v>
      </c>
      <c r="Q22" s="241">
        <f t="shared" si="1"/>
        <v>0</v>
      </c>
      <c r="R22" s="241">
        <f t="shared" si="1"/>
        <v>0</v>
      </c>
      <c r="S22" s="241">
        <f t="shared" si="1"/>
        <v>0</v>
      </c>
      <c r="T22" s="241">
        <f t="shared" si="1"/>
        <v>317.51808093621185</v>
      </c>
      <c r="U22" s="241">
        <f t="shared" si="1"/>
        <v>0</v>
      </c>
      <c r="V22" s="241">
        <f t="shared" si="1"/>
        <v>0</v>
      </c>
      <c r="W22" s="241">
        <f t="shared" si="1"/>
        <v>0</v>
      </c>
      <c r="X22" s="241">
        <f t="shared" si="1"/>
        <v>317.51808093621275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426.51300225932755</v>
      </c>
      <c r="E23" s="282">
        <f t="shared" si="2"/>
        <v>0</v>
      </c>
      <c r="F23" s="282">
        <f t="shared" si="2"/>
        <v>0</v>
      </c>
      <c r="G23" s="282">
        <f t="shared" si="2"/>
        <v>426.51300225932846</v>
      </c>
      <c r="H23" s="282">
        <f t="shared" si="2"/>
        <v>0</v>
      </c>
      <c r="I23" s="282">
        <f t="shared" si="2"/>
        <v>0</v>
      </c>
      <c r="J23" s="282">
        <f t="shared" si="2"/>
        <v>426.51300225932846</v>
      </c>
      <c r="K23" s="282">
        <f t="shared" si="2"/>
        <v>0</v>
      </c>
      <c r="L23" s="282">
        <f t="shared" si="2"/>
        <v>0</v>
      </c>
      <c r="M23" s="282">
        <f t="shared" si="2"/>
        <v>426.51300225932846</v>
      </c>
      <c r="N23" s="282">
        <f t="shared" si="2"/>
        <v>0</v>
      </c>
      <c r="O23" s="282">
        <f t="shared" si="2"/>
        <v>0</v>
      </c>
      <c r="P23" s="282">
        <f t="shared" si="2"/>
        <v>426.51300225932755</v>
      </c>
      <c r="Q23" s="282">
        <f t="shared" si="2"/>
        <v>0</v>
      </c>
      <c r="R23" s="282">
        <f t="shared" si="2"/>
        <v>426.51300225932846</v>
      </c>
      <c r="S23" s="282">
        <f t="shared" si="2"/>
        <v>0</v>
      </c>
      <c r="T23" s="282">
        <f t="shared" si="2"/>
        <v>0</v>
      </c>
      <c r="U23" s="282">
        <f t="shared" si="2"/>
        <v>426.51300225932846</v>
      </c>
      <c r="V23" s="282">
        <f t="shared" si="2"/>
        <v>0</v>
      </c>
      <c r="W23" s="282">
        <f t="shared" si="2"/>
        <v>0</v>
      </c>
      <c r="X23" s="282">
        <f t="shared" si="2"/>
        <v>426.51300225932846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24.020297009271815</v>
      </c>
      <c r="D24" s="242">
        <f t="shared" si="3"/>
        <v>24.020297009271644</v>
      </c>
      <c r="E24" s="242">
        <f t="shared" si="3"/>
        <v>0</v>
      </c>
      <c r="F24" s="242">
        <f t="shared" si="3"/>
        <v>24.020297009271815</v>
      </c>
      <c r="G24" s="242">
        <f t="shared" si="3"/>
        <v>24.020297009271815</v>
      </c>
      <c r="H24" s="242">
        <f t="shared" si="3"/>
        <v>14.518391026295035</v>
      </c>
      <c r="I24" s="242">
        <f t="shared" si="3"/>
        <v>24.020297009271758</v>
      </c>
      <c r="J24" s="242">
        <f t="shared" si="3"/>
        <v>24.020297009271644</v>
      </c>
      <c r="K24" s="242">
        <f t="shared" si="3"/>
        <v>0</v>
      </c>
      <c r="L24" s="242">
        <f t="shared" si="3"/>
        <v>38.538688035566793</v>
      </c>
      <c r="M24" s="242">
        <f t="shared" si="3"/>
        <v>0</v>
      </c>
      <c r="N24" s="242">
        <f t="shared" si="3"/>
        <v>24.020297009271701</v>
      </c>
      <c r="O24" s="242">
        <f t="shared" si="3"/>
        <v>24.020297009271644</v>
      </c>
      <c r="P24" s="242">
        <f t="shared" si="3"/>
        <v>14.518391026295092</v>
      </c>
      <c r="Q24" s="242">
        <f t="shared" si="3"/>
        <v>24.020297009271701</v>
      </c>
      <c r="R24" s="242">
        <f t="shared" si="3"/>
        <v>38.538688035566736</v>
      </c>
      <c r="S24" s="242">
        <f t="shared" si="3"/>
        <v>0</v>
      </c>
      <c r="T24" s="242">
        <f t="shared" si="3"/>
        <v>38.538688035566736</v>
      </c>
      <c r="U24" s="242">
        <f t="shared" si="3"/>
        <v>24.020297009271758</v>
      </c>
      <c r="V24" s="242">
        <f t="shared" si="3"/>
        <v>14.518391026294978</v>
      </c>
      <c r="W24" s="242">
        <f t="shared" si="3"/>
        <v>24.020297009271758</v>
      </c>
      <c r="X24" s="242">
        <f t="shared" si="3"/>
        <v>14.518391026294921</v>
      </c>
      <c r="Y24" s="242">
        <f t="shared" si="3"/>
        <v>24.020297009271758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294.55555555555611</v>
      </c>
      <c r="C26" s="241">
        <f t="shared" si="4"/>
        <v>300.55555555555611</v>
      </c>
      <c r="D26" s="241">
        <f t="shared" si="4"/>
        <v>303.55555555555611</v>
      </c>
      <c r="E26" s="241">
        <f t="shared" si="4"/>
        <v>152.0374746193429</v>
      </c>
      <c r="F26" s="241">
        <f t="shared" si="4"/>
        <v>357.55555555555611</v>
      </c>
      <c r="G26" s="241">
        <f t="shared" si="4"/>
        <v>236.55555555555611</v>
      </c>
      <c r="H26" s="241">
        <f t="shared" si="4"/>
        <v>311.07363649176796</v>
      </c>
      <c r="I26" s="241">
        <f t="shared" si="4"/>
        <v>313.07363649176796</v>
      </c>
      <c r="J26" s="241">
        <f t="shared" si="4"/>
        <v>329.07363649176796</v>
      </c>
      <c r="K26" s="241">
        <f t="shared" si="4"/>
        <v>1026.073636491768</v>
      </c>
      <c r="L26" s="241">
        <f t="shared" si="4"/>
        <v>919.07363649176796</v>
      </c>
      <c r="M26" s="241">
        <f t="shared" si="4"/>
        <v>1199.073636491768</v>
      </c>
      <c r="N26" s="241">
        <f t="shared" si="4"/>
        <v>1122.073636491768</v>
      </c>
      <c r="O26" s="241">
        <f t="shared" si="4"/>
        <v>385.55555555555611</v>
      </c>
      <c r="P26" s="241">
        <f t="shared" si="4"/>
        <v>379.36363649176792</v>
      </c>
      <c r="Q26" s="241">
        <f t="shared" si="4"/>
        <v>496.09063649176778</v>
      </c>
      <c r="R26" s="241">
        <f t="shared" si="4"/>
        <v>468.07363649176796</v>
      </c>
      <c r="S26" s="241">
        <f t="shared" si="4"/>
        <v>195.67363649176787</v>
      </c>
      <c r="T26" s="241">
        <f t="shared" si="4"/>
        <v>428.29171742798098</v>
      </c>
      <c r="U26" s="241">
        <f t="shared" si="4"/>
        <v>736.59171742798117</v>
      </c>
      <c r="V26" s="241">
        <f t="shared" si="4"/>
        <v>1065.5917174279812</v>
      </c>
      <c r="W26" s="241">
        <f t="shared" si="4"/>
        <v>1178.3847174279813</v>
      </c>
      <c r="X26" s="241">
        <f t="shared" si="4"/>
        <v>1037.5917174279812</v>
      </c>
      <c r="Y26" s="241">
        <f t="shared" si="4"/>
        <v>1212.9710277728082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452.71559999999999</v>
      </c>
      <c r="C27" s="282">
        <f t="shared" si="5"/>
        <v>568.51935225932721</v>
      </c>
      <c r="D27" s="282">
        <f t="shared" si="5"/>
        <v>657.31012499999906</v>
      </c>
      <c r="E27" s="282">
        <f t="shared" si="5"/>
        <v>509.68762500000003</v>
      </c>
      <c r="F27" s="282">
        <f t="shared" si="5"/>
        <v>740.26019999999926</v>
      </c>
      <c r="G27" s="282">
        <f t="shared" si="5"/>
        <v>357.75389999999879</v>
      </c>
      <c r="H27" s="282">
        <f t="shared" si="5"/>
        <v>760.46159999999918</v>
      </c>
      <c r="I27" s="282">
        <f t="shared" si="5"/>
        <v>495.59969999999885</v>
      </c>
      <c r="J27" s="282">
        <f t="shared" si="5"/>
        <v>515.08019999999897</v>
      </c>
      <c r="K27" s="282">
        <f t="shared" si="5"/>
        <v>633.93900225932703</v>
      </c>
      <c r="L27" s="282">
        <f t="shared" si="5"/>
        <v>758.78565225932653</v>
      </c>
      <c r="M27" s="282">
        <f t="shared" si="5"/>
        <v>424.73760225932801</v>
      </c>
      <c r="N27" s="282">
        <f t="shared" si="5"/>
        <v>850.3013422593267</v>
      </c>
      <c r="O27" s="282">
        <f t="shared" si="5"/>
        <v>3198.1290022593266</v>
      </c>
      <c r="P27" s="282">
        <f t="shared" si="5"/>
        <v>2812.051199999999</v>
      </c>
      <c r="Q27" s="282">
        <f t="shared" si="5"/>
        <v>2178.974099999999</v>
      </c>
      <c r="R27" s="282">
        <f t="shared" si="5"/>
        <v>3322.6049999999991</v>
      </c>
      <c r="S27" s="282">
        <f t="shared" si="5"/>
        <v>3522.6749999999993</v>
      </c>
      <c r="T27" s="282">
        <f t="shared" si="5"/>
        <v>3206.4428999999991</v>
      </c>
      <c r="U27" s="282">
        <f t="shared" si="5"/>
        <v>3196.6805999999988</v>
      </c>
      <c r="V27" s="282">
        <f t="shared" si="5"/>
        <v>3196.6805999999988</v>
      </c>
      <c r="W27" s="282">
        <f t="shared" si="5"/>
        <v>3462.7756799999988</v>
      </c>
      <c r="X27" s="282">
        <f t="shared" si="5"/>
        <v>2531.4428999999991</v>
      </c>
      <c r="Y27" s="282">
        <f t="shared" si="5"/>
        <v>2864.0617499999989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69.777348458927747</v>
      </c>
      <c r="C28" s="242">
        <f t="shared" si="6"/>
        <v>59.831611377179286</v>
      </c>
      <c r="D28" s="242">
        <f t="shared" si="6"/>
        <v>49.440479187478047</v>
      </c>
      <c r="E28" s="242">
        <f t="shared" si="6"/>
        <v>62.174144605311824</v>
      </c>
      <c r="F28" s="242">
        <f t="shared" si="6"/>
        <v>63.595947779585401</v>
      </c>
      <c r="G28" s="242">
        <f t="shared" si="6"/>
        <v>61.321033736254094</v>
      </c>
      <c r="H28" s="242">
        <f t="shared" si="6"/>
        <v>79.843236728502575</v>
      </c>
      <c r="I28" s="242">
        <f t="shared" si="6"/>
        <v>76.843236728502575</v>
      </c>
      <c r="J28" s="242">
        <f t="shared" si="6"/>
        <v>56.44820648325117</v>
      </c>
      <c r="K28" s="242">
        <f t="shared" si="6"/>
        <v>126.40655488325115</v>
      </c>
      <c r="L28" s="242">
        <f t="shared" si="6"/>
        <v>59.864066447684365</v>
      </c>
      <c r="M28" s="242">
        <f t="shared" si="6"/>
        <v>47.515813456956096</v>
      </c>
      <c r="N28" s="242">
        <f t="shared" si="6"/>
        <v>74.433708097684359</v>
      </c>
      <c r="O28" s="242">
        <f t="shared" si="6"/>
        <v>88.757290264707706</v>
      </c>
      <c r="P28" s="242">
        <f t="shared" si="6"/>
        <v>69.400945838412611</v>
      </c>
      <c r="Q28" s="242">
        <f t="shared" si="6"/>
        <v>49.585648829140894</v>
      </c>
      <c r="R28" s="242">
        <f t="shared" si="6"/>
        <v>52.362648829140937</v>
      </c>
      <c r="S28" s="242">
        <f t="shared" si="6"/>
        <v>41.207530838412595</v>
      </c>
      <c r="T28" s="242">
        <f t="shared" si="6"/>
        <v>46.320014838412646</v>
      </c>
      <c r="U28" s="242">
        <f t="shared" si="6"/>
        <v>38.976245838412638</v>
      </c>
      <c r="V28" s="242">
        <f t="shared" si="6"/>
        <v>59.550040838412599</v>
      </c>
      <c r="W28" s="242">
        <f t="shared" si="6"/>
        <v>41.393190838412636</v>
      </c>
      <c r="X28" s="242">
        <f t="shared" si="6"/>
        <v>49.829351373979421</v>
      </c>
      <c r="Y28" s="242">
        <f t="shared" si="6"/>
        <v>81.231562711479398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500.92966466036108</v>
      </c>
      <c r="C31" s="210">
        <v>506.1173688736028</v>
      </c>
      <c r="D31" s="210">
        <v>492.14049871023218</v>
      </c>
      <c r="E31" s="210">
        <v>439.37239896818562</v>
      </c>
      <c r="F31" s="210">
        <v>461.16655202063629</v>
      </c>
      <c r="G31" s="210">
        <v>459.822871883061</v>
      </c>
      <c r="H31" s="210">
        <v>474.56190885640581</v>
      </c>
      <c r="I31" s="210">
        <v>474.06715391229579</v>
      </c>
      <c r="J31" s="210">
        <v>478.47411865864137</v>
      </c>
      <c r="K31" s="210">
        <v>425.87205503009471</v>
      </c>
      <c r="L31" s="210">
        <v>448.17386070507291</v>
      </c>
      <c r="M31" s="210">
        <v>460.78907996560622</v>
      </c>
      <c r="N31" s="210">
        <v>451.97102321582111</v>
      </c>
      <c r="O31" s="210">
        <v>351.85253654342222</v>
      </c>
      <c r="P31" s="210">
        <v>342.07644024075671</v>
      </c>
      <c r="Q31" s="210">
        <v>375.68340498710228</v>
      </c>
      <c r="R31" s="210">
        <v>355.99191745485808</v>
      </c>
      <c r="S31" s="210">
        <v>371.32055030094591</v>
      </c>
      <c r="T31" s="210">
        <v>384.02261392949259</v>
      </c>
      <c r="U31" s="210">
        <v>343.77024935511611</v>
      </c>
      <c r="V31" s="210">
        <v>333.30163370593289</v>
      </c>
      <c r="W31" s="210">
        <v>313.95167669819432</v>
      </c>
      <c r="X31" s="210">
        <v>357.05511607910569</v>
      </c>
      <c r="Y31" s="210">
        <v>319.86431642304387</v>
      </c>
      <c r="DA31" s="109" t="s">
        <v>1419</v>
      </c>
    </row>
    <row r="32" spans="1:105" ht="12" customHeight="1" x14ac:dyDescent="0.25">
      <c r="A32" s="24" t="s">
        <v>28</v>
      </c>
      <c r="B32" s="213">
        <v>185.14187446259669</v>
      </c>
      <c r="C32" s="213">
        <v>181.78847807394669</v>
      </c>
      <c r="D32" s="213">
        <v>176.10206362854689</v>
      </c>
      <c r="E32" s="213">
        <v>145.83310404127249</v>
      </c>
      <c r="F32" s="213">
        <v>180.38882201203779</v>
      </c>
      <c r="G32" s="213">
        <v>173.91513327601029</v>
      </c>
      <c r="H32" s="213">
        <v>185.60859845227861</v>
      </c>
      <c r="I32" s="213">
        <v>179.22235597592439</v>
      </c>
      <c r="J32" s="213">
        <v>198.3227858985382</v>
      </c>
      <c r="K32" s="213">
        <v>146.1832330180568</v>
      </c>
      <c r="L32" s="213">
        <v>159.71384350816851</v>
      </c>
      <c r="M32" s="213">
        <v>187.241788478074</v>
      </c>
      <c r="N32" s="213">
        <v>185.9587274290628</v>
      </c>
      <c r="O32" s="213">
        <v>149.33267411865859</v>
      </c>
      <c r="P32" s="213">
        <v>144.17119518486669</v>
      </c>
      <c r="Q32" s="213">
        <v>171.78658641444551</v>
      </c>
      <c r="R32" s="213">
        <v>146.85391229578681</v>
      </c>
      <c r="S32" s="213">
        <v>151.9279449699055</v>
      </c>
      <c r="T32" s="213">
        <v>154.08572656921751</v>
      </c>
      <c r="U32" s="213">
        <v>124.57489251934651</v>
      </c>
      <c r="V32" s="213">
        <v>105.9993121238177</v>
      </c>
      <c r="W32" s="213">
        <v>106.495184866724</v>
      </c>
      <c r="X32" s="213">
        <v>116.2348237317283</v>
      </c>
      <c r="Y32" s="213">
        <v>119.8801375752365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176.66483233018056</v>
      </c>
      <c r="C33" s="204">
        <f t="shared" si="7"/>
        <v>132.14634565778161</v>
      </c>
      <c r="D33" s="204">
        <f t="shared" si="7"/>
        <v>164.83465176268271</v>
      </c>
      <c r="E33" s="204">
        <f t="shared" si="7"/>
        <v>150.93396388650041</v>
      </c>
      <c r="F33" s="204">
        <f t="shared" si="7"/>
        <v>146.12596732588133</v>
      </c>
      <c r="G33" s="204">
        <f t="shared" si="7"/>
        <v>178.87764402407564</v>
      </c>
      <c r="H33" s="204">
        <f t="shared" si="7"/>
        <v>177.70644883920892</v>
      </c>
      <c r="I33" s="204">
        <f t="shared" si="7"/>
        <v>170.93035253654338</v>
      </c>
      <c r="J33" s="204">
        <f t="shared" si="7"/>
        <v>148.02132416165091</v>
      </c>
      <c r="K33" s="204">
        <f t="shared" si="7"/>
        <v>159.97996560619089</v>
      </c>
      <c r="L33" s="204">
        <f t="shared" si="7"/>
        <v>142.93688736027514</v>
      </c>
      <c r="M33" s="204">
        <f t="shared" si="7"/>
        <v>111.59724849527083</v>
      </c>
      <c r="N33" s="204">
        <f t="shared" si="7"/>
        <v>109.62794496990543</v>
      </c>
      <c r="O33" s="204">
        <f t="shared" si="7"/>
        <v>86.458641444539978</v>
      </c>
      <c r="P33" s="204">
        <f t="shared" si="7"/>
        <v>74.416165090283741</v>
      </c>
      <c r="Q33" s="204">
        <f t="shared" si="7"/>
        <v>76.18374892519347</v>
      </c>
      <c r="R33" s="204">
        <f t="shared" si="7"/>
        <v>84.851504729148758</v>
      </c>
      <c r="S33" s="204">
        <f t="shared" si="7"/>
        <v>93.345743766122084</v>
      </c>
      <c r="T33" s="204">
        <f t="shared" si="7"/>
        <v>90.429664660361126</v>
      </c>
      <c r="U33" s="204">
        <f t="shared" si="7"/>
        <v>87.637489251934653</v>
      </c>
      <c r="V33" s="204">
        <f t="shared" si="7"/>
        <v>73.234651762682716</v>
      </c>
      <c r="W33" s="204">
        <f t="shared" si="7"/>
        <v>73.844110060189152</v>
      </c>
      <c r="X33" s="204">
        <f t="shared" si="7"/>
        <v>78.253052450558897</v>
      </c>
      <c r="Y33" s="204">
        <f t="shared" si="7"/>
        <v>81.232244196044704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45.18968185726569</v>
      </c>
      <c r="C35" s="204">
        <v>32.762510748065353</v>
      </c>
      <c r="D35" s="204">
        <v>37.281427343078249</v>
      </c>
      <c r="E35" s="204">
        <v>35.022012037833193</v>
      </c>
      <c r="F35" s="204">
        <v>29.373258813413582</v>
      </c>
      <c r="G35" s="204">
        <v>24.828288907996559</v>
      </c>
      <c r="H35" s="204">
        <v>27.134135855545999</v>
      </c>
      <c r="I35" s="204">
        <v>29.609372312983659</v>
      </c>
      <c r="J35" s="204">
        <v>24.149355116079111</v>
      </c>
      <c r="K35" s="204">
        <v>20.21900257953568</v>
      </c>
      <c r="L35" s="204">
        <v>21.645829750644879</v>
      </c>
      <c r="M35" s="204">
        <v>19.780653482373172</v>
      </c>
      <c r="N35" s="204">
        <v>21.167927773000859</v>
      </c>
      <c r="O35" s="204">
        <v>19.934307824591571</v>
      </c>
      <c r="P35" s="204">
        <v>19.336629406706791</v>
      </c>
      <c r="Q35" s="204">
        <v>19.510662080825451</v>
      </c>
      <c r="R35" s="204">
        <v>20.796302665520209</v>
      </c>
      <c r="S35" s="204">
        <v>22.630524505588991</v>
      </c>
      <c r="T35" s="204">
        <v>22.056405846947548</v>
      </c>
      <c r="U35" s="204">
        <v>20.127515047291489</v>
      </c>
      <c r="V35" s="204">
        <v>15.748323301805669</v>
      </c>
      <c r="W35" s="204">
        <v>19.667755803955281</v>
      </c>
      <c r="X35" s="204">
        <v>20.69165950128977</v>
      </c>
      <c r="Y35" s="204">
        <v>27.382459157351679</v>
      </c>
      <c r="DA35" s="71" t="s">
        <v>1422</v>
      </c>
    </row>
    <row r="36" spans="1:105" ht="12" customHeight="1" x14ac:dyDescent="0.25">
      <c r="A36" s="18" t="s">
        <v>71</v>
      </c>
      <c r="B36" s="204">
        <v>35.946345657781599</v>
      </c>
      <c r="C36" s="204">
        <v>31.838177128116939</v>
      </c>
      <c r="D36" s="204">
        <v>34.919260533104037</v>
      </c>
      <c r="E36" s="204">
        <v>33.892261392949273</v>
      </c>
      <c r="F36" s="204">
        <v>31.838177128116939</v>
      </c>
      <c r="G36" s="204">
        <v>20.307652622527939</v>
      </c>
      <c r="H36" s="204">
        <v>20.20799656061909</v>
      </c>
      <c r="I36" s="204">
        <v>22.252794496990539</v>
      </c>
      <c r="J36" s="204">
        <v>19.899914015477211</v>
      </c>
      <c r="K36" s="204">
        <v>19.09054170249355</v>
      </c>
      <c r="L36" s="204">
        <v>23.187446259673258</v>
      </c>
      <c r="M36" s="204">
        <v>17.94643164230439</v>
      </c>
      <c r="N36" s="204">
        <v>16.97076526225279</v>
      </c>
      <c r="O36" s="204">
        <v>16.073172828890801</v>
      </c>
      <c r="P36" s="204">
        <v>12.03688736027515</v>
      </c>
      <c r="Q36" s="204">
        <v>10.628804815133281</v>
      </c>
      <c r="R36" s="204">
        <v>11.94032674118659</v>
      </c>
      <c r="S36" s="204">
        <v>11.752192605331039</v>
      </c>
      <c r="T36" s="204">
        <v>12.43018056749785</v>
      </c>
      <c r="U36" s="204">
        <v>9.841014617368872</v>
      </c>
      <c r="V36" s="204">
        <v>9.1963026655202054</v>
      </c>
      <c r="W36" s="204">
        <v>8.7573516766981943</v>
      </c>
      <c r="X36" s="204">
        <v>7.2750644883920881</v>
      </c>
      <c r="Y36" s="204">
        <v>23.698022355975919</v>
      </c>
      <c r="DA36" s="71" t="s">
        <v>1423</v>
      </c>
    </row>
    <row r="37" spans="1:105" ht="12" customHeight="1" x14ac:dyDescent="0.25">
      <c r="A37" s="18" t="s">
        <v>32</v>
      </c>
      <c r="B37" s="204">
        <v>95.52880481513327</v>
      </c>
      <c r="C37" s="204">
        <v>67.545657781599317</v>
      </c>
      <c r="D37" s="204">
        <v>92.633963886500425</v>
      </c>
      <c r="E37" s="204">
        <v>82.019690455717964</v>
      </c>
      <c r="F37" s="204">
        <v>84.914531384350809</v>
      </c>
      <c r="G37" s="204">
        <v>95.328116938950984</v>
      </c>
      <c r="H37" s="204">
        <v>87.441702493551162</v>
      </c>
      <c r="I37" s="204">
        <v>77.999742046431635</v>
      </c>
      <c r="J37" s="204">
        <v>61.274462596732583</v>
      </c>
      <c r="K37" s="204">
        <v>63.12906276870163</v>
      </c>
      <c r="L37" s="204">
        <v>57.440756663800506</v>
      </c>
      <c r="M37" s="204">
        <v>34.559243336199479</v>
      </c>
      <c r="N37" s="204">
        <v>32.360103181427341</v>
      </c>
      <c r="O37" s="204">
        <v>19.36629406706793</v>
      </c>
      <c r="P37" s="204">
        <v>11.11607910576096</v>
      </c>
      <c r="Q37" s="204">
        <v>18.246001719690451</v>
      </c>
      <c r="R37" s="204">
        <v>19.877730008598451</v>
      </c>
      <c r="S37" s="204">
        <v>23.79922613929493</v>
      </c>
      <c r="T37" s="204">
        <v>19.982975064488389</v>
      </c>
      <c r="U37" s="204">
        <v>23.508598452278591</v>
      </c>
      <c r="V37" s="204">
        <v>23.414961306964742</v>
      </c>
      <c r="W37" s="204">
        <v>21.491917454858122</v>
      </c>
      <c r="X37" s="204">
        <v>14.328374892519349</v>
      </c>
      <c r="Y37" s="204">
        <v>13.02932072226999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38.413585554600168</v>
      </c>
      <c r="H38" s="204">
        <v>42.922613929492677</v>
      </c>
      <c r="I38" s="204">
        <v>41.06844368013757</v>
      </c>
      <c r="J38" s="204">
        <v>42.697592433361997</v>
      </c>
      <c r="K38" s="204">
        <v>57.541358555460022</v>
      </c>
      <c r="L38" s="204">
        <v>40.662854686156493</v>
      </c>
      <c r="M38" s="204">
        <v>39.31092003439381</v>
      </c>
      <c r="N38" s="204">
        <v>39.12914875322442</v>
      </c>
      <c r="O38" s="204">
        <v>31.084866723989681</v>
      </c>
      <c r="P38" s="204">
        <v>31.926569217540841</v>
      </c>
      <c r="Q38" s="204">
        <v>27.798280309544278</v>
      </c>
      <c r="R38" s="204">
        <v>32.237145313843513</v>
      </c>
      <c r="S38" s="204">
        <v>35.163800515907127</v>
      </c>
      <c r="T38" s="204">
        <v>35.960103181427343</v>
      </c>
      <c r="U38" s="204">
        <v>34.160361134995703</v>
      </c>
      <c r="V38" s="204">
        <v>24.875064488392091</v>
      </c>
      <c r="W38" s="204">
        <v>23.927085124677561</v>
      </c>
      <c r="X38" s="204">
        <v>35.957953568357688</v>
      </c>
      <c r="Y38" s="204">
        <v>17.122441960447119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35.167669819432497</v>
      </c>
      <c r="C39" s="204">
        <f t="shared" si="8"/>
        <v>63.263112639724852</v>
      </c>
      <c r="D39" s="204">
        <f t="shared" si="8"/>
        <v>46.990541702493537</v>
      </c>
      <c r="E39" s="204">
        <f t="shared" si="8"/>
        <v>45.184866723989678</v>
      </c>
      <c r="F39" s="204">
        <f t="shared" si="8"/>
        <v>35.253654342218397</v>
      </c>
      <c r="G39" s="204">
        <f t="shared" si="8"/>
        <v>17.17540842648323</v>
      </c>
      <c r="H39" s="204">
        <f t="shared" si="8"/>
        <v>20.786758383490969</v>
      </c>
      <c r="I39" s="204">
        <f t="shared" si="8"/>
        <v>25.300945829750638</v>
      </c>
      <c r="J39" s="204">
        <f t="shared" si="8"/>
        <v>26.096302665520209</v>
      </c>
      <c r="K39" s="204">
        <f t="shared" si="8"/>
        <v>37.05932932072227</v>
      </c>
      <c r="L39" s="204">
        <f t="shared" si="8"/>
        <v>55.309544282029229</v>
      </c>
      <c r="M39" s="204">
        <f t="shared" si="8"/>
        <v>74.11865864144454</v>
      </c>
      <c r="N39" s="204">
        <f t="shared" si="8"/>
        <v>69.582975064488394</v>
      </c>
      <c r="O39" s="204">
        <f t="shared" si="8"/>
        <v>35.275150472914873</v>
      </c>
      <c r="P39" s="204">
        <f t="shared" si="8"/>
        <v>40.971625107480648</v>
      </c>
      <c r="Q39" s="204">
        <f t="shared" si="8"/>
        <v>45.958727429062769</v>
      </c>
      <c r="R39" s="204">
        <f t="shared" si="8"/>
        <v>38.435081685296637</v>
      </c>
      <c r="S39" s="204">
        <f t="shared" si="8"/>
        <v>35.423215821152191</v>
      </c>
      <c r="T39" s="204">
        <f t="shared" si="8"/>
        <v>49.041616509028373</v>
      </c>
      <c r="U39" s="204">
        <f t="shared" si="8"/>
        <v>47.682975064488389</v>
      </c>
      <c r="V39" s="204">
        <f t="shared" si="8"/>
        <v>43.605932932072221</v>
      </c>
      <c r="W39" s="204">
        <f t="shared" si="8"/>
        <v>45.250869581889148</v>
      </c>
      <c r="X39" s="204">
        <f t="shared" si="8"/>
        <v>42.822893708079292</v>
      </c>
      <c r="Y39" s="204">
        <f t="shared" si="8"/>
        <v>34.648843799226974</v>
      </c>
      <c r="DA39" s="71"/>
    </row>
    <row r="40" spans="1:105" ht="12" customHeight="1" x14ac:dyDescent="0.25">
      <c r="A40" s="18" t="s">
        <v>73</v>
      </c>
      <c r="B40" s="204">
        <v>35.167669819432497</v>
      </c>
      <c r="C40" s="204">
        <v>63.263112639724852</v>
      </c>
      <c r="D40" s="204">
        <v>46.990541702493537</v>
      </c>
      <c r="E40" s="204">
        <v>45.184866723989678</v>
      </c>
      <c r="F40" s="204">
        <v>35.253654342218397</v>
      </c>
      <c r="G40" s="204">
        <v>17.17540842648323</v>
      </c>
      <c r="H40" s="204">
        <v>20.786758383490969</v>
      </c>
      <c r="I40" s="204">
        <v>25.300945829750638</v>
      </c>
      <c r="J40" s="204">
        <v>26.096302665520209</v>
      </c>
      <c r="K40" s="204">
        <v>37.05932932072227</v>
      </c>
      <c r="L40" s="204">
        <v>55.309544282029229</v>
      </c>
      <c r="M40" s="204">
        <v>74.11865864144454</v>
      </c>
      <c r="N40" s="204">
        <v>69.582975064488394</v>
      </c>
      <c r="O40" s="204">
        <v>35.275150472914873</v>
      </c>
      <c r="P40" s="204">
        <v>40.971625107480648</v>
      </c>
      <c r="Q40" s="204">
        <v>45.958727429062769</v>
      </c>
      <c r="R40" s="204">
        <v>38.435081685296637</v>
      </c>
      <c r="S40" s="204">
        <v>35.423215821152191</v>
      </c>
      <c r="T40" s="204">
        <v>49.041616509028373</v>
      </c>
      <c r="U40" s="204">
        <v>47.682975064488389</v>
      </c>
      <c r="V40" s="204">
        <v>43.605932932072221</v>
      </c>
      <c r="W40" s="204">
        <v>45.250869581889148</v>
      </c>
      <c r="X40" s="204">
        <v>42.822893708079292</v>
      </c>
      <c r="Y40" s="204">
        <v>26.286848958298339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8.3619948409286327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3.0094582975064492</v>
      </c>
      <c r="C42" s="204">
        <f t="shared" si="9"/>
        <v>5.0157351676698188</v>
      </c>
      <c r="D42" s="204">
        <f t="shared" si="9"/>
        <v>3.0094582975064492</v>
      </c>
      <c r="E42" s="204">
        <f t="shared" si="9"/>
        <v>0</v>
      </c>
      <c r="F42" s="204">
        <f t="shared" si="9"/>
        <v>0</v>
      </c>
      <c r="G42" s="204">
        <f t="shared" si="9"/>
        <v>8.5984522785898529E-4</v>
      </c>
      <c r="H42" s="204">
        <f t="shared" si="9"/>
        <v>4.3852106620808247E-3</v>
      </c>
      <c r="I42" s="204">
        <f t="shared" si="9"/>
        <v>1.0210662080825448</v>
      </c>
      <c r="J42" s="204">
        <f t="shared" si="9"/>
        <v>1.478933791917455E-2</v>
      </c>
      <c r="K42" s="204">
        <f t="shared" si="9"/>
        <v>1.8400687876182289E-2</v>
      </c>
      <c r="L42" s="204">
        <f t="shared" si="9"/>
        <v>1.5821152192605339E-2</v>
      </c>
      <c r="M42" s="204">
        <f t="shared" si="9"/>
        <v>4.1186586414445413E-2</v>
      </c>
      <c r="N42" s="204">
        <f t="shared" si="9"/>
        <v>4.299226139294926E-2</v>
      </c>
      <c r="O42" s="204">
        <f t="shared" si="9"/>
        <v>4.6603611349956997E-2</v>
      </c>
      <c r="P42" s="204">
        <f t="shared" si="9"/>
        <v>0.14428202923473779</v>
      </c>
      <c r="Q42" s="204">
        <f t="shared" si="9"/>
        <v>0.32699914015477211</v>
      </c>
      <c r="R42" s="204">
        <f t="shared" si="9"/>
        <v>1.070679277730008</v>
      </c>
      <c r="S42" s="204">
        <f t="shared" si="9"/>
        <v>1.973602751504729</v>
      </c>
      <c r="T42" s="204">
        <f t="shared" si="9"/>
        <v>2.761392949269132</v>
      </c>
      <c r="U42" s="204">
        <f t="shared" si="9"/>
        <v>2.4475494411006022</v>
      </c>
      <c r="V42" s="204">
        <f t="shared" si="9"/>
        <v>29.555116079105751</v>
      </c>
      <c r="W42" s="204">
        <f t="shared" si="9"/>
        <v>4.6699386726250314</v>
      </c>
      <c r="X42" s="204">
        <f t="shared" si="9"/>
        <v>35.942884451851917</v>
      </c>
      <c r="Y42" s="204">
        <f t="shared" si="9"/>
        <v>7.5768655730860157</v>
      </c>
      <c r="DA42" s="71"/>
    </row>
    <row r="43" spans="1:105" ht="12" customHeight="1" x14ac:dyDescent="0.25">
      <c r="A43" s="18" t="s">
        <v>38</v>
      </c>
      <c r="B43" s="204">
        <v>3.0094582975064492</v>
      </c>
      <c r="C43" s="204">
        <v>5.0157351676698188</v>
      </c>
      <c r="D43" s="204">
        <v>3.0094582975064492</v>
      </c>
      <c r="E43" s="204">
        <v>0</v>
      </c>
      <c r="F43" s="204">
        <v>0</v>
      </c>
      <c r="G43" s="204">
        <v>0</v>
      </c>
      <c r="H43" s="204">
        <v>0</v>
      </c>
      <c r="I43" s="204">
        <v>1.0031814273430779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27.44342218400687</v>
      </c>
      <c r="W43" s="204">
        <v>0</v>
      </c>
      <c r="X43" s="204">
        <v>31.02605331040413</v>
      </c>
      <c r="Y43" s="204">
        <v>0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0.50154772141014614</v>
      </c>
      <c r="U44" s="204">
        <v>0.1194325021496131</v>
      </c>
      <c r="V44" s="204">
        <v>0.81203783319002576</v>
      </c>
      <c r="W44" s="204">
        <v>3.0345130492372419</v>
      </c>
      <c r="X44" s="204">
        <v>2.770485483666187</v>
      </c>
      <c r="Y44" s="204">
        <v>1.572738315992293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8.5984522785898529E-4</v>
      </c>
      <c r="H45" s="204">
        <v>4.3852106620808247E-3</v>
      </c>
      <c r="I45" s="204">
        <v>1.78847807394669E-2</v>
      </c>
      <c r="J45" s="204">
        <v>1.478933791917455E-2</v>
      </c>
      <c r="K45" s="204">
        <v>1.8400687876182289E-2</v>
      </c>
      <c r="L45" s="204">
        <v>1.5821152192605339E-2</v>
      </c>
      <c r="M45" s="204">
        <v>4.1186586414445413E-2</v>
      </c>
      <c r="N45" s="204">
        <v>4.299226139294926E-2</v>
      </c>
      <c r="O45" s="204">
        <v>4.6603611349956997E-2</v>
      </c>
      <c r="P45" s="204">
        <v>0.14428202923473779</v>
      </c>
      <c r="Q45" s="204">
        <v>0.32699914015477211</v>
      </c>
      <c r="R45" s="204">
        <v>1.070679277730008</v>
      </c>
      <c r="S45" s="204">
        <v>1.973602751504729</v>
      </c>
      <c r="T45" s="204">
        <v>2.2598452278589858</v>
      </c>
      <c r="U45" s="204">
        <v>2.328116938950989</v>
      </c>
      <c r="V45" s="204">
        <v>1.299656061908856</v>
      </c>
      <c r="W45" s="204">
        <v>1.63542562338779</v>
      </c>
      <c r="X45" s="204">
        <v>2.1463456577815991</v>
      </c>
      <c r="Y45" s="204">
        <v>6.0041272570937227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4.4663800515907139</v>
      </c>
      <c r="W49" s="204">
        <v>4.1558899398108338</v>
      </c>
      <c r="X49" s="204">
        <v>4.609716251074806</v>
      </c>
      <c r="Y49" s="204">
        <v>0</v>
      </c>
      <c r="DA49" s="71" t="s">
        <v>1434</v>
      </c>
    </row>
    <row r="50" spans="1:105" ht="12" customHeight="1" x14ac:dyDescent="0.25">
      <c r="A50" s="21" t="s">
        <v>40</v>
      </c>
      <c r="B50" s="207">
        <v>100.9458297506449</v>
      </c>
      <c r="C50" s="207">
        <v>123.9036973344798</v>
      </c>
      <c r="D50" s="207">
        <v>101.2037833190026</v>
      </c>
      <c r="E50" s="207">
        <v>97.420464316423036</v>
      </c>
      <c r="F50" s="207">
        <v>99.398108340498709</v>
      </c>
      <c r="G50" s="207">
        <v>89.853826311263973</v>
      </c>
      <c r="H50" s="207">
        <v>90.455717970765249</v>
      </c>
      <c r="I50" s="207">
        <v>97.592433361994836</v>
      </c>
      <c r="J50" s="207">
        <v>106.0189165950129</v>
      </c>
      <c r="K50" s="207">
        <v>82.631126397248494</v>
      </c>
      <c r="L50" s="207">
        <v>90.197764402407557</v>
      </c>
      <c r="M50" s="207">
        <v>87.790197764402407</v>
      </c>
      <c r="N50" s="207">
        <v>86.758383490971624</v>
      </c>
      <c r="O50" s="207">
        <v>80.739466895958728</v>
      </c>
      <c r="P50" s="207">
        <v>82.373172828890787</v>
      </c>
      <c r="Q50" s="207">
        <v>81.427343078245912</v>
      </c>
      <c r="R50" s="207">
        <v>84.780739466895952</v>
      </c>
      <c r="S50" s="207">
        <v>88.65004299226139</v>
      </c>
      <c r="T50" s="207">
        <v>87.7042132416165</v>
      </c>
      <c r="U50" s="207">
        <v>81.427343078245912</v>
      </c>
      <c r="V50" s="207">
        <v>76.440240756663798</v>
      </c>
      <c r="W50" s="207">
        <v>79.535683576956146</v>
      </c>
      <c r="X50" s="207">
        <v>79.191745485812547</v>
      </c>
      <c r="Y50" s="207">
        <v>76.52622527944969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500.92966466036114</v>
      </c>
      <c r="C51" s="284">
        <f t="shared" si="10"/>
        <v>506.11736887360286</v>
      </c>
      <c r="D51" s="284">
        <f t="shared" si="10"/>
        <v>492.14049871023224</v>
      </c>
      <c r="E51" s="284">
        <f t="shared" si="10"/>
        <v>439.37239896818562</v>
      </c>
      <c r="F51" s="284">
        <f t="shared" si="10"/>
        <v>461.16655202063612</v>
      </c>
      <c r="G51" s="284">
        <f t="shared" si="10"/>
        <v>459.82287188306105</v>
      </c>
      <c r="H51" s="284">
        <f t="shared" si="10"/>
        <v>474.56190885640575</v>
      </c>
      <c r="I51" s="284">
        <f t="shared" si="10"/>
        <v>474.06715391229579</v>
      </c>
      <c r="J51" s="284">
        <f t="shared" si="10"/>
        <v>478.47411865864149</v>
      </c>
      <c r="K51" s="284">
        <f t="shared" si="10"/>
        <v>425.87205503009466</v>
      </c>
      <c r="L51" s="284">
        <f t="shared" si="10"/>
        <v>448.1738607050728</v>
      </c>
      <c r="M51" s="284">
        <f t="shared" si="10"/>
        <v>460.78907996560616</v>
      </c>
      <c r="N51" s="284">
        <f t="shared" si="10"/>
        <v>451.97102321582111</v>
      </c>
      <c r="O51" s="284">
        <f t="shared" si="10"/>
        <v>351.85253654342216</v>
      </c>
      <c r="P51" s="284">
        <f t="shared" si="10"/>
        <v>342.0764402407566</v>
      </c>
      <c r="Q51" s="284">
        <f t="shared" si="10"/>
        <v>375.68340498710228</v>
      </c>
      <c r="R51" s="284">
        <f t="shared" si="10"/>
        <v>355.99191745485797</v>
      </c>
      <c r="S51" s="284">
        <f t="shared" si="10"/>
        <v>371.32055030094591</v>
      </c>
      <c r="T51" s="284">
        <f t="shared" si="10"/>
        <v>384.02261392949265</v>
      </c>
      <c r="U51" s="284">
        <f t="shared" si="10"/>
        <v>343.77024935511611</v>
      </c>
      <c r="V51" s="284">
        <f t="shared" si="10"/>
        <v>333.30163370593289</v>
      </c>
      <c r="W51" s="284">
        <f t="shared" si="10"/>
        <v>313.95167669819409</v>
      </c>
      <c r="X51" s="284">
        <f t="shared" si="10"/>
        <v>357.05511607910574</v>
      </c>
      <c r="Y51" s="284">
        <f t="shared" si="10"/>
        <v>319.86431642304399</v>
      </c>
      <c r="DA51" s="118"/>
    </row>
    <row r="52" spans="1:105" ht="12" customHeight="1" x14ac:dyDescent="0.25">
      <c r="A52" s="51" t="s">
        <v>51</v>
      </c>
      <c r="B52" s="241">
        <f>NMM_fec!B5</f>
        <v>222.684</v>
      </c>
      <c r="C52" s="241">
        <f>NMM_fec!C5</f>
        <v>220.78759571482539</v>
      </c>
      <c r="D52" s="241">
        <f>NMM_fec!D5</f>
        <v>226.3014254524243</v>
      </c>
      <c r="E52" s="241">
        <f>NMM_fec!E5</f>
        <v>192.7833750809896</v>
      </c>
      <c r="F52" s="241">
        <f>NMM_fec!F5</f>
        <v>209.8160149928913</v>
      </c>
      <c r="G52" s="241">
        <f>NMM_fec!G5</f>
        <v>209.4643462150498</v>
      </c>
      <c r="H52" s="241">
        <f>NMM_fec!H5</f>
        <v>229.29295538408471</v>
      </c>
      <c r="I52" s="241">
        <f>NMM_fec!I5</f>
        <v>223.93812738187671</v>
      </c>
      <c r="J52" s="241">
        <f>NMM_fec!J5</f>
        <v>221.44409171743541</v>
      </c>
      <c r="K52" s="241">
        <f>NMM_fec!K5</f>
        <v>170.95480956817659</v>
      </c>
      <c r="L52" s="241">
        <f>NMM_fec!L5</f>
        <v>184.81736699185839</v>
      </c>
      <c r="M52" s="241">
        <f>NMM_fec!M5</f>
        <v>170.58352336083661</v>
      </c>
      <c r="N52" s="241">
        <f>NMM_fec!N5</f>
        <v>183.33342263312159</v>
      </c>
      <c r="O52" s="241">
        <f>NMM_fec!O5</f>
        <v>207.42344181240551</v>
      </c>
      <c r="P52" s="241">
        <f>NMM_fec!P5</f>
        <v>207.23026644517509</v>
      </c>
      <c r="Q52" s="241">
        <f>NMM_fec!Q5</f>
        <v>207.9004890782106</v>
      </c>
      <c r="R52" s="241">
        <f>NMM_fec!R5</f>
        <v>234.97879365719149</v>
      </c>
      <c r="S52" s="241">
        <f>NMM_fec!S5</f>
        <v>255.28212501433919</v>
      </c>
      <c r="T52" s="241">
        <f>NMM_fec!T5</f>
        <v>251.15713339595021</v>
      </c>
      <c r="U52" s="241">
        <f>NMM_fec!U5</f>
        <v>222.34120735960749</v>
      </c>
      <c r="V52" s="241">
        <f>NMM_fec!V5</f>
        <v>209.16454741099591</v>
      </c>
      <c r="W52" s="241">
        <f>NMM_fec!W5</f>
        <v>199.25897961355781</v>
      </c>
      <c r="X52" s="241">
        <f>NMM_fec!X5</f>
        <v>206.39347154362679</v>
      </c>
      <c r="Y52" s="241">
        <f>NMM_fec!Y5</f>
        <v>190.28927459583269</v>
      </c>
      <c r="DA52" s="83"/>
    </row>
    <row r="53" spans="1:105" ht="12" customHeight="1" x14ac:dyDescent="0.25">
      <c r="A53" s="99" t="s">
        <v>52</v>
      </c>
      <c r="B53" s="282">
        <f>NMM_fec!B48</f>
        <v>195.7823464238962</v>
      </c>
      <c r="C53" s="282">
        <f>NMM_fec!C48</f>
        <v>205.05790501142019</v>
      </c>
      <c r="D53" s="282">
        <f>NMM_fec!D48</f>
        <v>185.69116810726231</v>
      </c>
      <c r="E53" s="282">
        <f>NMM_fec!E48</f>
        <v>175.2324402624844</v>
      </c>
      <c r="F53" s="282">
        <f>NMM_fec!F48</f>
        <v>176.85209903171889</v>
      </c>
      <c r="G53" s="282">
        <f>NMM_fec!G48</f>
        <v>180.41609105552561</v>
      </c>
      <c r="H53" s="282">
        <f>NMM_fec!H48</f>
        <v>168.4854155078107</v>
      </c>
      <c r="I53" s="282">
        <f>NMM_fec!I48</f>
        <v>176.2407463489433</v>
      </c>
      <c r="J53" s="282">
        <f>NMM_fec!J48</f>
        <v>174.3977975589211</v>
      </c>
      <c r="K53" s="282">
        <f>NMM_fec!K48</f>
        <v>184.2813585767276</v>
      </c>
      <c r="L53" s="282">
        <f>NMM_fec!L48</f>
        <v>184.63520942154389</v>
      </c>
      <c r="M53" s="282">
        <f>NMM_fec!M48</f>
        <v>201.93008595113079</v>
      </c>
      <c r="N53" s="282">
        <f>NMM_fec!N48</f>
        <v>189.55852057756749</v>
      </c>
      <c r="O53" s="282">
        <f>NMM_fec!O48</f>
        <v>76.737297535529791</v>
      </c>
      <c r="P53" s="282">
        <f>NMM_fec!P48</f>
        <v>69.842141393657684</v>
      </c>
      <c r="Q53" s="282">
        <f>NMM_fec!Q48</f>
        <v>99.978366909620533</v>
      </c>
      <c r="R53" s="282">
        <f>NMM_fec!R48</f>
        <v>48.786973038229611</v>
      </c>
      <c r="S53" s="282">
        <f>NMM_fec!S48</f>
        <v>40.273886583905913</v>
      </c>
      <c r="T53" s="282">
        <f>NMM_fec!T48</f>
        <v>56.456620791637263</v>
      </c>
      <c r="U53" s="282">
        <f>NMM_fec!U48</f>
        <v>47.379225213295243</v>
      </c>
      <c r="V53" s="282">
        <f>NMM_fec!V48</f>
        <v>50.401988704993343</v>
      </c>
      <c r="W53" s="282">
        <f>NMM_fec!W48</f>
        <v>40.215645850866352</v>
      </c>
      <c r="X53" s="282">
        <f>NMM_fec!X48</f>
        <v>71.568614984837239</v>
      </c>
      <c r="Y53" s="282">
        <f>NMM_fec!Y48</f>
        <v>59.060069676637802</v>
      </c>
      <c r="DA53" s="94"/>
    </row>
    <row r="54" spans="1:105" ht="12" customHeight="1" x14ac:dyDescent="0.25">
      <c r="A54" s="52" t="s">
        <v>53</v>
      </c>
      <c r="B54" s="242">
        <f>NMM_fec!B99</f>
        <v>82.463318236464943</v>
      </c>
      <c r="C54" s="242">
        <f>NMM_fec!C99</f>
        <v>80.271868147357296</v>
      </c>
      <c r="D54" s="242">
        <f>NMM_fec!D99</f>
        <v>80.147905150545625</v>
      </c>
      <c r="E54" s="242">
        <f>NMM_fec!E99</f>
        <v>71.356583624711618</v>
      </c>
      <c r="F54" s="242">
        <f>NMM_fec!F99</f>
        <v>74.498437996025956</v>
      </c>
      <c r="G54" s="242">
        <f>NMM_fec!G99</f>
        <v>69.94243461248567</v>
      </c>
      <c r="H54" s="242">
        <f>NMM_fec!H99</f>
        <v>76.783537964510344</v>
      </c>
      <c r="I54" s="242">
        <f>NMM_fec!I99</f>
        <v>73.888280181475835</v>
      </c>
      <c r="J54" s="242">
        <f>NMM_fec!J99</f>
        <v>82.63222938228499</v>
      </c>
      <c r="K54" s="242">
        <f>NMM_fec!K99</f>
        <v>70.635886885190459</v>
      </c>
      <c r="L54" s="242">
        <f>NMM_fec!L99</f>
        <v>78.721284291670486</v>
      </c>
      <c r="M54" s="242">
        <f>NMM_fec!M99</f>
        <v>88.275470653638763</v>
      </c>
      <c r="N54" s="242">
        <f>NMM_fec!N99</f>
        <v>79.079080005132028</v>
      </c>
      <c r="O54" s="242">
        <f>NMM_fec!O99</f>
        <v>67.691797195486885</v>
      </c>
      <c r="P54" s="242">
        <f>NMM_fec!P99</f>
        <v>65.004032401923851</v>
      </c>
      <c r="Q54" s="242">
        <f>NMM_fec!Q99</f>
        <v>67.804548999271177</v>
      </c>
      <c r="R54" s="242">
        <f>NMM_fec!R99</f>
        <v>72.226150759436862</v>
      </c>
      <c r="S54" s="242">
        <f>NMM_fec!S99</f>
        <v>75.76453870270079</v>
      </c>
      <c r="T54" s="242">
        <f>NMM_fec!T99</f>
        <v>76.408859741905218</v>
      </c>
      <c r="U54" s="242">
        <f>NMM_fec!U99</f>
        <v>74.049816782213369</v>
      </c>
      <c r="V54" s="242">
        <f>NMM_fec!V99</f>
        <v>73.735097589943635</v>
      </c>
      <c r="W54" s="242">
        <f>NMM_fec!W99</f>
        <v>74.47705123376997</v>
      </c>
      <c r="X54" s="242">
        <f>NMM_fec!X99</f>
        <v>79.093029550641674</v>
      </c>
      <c r="Y54" s="242">
        <f>NMM_fec!Y99</f>
        <v>70.514972150573485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3125.4517895222025</v>
      </c>
      <c r="C56" s="203">
        <f t="shared" si="11"/>
        <v>3082.9928936018541</v>
      </c>
      <c r="D56" s="203">
        <f t="shared" si="11"/>
        <v>3144.1399833623236</v>
      </c>
      <c r="E56" s="203">
        <f t="shared" si="11"/>
        <v>2890.7584080424222</v>
      </c>
      <c r="F56" s="203">
        <f t="shared" si="11"/>
        <v>3068.2103234825486</v>
      </c>
      <c r="G56" s="203">
        <f t="shared" si="11"/>
        <v>3380.9544545223034</v>
      </c>
      <c r="H56" s="203">
        <f t="shared" si="11"/>
        <v>3519.7230754823358</v>
      </c>
      <c r="I56" s="203">
        <f t="shared" si="11"/>
        <v>3421.6264439628749</v>
      </c>
      <c r="J56" s="203">
        <f t="shared" si="11"/>
        <v>3464.6101331237951</v>
      </c>
      <c r="K56" s="203">
        <f t="shared" si="11"/>
        <v>3008.7876157632636</v>
      </c>
      <c r="L56" s="203">
        <f t="shared" si="11"/>
        <v>3246.428273602125</v>
      </c>
      <c r="M56" s="203">
        <f t="shared" si="11"/>
        <v>3352.0150328827535</v>
      </c>
      <c r="N56" s="203">
        <f t="shared" si="11"/>
        <v>3394.5416902031775</v>
      </c>
      <c r="O56" s="203">
        <f t="shared" si="11"/>
        <v>2981.5836075221614</v>
      </c>
      <c r="P56" s="203">
        <f t="shared" si="11"/>
        <v>2864.0360252023911</v>
      </c>
      <c r="Q56" s="203">
        <f t="shared" si="11"/>
        <v>3149.2336209632003</v>
      </c>
      <c r="R56" s="203">
        <f t="shared" si="11"/>
        <v>3064.7371063628152</v>
      </c>
      <c r="S56" s="203">
        <f t="shared" si="11"/>
        <v>3082.4382052031351</v>
      </c>
      <c r="T56" s="203">
        <f t="shared" si="11"/>
        <v>3161.147319322592</v>
      </c>
      <c r="U56" s="203">
        <f t="shared" si="11"/>
        <v>2739.3814488826793</v>
      </c>
      <c r="V56" s="203">
        <f t="shared" si="11"/>
        <v>2517.3347855222728</v>
      </c>
      <c r="W56" s="203">
        <f t="shared" si="11"/>
        <v>2496.8310606124569</v>
      </c>
      <c r="X56" s="203">
        <f t="shared" si="11"/>
        <v>2524.1403376645931</v>
      </c>
      <c r="Y56" s="203">
        <f t="shared" si="11"/>
        <v>2433.3772513439981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1357.7271595222023</v>
      </c>
      <c r="C57" s="213">
        <f>(NMM_emi!C5-NMM_emi!C46)+(NMM_emi!C48-NMM_emi!C97)+(NMM_emi!C99-NMM_emi!C128)</f>
        <v>1272.4368336018542</v>
      </c>
      <c r="D57" s="213">
        <f>(NMM_emi!D5-NMM_emi!D46)+(NMM_emi!D48-NMM_emi!D97)+(NMM_emi!D99-NMM_emi!D128)</f>
        <v>1316.0518833623239</v>
      </c>
      <c r="E57" s="213">
        <f>(NMM_emi!E5-NMM_emi!E46)+(NMM_emi!E48-NMM_emi!E97)+(NMM_emi!E99-NMM_emi!E128)</f>
        <v>1148.8275680424222</v>
      </c>
      <c r="F57" s="213">
        <f>(NMM_emi!F5-NMM_emi!F46)+(NMM_emi!F48-NMM_emi!F97)+(NMM_emi!F99-NMM_emi!F128)</f>
        <v>1246.9573234825484</v>
      </c>
      <c r="G57" s="213">
        <f>(NMM_emi!G5-NMM_emi!G46)+(NMM_emi!G48-NMM_emi!G97)+(NMM_emi!G99-NMM_emi!G128)</f>
        <v>1433.5988245223034</v>
      </c>
      <c r="H57" s="213">
        <f>(NMM_emi!H5-NMM_emi!H46)+(NMM_emi!H48-NMM_emi!H97)+(NMM_emi!H99-NMM_emi!H128)</f>
        <v>1494.1476154823361</v>
      </c>
      <c r="I57" s="213">
        <f>(NMM_emi!I5-NMM_emi!I46)+(NMM_emi!I48-NMM_emi!I97)+(NMM_emi!I99-NMM_emi!I128)</f>
        <v>1449.9250239628745</v>
      </c>
      <c r="J57" s="213">
        <f>(NMM_emi!J5-NMM_emi!J46)+(NMM_emi!J48-NMM_emi!J97)+(NMM_emi!J99-NMM_emi!J128)</f>
        <v>1470.9424831237948</v>
      </c>
      <c r="K57" s="213">
        <f>(NMM_emi!K5-NMM_emi!K46)+(NMM_emi!K48-NMM_emi!K97)+(NMM_emi!K99-NMM_emi!K128)</f>
        <v>1310.7923157632638</v>
      </c>
      <c r="L57" s="213">
        <f>(NMM_emi!L5-NMM_emi!L46)+(NMM_emi!L48-NMM_emi!L97)+(NMM_emi!L99-NMM_emi!L128)</f>
        <v>1344.9396636021249</v>
      </c>
      <c r="M57" s="213">
        <f>(NMM_emi!M5-NMM_emi!M46)+(NMM_emi!M48-NMM_emi!M97)+(NMM_emi!M99-NMM_emi!M128)</f>
        <v>1415.2231828827535</v>
      </c>
      <c r="N57" s="213">
        <f>(NMM_emi!N5-NMM_emi!N46)+(NMM_emi!N48-NMM_emi!N97)+(NMM_emi!N99-NMM_emi!N128)</f>
        <v>1391.4340002031777</v>
      </c>
      <c r="O57" s="213">
        <f>(NMM_emi!O5-NMM_emi!O46)+(NMM_emi!O48-NMM_emi!O97)+(NMM_emi!O99-NMM_emi!O128)</f>
        <v>1061.3507875221617</v>
      </c>
      <c r="P57" s="213">
        <f>(NMM_emi!P5-NMM_emi!P46)+(NMM_emi!P48-NMM_emi!P97)+(NMM_emi!P99-NMM_emi!P128)</f>
        <v>1013.6417652023913</v>
      </c>
      <c r="Q57" s="213">
        <f>(NMM_emi!Q5-NMM_emi!Q46)+(NMM_emi!Q48-NMM_emi!Q97)+(NMM_emi!Q99-NMM_emi!Q128)</f>
        <v>1154.7987609632005</v>
      </c>
      <c r="R57" s="213">
        <f>(NMM_emi!R5-NMM_emi!R46)+(NMM_emi!R48-NMM_emi!R97)+(NMM_emi!R99-NMM_emi!R128)</f>
        <v>1052.9157963628149</v>
      </c>
      <c r="S57" s="213">
        <f>(NMM_emi!S5-NMM_emi!S46)+(NMM_emi!S48-NMM_emi!S97)+(NMM_emi!S99-NMM_emi!S128)</f>
        <v>1098.295405203135</v>
      </c>
      <c r="T57" s="213">
        <f>(NMM_emi!T5-NMM_emi!T46)+(NMM_emi!T48-NMM_emi!T97)+(NMM_emi!T99-NMM_emi!T128)</f>
        <v>1131.0175393225923</v>
      </c>
      <c r="U57" s="213">
        <f>(NMM_emi!U5-NMM_emi!U46)+(NMM_emi!U48-NMM_emi!U97)+(NMM_emi!U99-NMM_emi!U128)</f>
        <v>982.86708888267958</v>
      </c>
      <c r="V57" s="213">
        <f>(NMM_emi!V5-NMM_emi!V46)+(NMM_emi!V48-NMM_emi!V97)+(NMM_emi!V99-NMM_emi!V128)</f>
        <v>835.88181552227286</v>
      </c>
      <c r="W57" s="213">
        <f>(NMM_emi!W5-NMM_emi!W46)+(NMM_emi!W48-NMM_emi!W97)+(NMM_emi!W99-NMM_emi!W128)</f>
        <v>841.32417061245678</v>
      </c>
      <c r="X57" s="213">
        <f>(NMM_emi!X5-NMM_emi!X46)+(NMM_emi!X48-NMM_emi!X97)+(NMM_emi!X99-NMM_emi!X128)</f>
        <v>904.16020766459292</v>
      </c>
      <c r="Y57" s="213">
        <f>(NMM_emi!Y5-NMM_emi!Y46)+(NMM_emi!Y48-NMM_emi!Y97)+(NMM_emi!Y99-NMM_emi!Y128)</f>
        <v>885.77261134399851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1767.7246299999999</v>
      </c>
      <c r="C58" s="204">
        <f>NMM_emi!C46+NMM_emi!C97+NMM_emi!C128</f>
        <v>1810.5560599999999</v>
      </c>
      <c r="D58" s="204">
        <f>NMM_emi!D46+NMM_emi!D97+NMM_emi!D128</f>
        <v>1828.0880999999999</v>
      </c>
      <c r="E58" s="204">
        <f>NMM_emi!E46+NMM_emi!E97+NMM_emi!E128</f>
        <v>1741.93084</v>
      </c>
      <c r="F58" s="204">
        <f>NMM_emi!F46+NMM_emi!F97+NMM_emi!F128</f>
        <v>1821.2530000000002</v>
      </c>
      <c r="G58" s="204">
        <f>NMM_emi!G46+NMM_emi!G97+NMM_emi!G128</f>
        <v>1947.3556300000002</v>
      </c>
      <c r="H58" s="204">
        <f>NMM_emi!H46+NMM_emi!H97+NMM_emi!H128</f>
        <v>2025.57546</v>
      </c>
      <c r="I58" s="204">
        <f>NMM_emi!I46+NMM_emi!I97+NMM_emi!I128</f>
        <v>1971.7014200000001</v>
      </c>
      <c r="J58" s="204">
        <f>NMM_emi!J46+NMM_emi!J97+NMM_emi!J128</f>
        <v>1993.6676500000001</v>
      </c>
      <c r="K58" s="204">
        <f>NMM_emi!K46+NMM_emi!K97+NMM_emi!K128</f>
        <v>1697.9953</v>
      </c>
      <c r="L58" s="204">
        <f>NMM_emi!L46+NMM_emi!L97+NMM_emi!L128</f>
        <v>1901.4886099999999</v>
      </c>
      <c r="M58" s="204">
        <f>NMM_emi!M46+NMM_emi!M97+NMM_emi!M128</f>
        <v>1936.7918500000001</v>
      </c>
      <c r="N58" s="204">
        <f>NMM_emi!N46+NMM_emi!N97+NMM_emi!N128</f>
        <v>2003.10769</v>
      </c>
      <c r="O58" s="204">
        <f>NMM_emi!O46+NMM_emi!O97+NMM_emi!O128</f>
        <v>1920.2328199999999</v>
      </c>
      <c r="P58" s="204">
        <f>NMM_emi!P46+NMM_emi!P97+NMM_emi!P128</f>
        <v>1850.39426</v>
      </c>
      <c r="Q58" s="204">
        <f>NMM_emi!Q46+NMM_emi!Q97+NMM_emi!Q128</f>
        <v>1994.4348599999998</v>
      </c>
      <c r="R58" s="204">
        <f>NMM_emi!R46+NMM_emi!R97+NMM_emi!R128</f>
        <v>2011.82131</v>
      </c>
      <c r="S58" s="204">
        <f>NMM_emi!S46+NMM_emi!S97+NMM_emi!S128</f>
        <v>1984.1428000000001</v>
      </c>
      <c r="T58" s="204">
        <f>NMM_emi!T46+NMM_emi!T97+NMM_emi!T128</f>
        <v>2030.12978</v>
      </c>
      <c r="U58" s="204">
        <f>NMM_emi!U46+NMM_emi!U97+NMM_emi!U128</f>
        <v>1756.5143599999999</v>
      </c>
      <c r="V58" s="204">
        <f>NMM_emi!V46+NMM_emi!V97+NMM_emi!V128</f>
        <v>1681.4529700000001</v>
      </c>
      <c r="W58" s="204">
        <f>NMM_emi!W46+NMM_emi!W97+NMM_emi!W128</f>
        <v>1655.5068899999999</v>
      </c>
      <c r="X58" s="204">
        <f>NMM_emi!X46+NMM_emi!X97+NMM_emi!X128</f>
        <v>1619.9801299999999</v>
      </c>
      <c r="Y58" s="204">
        <f>NMM_emi!Y46+NMM_emi!Y97+NMM_emi!Y128</f>
        <v>1547.6046399999998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3125.4517895222025</v>
      </c>
      <c r="C59" s="210">
        <f t="shared" si="12"/>
        <v>3082.9928936018541</v>
      </c>
      <c r="D59" s="210">
        <f t="shared" si="12"/>
        <v>3144.1399833623236</v>
      </c>
      <c r="E59" s="210">
        <f t="shared" si="12"/>
        <v>2890.7584080424222</v>
      </c>
      <c r="F59" s="210">
        <f t="shared" si="12"/>
        <v>3068.2103234825486</v>
      </c>
      <c r="G59" s="210">
        <f t="shared" si="12"/>
        <v>3380.9544545223034</v>
      </c>
      <c r="H59" s="210">
        <f t="shared" si="12"/>
        <v>3519.7230754823363</v>
      </c>
      <c r="I59" s="210">
        <f t="shared" si="12"/>
        <v>3421.6264439628744</v>
      </c>
      <c r="J59" s="210">
        <f t="shared" si="12"/>
        <v>3464.6101331237946</v>
      </c>
      <c r="K59" s="210">
        <f t="shared" si="12"/>
        <v>3008.7876157632641</v>
      </c>
      <c r="L59" s="210">
        <f t="shared" si="12"/>
        <v>3246.428273602125</v>
      </c>
      <c r="M59" s="210">
        <f t="shared" si="12"/>
        <v>3352.0150328827535</v>
      </c>
      <c r="N59" s="210">
        <f t="shared" si="12"/>
        <v>3394.5416902031775</v>
      </c>
      <c r="O59" s="210">
        <f t="shared" si="12"/>
        <v>2981.5836075221614</v>
      </c>
      <c r="P59" s="210">
        <f t="shared" si="12"/>
        <v>2864.0360252023911</v>
      </c>
      <c r="Q59" s="210">
        <f t="shared" si="12"/>
        <v>3149.2336209632003</v>
      </c>
      <c r="R59" s="210">
        <f t="shared" si="12"/>
        <v>3064.7371063628152</v>
      </c>
      <c r="S59" s="210">
        <f t="shared" si="12"/>
        <v>3082.4382052031351</v>
      </c>
      <c r="T59" s="210">
        <f t="shared" si="12"/>
        <v>3161.147319322592</v>
      </c>
      <c r="U59" s="210">
        <f t="shared" si="12"/>
        <v>2739.3814488826793</v>
      </c>
      <c r="V59" s="210">
        <f t="shared" si="12"/>
        <v>2517.3347855222728</v>
      </c>
      <c r="W59" s="210">
        <f t="shared" si="12"/>
        <v>2496.8310606124564</v>
      </c>
      <c r="X59" s="210">
        <f t="shared" si="12"/>
        <v>2524.1403376645926</v>
      </c>
      <c r="Y59" s="210">
        <f t="shared" si="12"/>
        <v>2433.3772513439981</v>
      </c>
      <c r="DA59" s="109"/>
    </row>
    <row r="60" spans="1:105" ht="12" customHeight="1" x14ac:dyDescent="0.25">
      <c r="A60" s="51" t="s">
        <v>51</v>
      </c>
      <c r="B60" s="241">
        <f>NMM_emi!B$5</f>
        <v>2348.408016775169</v>
      </c>
      <c r="C60" s="241">
        <f>NMM_emi!C$5</f>
        <v>2347.252082972429</v>
      </c>
      <c r="D60" s="241">
        <f>NMM_emi!D$5</f>
        <v>2403.1793368167855</v>
      </c>
      <c r="E60" s="241">
        <f>NMM_emi!E$5</f>
        <v>2211.6492560785132</v>
      </c>
      <c r="F60" s="241">
        <f>NMM_emi!F$5</f>
        <v>2359.9015238883285</v>
      </c>
      <c r="G60" s="241">
        <f>NMM_emi!G$5</f>
        <v>2575.0587608885867</v>
      </c>
      <c r="H60" s="241">
        <f>NMM_emi!H$5</f>
        <v>2722.3119606811888</v>
      </c>
      <c r="I60" s="241">
        <f>NMM_emi!I$5</f>
        <v>2629.901623311237</v>
      </c>
      <c r="J60" s="241">
        <f>NMM_emi!J$5</f>
        <v>2662.5108434717845</v>
      </c>
      <c r="K60" s="241">
        <f>NMM_emi!K$5</f>
        <v>2211.5399226003683</v>
      </c>
      <c r="L60" s="241">
        <f>NMM_emi!L$5</f>
        <v>2435.802870572179</v>
      </c>
      <c r="M60" s="241">
        <f>NMM_emi!M$5</f>
        <v>2437.129022116982</v>
      </c>
      <c r="N60" s="241">
        <f>NMM_emi!N$5</f>
        <v>2556.3081658436749</v>
      </c>
      <c r="O60" s="241">
        <f>NMM_emi!O$5</f>
        <v>2570.3914227058081</v>
      </c>
      <c r="P60" s="241">
        <f>NMM_emi!P$5</f>
        <v>2491.7802387735355</v>
      </c>
      <c r="Q60" s="241">
        <f>NMM_emi!Q$5</f>
        <v>2658.185179121635</v>
      </c>
      <c r="R60" s="241">
        <f>NMM_emi!R$5</f>
        <v>2744.1684486602626</v>
      </c>
      <c r="S60" s="241">
        <f>NMM_emi!S$5</f>
        <v>2775.4990287376772</v>
      </c>
      <c r="T60" s="241">
        <f>NMM_emi!T$5</f>
        <v>2805.1410544506184</v>
      </c>
      <c r="U60" s="241">
        <f>NMM_emi!U$5</f>
        <v>2430.6562684131768</v>
      </c>
      <c r="V60" s="241">
        <f>NMM_emi!V$5</f>
        <v>2220.9887839926882</v>
      </c>
      <c r="W60" s="241">
        <f>NMM_emi!W$5</f>
        <v>2227.5955481827782</v>
      </c>
      <c r="X60" s="241">
        <f>NMM_emi!X$5</f>
        <v>2157.2790580504379</v>
      </c>
      <c r="Y60" s="241">
        <f>NMM_emi!Y$5</f>
        <v>2111.1927200956193</v>
      </c>
      <c r="DA60" s="83"/>
    </row>
    <row r="61" spans="1:105" ht="12" customHeight="1" x14ac:dyDescent="0.25">
      <c r="A61" s="99" t="s">
        <v>52</v>
      </c>
      <c r="B61" s="282">
        <f>NMM_emi!B$48</f>
        <v>536.05224015874319</v>
      </c>
      <c r="C61" s="282">
        <f>NMM_emi!C$48</f>
        <v>519.3776396544738</v>
      </c>
      <c r="D61" s="282">
        <f>NMM_emi!D$48</f>
        <v>509.14563487671342</v>
      </c>
      <c r="E61" s="282">
        <f>NMM_emi!E$48</f>
        <v>472.32986921245259</v>
      </c>
      <c r="F61" s="282">
        <f>NMM_emi!F$48</f>
        <v>490.40253677879616</v>
      </c>
      <c r="G61" s="282">
        <f>NMM_emi!G$48</f>
        <v>572.99107885971728</v>
      </c>
      <c r="H61" s="282">
        <f>NMM_emi!H$48</f>
        <v>541.40129178592338</v>
      </c>
      <c r="I61" s="282">
        <f>NMM_emi!I$48</f>
        <v>550.26516624861915</v>
      </c>
      <c r="J61" s="282">
        <f>NMM_emi!J$48</f>
        <v>541.80409315025611</v>
      </c>
      <c r="K61" s="282">
        <f>NMM_emi!K$48</f>
        <v>576.21048430069129</v>
      </c>
      <c r="L61" s="282">
        <f>NMM_emi!L$48</f>
        <v>565.33296107022204</v>
      </c>
      <c r="M61" s="282">
        <f>NMM_emi!M$48</f>
        <v>636.0780467086322</v>
      </c>
      <c r="N61" s="282">
        <f>NMM_emi!N$48</f>
        <v>592.8712767907806</v>
      </c>
      <c r="O61" s="282">
        <f>NMM_emi!O$48</f>
        <v>241.36364871397842</v>
      </c>
      <c r="P61" s="282">
        <f>NMM_emi!P$48</f>
        <v>214.43596653801302</v>
      </c>
      <c r="Q61" s="282">
        <f>NMM_emi!Q$48</f>
        <v>314.37896073517089</v>
      </c>
      <c r="R61" s="282">
        <f>NMM_emi!R$48</f>
        <v>150.23477014372548</v>
      </c>
      <c r="S61" s="282">
        <f>NMM_emi!S$48</f>
        <v>129.02632187639168</v>
      </c>
      <c r="T61" s="282">
        <f>NMM_emi!T$48</f>
        <v>175.35818721970253</v>
      </c>
      <c r="U61" s="282">
        <f>NMM_emi!U$48</f>
        <v>138.4475284027923</v>
      </c>
      <c r="V61" s="282">
        <f>NMM_emi!V$48</f>
        <v>125.61753746500111</v>
      </c>
      <c r="W61" s="282">
        <f>NMM_emi!W$48</f>
        <v>108.18649205154559</v>
      </c>
      <c r="X61" s="282">
        <f>NMM_emi!X$48</f>
        <v>179.215987230613</v>
      </c>
      <c r="Y61" s="282">
        <f>NMM_emi!Y$48</f>
        <v>159.75174890340509</v>
      </c>
      <c r="DA61" s="94"/>
    </row>
    <row r="62" spans="1:105" ht="12" customHeight="1" x14ac:dyDescent="0.25">
      <c r="A62" s="52" t="s">
        <v>53</v>
      </c>
      <c r="B62" s="242">
        <f>NMM_emi!B$99</f>
        <v>240.99153258829011</v>
      </c>
      <c r="C62" s="242">
        <f>NMM_emi!C$99</f>
        <v>216.36317097495134</v>
      </c>
      <c r="D62" s="242">
        <f>NMM_emi!D$99</f>
        <v>231.81501166882489</v>
      </c>
      <c r="E62" s="242">
        <f>NMM_emi!E$99</f>
        <v>206.77928275145632</v>
      </c>
      <c r="F62" s="242">
        <f>NMM_emi!F$99</f>
        <v>217.9062628154237</v>
      </c>
      <c r="G62" s="242">
        <f>NMM_emi!G$99</f>
        <v>232.90461477399978</v>
      </c>
      <c r="H62" s="242">
        <f>NMM_emi!H$99</f>
        <v>256.00982301522396</v>
      </c>
      <c r="I62" s="242">
        <f>NMM_emi!I$99</f>
        <v>241.45965440301839</v>
      </c>
      <c r="J62" s="242">
        <f>NMM_emi!J$99</f>
        <v>260.29519650175422</v>
      </c>
      <c r="K62" s="242">
        <f>NMM_emi!K$99</f>
        <v>221.03720886220421</v>
      </c>
      <c r="L62" s="242">
        <f>NMM_emi!L$99</f>
        <v>245.29244195972376</v>
      </c>
      <c r="M62" s="242">
        <f>NMM_emi!M$99</f>
        <v>278.80796405713915</v>
      </c>
      <c r="N62" s="242">
        <f>NMM_emi!N$99</f>
        <v>245.36224756872198</v>
      </c>
      <c r="O62" s="242">
        <f>NMM_emi!O$99</f>
        <v>169.82853610237515</v>
      </c>
      <c r="P62" s="242">
        <f>NMM_emi!P$99</f>
        <v>157.81981989084281</v>
      </c>
      <c r="Q62" s="242">
        <f>NMM_emi!Q$99</f>
        <v>176.66948110639441</v>
      </c>
      <c r="R62" s="242">
        <f>NMM_emi!R$99</f>
        <v>170.33388755882686</v>
      </c>
      <c r="S62" s="242">
        <f>NMM_emi!S$99</f>
        <v>177.91285458906611</v>
      </c>
      <c r="T62" s="242">
        <f>NMM_emi!T$99</f>
        <v>180.64807765227127</v>
      </c>
      <c r="U62" s="242">
        <f>NMM_emi!U$99</f>
        <v>170.27765206671035</v>
      </c>
      <c r="V62" s="242">
        <f>NMM_emi!V$99</f>
        <v>170.72846406458359</v>
      </c>
      <c r="W62" s="242">
        <f>NMM_emi!W$99</f>
        <v>161.04902037813295</v>
      </c>
      <c r="X62" s="242">
        <f>NMM_emi!X$99</f>
        <v>187.64529238354191</v>
      </c>
      <c r="Y62" s="242">
        <f>NMM_emi!Y$99</f>
        <v>162.43278234497404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251.859074899636</v>
      </c>
      <c r="C65" s="287">
        <f t="shared" si="13"/>
        <v>262.29770742924205</v>
      </c>
      <c r="D65" s="287">
        <f t="shared" si="13"/>
        <v>277.26846519809419</v>
      </c>
      <c r="E65" s="287">
        <f t="shared" si="13"/>
        <v>271.14358187876235</v>
      </c>
      <c r="F65" s="287">
        <f t="shared" si="13"/>
        <v>270.33747270780663</v>
      </c>
      <c r="G65" s="287">
        <f t="shared" si="13"/>
        <v>275.42513631449003</v>
      </c>
      <c r="H65" s="287">
        <f t="shared" si="13"/>
        <v>284.12618753089868</v>
      </c>
      <c r="I65" s="287">
        <f t="shared" si="13"/>
        <v>315.69718633810186</v>
      </c>
      <c r="J65" s="287">
        <f t="shared" si="13"/>
        <v>312.12870795945571</v>
      </c>
      <c r="K65" s="287">
        <f t="shared" si="13"/>
        <v>316.29723789363766</v>
      </c>
      <c r="L65" s="287">
        <f t="shared" si="13"/>
        <v>319.69980277471353</v>
      </c>
      <c r="M65" s="287">
        <f t="shared" si="13"/>
        <v>352.78594922853517</v>
      </c>
      <c r="N65" s="287">
        <f t="shared" si="13"/>
        <v>350.30405404138611</v>
      </c>
      <c r="O65" s="287">
        <f t="shared" si="13"/>
        <v>331.78416120740678</v>
      </c>
      <c r="P65" s="287">
        <f t="shared" si="13"/>
        <v>345.23910600700066</v>
      </c>
      <c r="Q65" s="287">
        <f t="shared" si="13"/>
        <v>319.19328844825549</v>
      </c>
      <c r="R65" s="287">
        <f t="shared" si="13"/>
        <v>384.94357642729557</v>
      </c>
      <c r="S65" s="287">
        <f t="shared" si="13"/>
        <v>360.68625556711902</v>
      </c>
      <c r="T65" s="287">
        <f t="shared" si="13"/>
        <v>352.24086508631348</v>
      </c>
      <c r="U65" s="287">
        <f t="shared" si="13"/>
        <v>378.4454608683323</v>
      </c>
      <c r="V65" s="287">
        <f t="shared" si="13"/>
        <v>423.90986401070614</v>
      </c>
      <c r="W65" s="287">
        <f t="shared" si="13"/>
        <v>424.91021288834145</v>
      </c>
      <c r="X65" s="287">
        <f t="shared" si="13"/>
        <v>406.06430745428821</v>
      </c>
      <c r="Y65" s="287">
        <f t="shared" si="13"/>
        <v>364.42820887460988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69.905758894414916</v>
      </c>
      <c r="C66" s="288">
        <f t="shared" si="14"/>
        <v>72.803095546242176</v>
      </c>
      <c r="D66" s="288">
        <f t="shared" si="14"/>
        <v>76.958364453956122</v>
      </c>
      <c r="E66" s="288">
        <f t="shared" si="14"/>
        <v>75.258347820653412</v>
      </c>
      <c r="F66" s="288">
        <f t="shared" si="14"/>
        <v>75.034604946310424</v>
      </c>
      <c r="G66" s="288">
        <f t="shared" si="14"/>
        <v>76.446731888992261</v>
      </c>
      <c r="H66" s="288">
        <f t="shared" si="14"/>
        <v>78.861787168237683</v>
      </c>
      <c r="I66" s="288">
        <f t="shared" si="14"/>
        <v>87.62460276879392</v>
      </c>
      <c r="J66" s="288">
        <f t="shared" si="14"/>
        <v>86.634139394555802</v>
      </c>
      <c r="K66" s="288">
        <f t="shared" si="14"/>
        <v>72.660162380714198</v>
      </c>
      <c r="L66" s="288">
        <f t="shared" si="14"/>
        <v>106.50499604037037</v>
      </c>
      <c r="M66" s="288">
        <f t="shared" si="14"/>
        <v>173.36200641807434</v>
      </c>
      <c r="N66" s="288">
        <f t="shared" si="14"/>
        <v>184.27503184378315</v>
      </c>
      <c r="O66" s="288">
        <f t="shared" si="14"/>
        <v>242.44819795852931</v>
      </c>
      <c r="P66" s="288">
        <f t="shared" si="14"/>
        <v>156.92812279259104</v>
      </c>
      <c r="Q66" s="288">
        <f t="shared" si="14"/>
        <v>187.24004827805865</v>
      </c>
      <c r="R66" s="288">
        <f t="shared" si="14"/>
        <v>159.18668015453818</v>
      </c>
      <c r="S66" s="288">
        <f t="shared" si="14"/>
        <v>247.11370950111768</v>
      </c>
      <c r="T66" s="288">
        <f t="shared" si="14"/>
        <v>92.814936797346974</v>
      </c>
      <c r="U66" s="288">
        <f t="shared" si="14"/>
        <v>176.05299191096881</v>
      </c>
      <c r="V66" s="288">
        <f t="shared" si="14"/>
        <v>207.32508865965332</v>
      </c>
      <c r="W66" s="288">
        <f t="shared" si="14"/>
        <v>287.36514027061293</v>
      </c>
      <c r="X66" s="288">
        <f t="shared" si="14"/>
        <v>129.91241438880607</v>
      </c>
      <c r="Y66" s="288">
        <f t="shared" si="14"/>
        <v>190.00756033418423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613.36570415492906</v>
      </c>
      <c r="C67" s="289">
        <f t="shared" si="15"/>
        <v>638.78745715107482</v>
      </c>
      <c r="D67" s="289">
        <f t="shared" si="15"/>
        <v>675.24653405463278</v>
      </c>
      <c r="E67" s="289">
        <f t="shared" si="15"/>
        <v>660.33028229151614</v>
      </c>
      <c r="F67" s="289">
        <f t="shared" si="15"/>
        <v>658.36712206206585</v>
      </c>
      <c r="G67" s="289">
        <f t="shared" si="15"/>
        <v>670.75737789009349</v>
      </c>
      <c r="H67" s="289">
        <f t="shared" si="15"/>
        <v>691.9475073637575</v>
      </c>
      <c r="I67" s="289">
        <f t="shared" si="15"/>
        <v>768.83402781957659</v>
      </c>
      <c r="J67" s="289">
        <f t="shared" si="15"/>
        <v>760.14352399575318</v>
      </c>
      <c r="K67" s="289">
        <f t="shared" si="15"/>
        <v>645.87396061148308</v>
      </c>
      <c r="L67" s="289">
        <f t="shared" si="15"/>
        <v>727.77685520018554</v>
      </c>
      <c r="M67" s="289">
        <f t="shared" si="15"/>
        <v>756.562069236507</v>
      </c>
      <c r="N67" s="289">
        <f t="shared" si="15"/>
        <v>842.85454818376547</v>
      </c>
      <c r="O67" s="289">
        <f t="shared" si="15"/>
        <v>801.79650188656785</v>
      </c>
      <c r="P67" s="289">
        <f t="shared" si="15"/>
        <v>778.50638512791556</v>
      </c>
      <c r="Q67" s="289">
        <f t="shared" si="15"/>
        <v>751.98969856157828</v>
      </c>
      <c r="R67" s="289">
        <f t="shared" si="15"/>
        <v>953.46164830836915</v>
      </c>
      <c r="S67" s="289">
        <f t="shared" si="15"/>
        <v>915.81493145165905</v>
      </c>
      <c r="T67" s="289">
        <f t="shared" si="15"/>
        <v>906.69940518839906</v>
      </c>
      <c r="U67" s="289">
        <f t="shared" si="15"/>
        <v>899.95280934428479</v>
      </c>
      <c r="V67" s="289">
        <f t="shared" si="15"/>
        <v>833.30213377398866</v>
      </c>
      <c r="W67" s="289">
        <f t="shared" si="15"/>
        <v>769.32934361673631</v>
      </c>
      <c r="X67" s="289">
        <f t="shared" si="15"/>
        <v>703.92662189191549</v>
      </c>
      <c r="Y67" s="289">
        <f t="shared" si="15"/>
        <v>718.39993541412434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8.4000000000000005E-2</v>
      </c>
      <c r="C69" s="252">
        <f t="shared" si="16"/>
        <v>8.3473571158724155E-2</v>
      </c>
      <c r="D69" s="252">
        <f t="shared" si="16"/>
        <v>8.5655346499782098E-2</v>
      </c>
      <c r="E69" s="252">
        <f t="shared" si="16"/>
        <v>7.7860813845310822E-2</v>
      </c>
      <c r="F69" s="252">
        <f t="shared" si="16"/>
        <v>8.1072648760777161E-2</v>
      </c>
      <c r="G69" s="252">
        <f t="shared" si="16"/>
        <v>7.7321648658194839E-2</v>
      </c>
      <c r="H69" s="252">
        <f t="shared" si="16"/>
        <v>7.7673765374012438E-2</v>
      </c>
      <c r="I69" s="252">
        <f t="shared" si="16"/>
        <v>7.5911229620975157E-2</v>
      </c>
      <c r="J69" s="252">
        <f t="shared" si="16"/>
        <v>7.5475150551273143E-2</v>
      </c>
      <c r="K69" s="252">
        <f t="shared" si="16"/>
        <v>7.6421461586131695E-2</v>
      </c>
      <c r="L69" s="252">
        <f t="shared" si="16"/>
        <v>7.8846999569905457E-2</v>
      </c>
      <c r="M69" s="252">
        <f t="shared" si="16"/>
        <v>8.2647055891878207E-2</v>
      </c>
      <c r="N69" s="252">
        <f t="shared" si="16"/>
        <v>8.5629809730556561E-2</v>
      </c>
      <c r="O69" s="252">
        <f t="shared" si="16"/>
        <v>8.1024781957970901E-2</v>
      </c>
      <c r="P69" s="252">
        <f t="shared" si="16"/>
        <v>7.186238090694802E-2</v>
      </c>
      <c r="Q69" s="252">
        <f t="shared" si="16"/>
        <v>7.5136164218649187E-2</v>
      </c>
      <c r="R69" s="252">
        <f t="shared" si="16"/>
        <v>8.4071124743181208E-2</v>
      </c>
      <c r="S69" s="252">
        <f t="shared" si="16"/>
        <v>8.3224269744519519E-2</v>
      </c>
      <c r="T69" s="252">
        <f t="shared" si="16"/>
        <v>7.9674248452225427E-2</v>
      </c>
      <c r="U69" s="252">
        <f t="shared" si="16"/>
        <v>7.8179046188328938E-2</v>
      </c>
      <c r="V69" s="252">
        <f t="shared" si="16"/>
        <v>8.3166818056061992E-2</v>
      </c>
      <c r="W69" s="252">
        <f t="shared" si="16"/>
        <v>8.2948296967562674E-2</v>
      </c>
      <c r="X69" s="252">
        <f t="shared" si="16"/>
        <v>8.1161412325452931E-2</v>
      </c>
      <c r="Y69" s="252">
        <f t="shared" si="16"/>
        <v>8.0371520415944225E-2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4.8051346247179424E-2</v>
      </c>
      <c r="C70" s="291">
        <f t="shared" si="17"/>
        <v>4.6761894434188857E-2</v>
      </c>
      <c r="D70" s="291">
        <f t="shared" si="17"/>
        <v>4.7984124976879684E-2</v>
      </c>
      <c r="E70" s="291">
        <f t="shared" si="17"/>
        <v>4.3617627795883879E-2</v>
      </c>
      <c r="F70" s="291">
        <f t="shared" si="17"/>
        <v>4.6701073483912316E-2</v>
      </c>
      <c r="G70" s="291">
        <f t="shared" si="17"/>
        <v>4.3271453970708557E-2</v>
      </c>
      <c r="H70" s="291">
        <f t="shared" si="17"/>
        <v>4.4730311943493667E-2</v>
      </c>
      <c r="I70" s="291">
        <f t="shared" si="17"/>
        <v>4.371531320273099E-2</v>
      </c>
      <c r="J70" s="291">
        <f t="shared" si="17"/>
        <v>4.3468221003930455E-2</v>
      </c>
      <c r="K70" s="291">
        <f t="shared" si="17"/>
        <v>4.266038816702146E-2</v>
      </c>
      <c r="L70" s="291">
        <f t="shared" si="17"/>
        <v>4.4014384672113445E-2</v>
      </c>
      <c r="M70" s="291">
        <f t="shared" si="17"/>
        <v>4.4586695649912217E-2</v>
      </c>
      <c r="N70" s="291">
        <f t="shared" si="17"/>
        <v>4.619584114419021E-2</v>
      </c>
      <c r="O70" s="291">
        <f t="shared" si="17"/>
        <v>4.3711506166495662E-2</v>
      </c>
      <c r="P70" s="291">
        <f t="shared" si="17"/>
        <v>4.0721792273951819E-2</v>
      </c>
      <c r="Q70" s="291">
        <f t="shared" si="17"/>
        <v>4.2576925965412023E-2</v>
      </c>
      <c r="R70" s="291">
        <f t="shared" si="17"/>
        <v>4.0502206247995824E-2</v>
      </c>
      <c r="S70" s="291">
        <f t="shared" si="17"/>
        <v>4.0094224364528461E-2</v>
      </c>
      <c r="T70" s="291">
        <f t="shared" si="17"/>
        <v>4.2747074131116947E-2</v>
      </c>
      <c r="U70" s="291">
        <f t="shared" si="17"/>
        <v>3.5610748769421247E-2</v>
      </c>
      <c r="V70" s="291">
        <f t="shared" si="17"/>
        <v>3.7882691183161551E-2</v>
      </c>
      <c r="W70" s="291">
        <f t="shared" si="17"/>
        <v>3.77831542872442E-2</v>
      </c>
      <c r="X70" s="291">
        <f t="shared" si="17"/>
        <v>3.586117412609921E-2</v>
      </c>
      <c r="Y70" s="291">
        <f t="shared" si="17"/>
        <v>3.5512160346076474E-2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0.2181591565476432</v>
      </c>
      <c r="C71" s="253">
        <f t="shared" si="18"/>
        <v>0.21211255442995544</v>
      </c>
      <c r="D71" s="253">
        <f t="shared" si="18"/>
        <v>0.21128852336565787</v>
      </c>
      <c r="E71" s="253">
        <f t="shared" si="18"/>
        <v>0.187231638780467</v>
      </c>
      <c r="F71" s="253">
        <f t="shared" si="18"/>
        <v>0.19364900555682024</v>
      </c>
      <c r="G71" s="253">
        <f t="shared" si="18"/>
        <v>0.17842457809307569</v>
      </c>
      <c r="H71" s="253">
        <f t="shared" si="18"/>
        <v>0.18865734143614335</v>
      </c>
      <c r="I71" s="253">
        <f t="shared" si="18"/>
        <v>0.18021531751579473</v>
      </c>
      <c r="J71" s="253">
        <f t="shared" si="18"/>
        <v>0.17811847343032816</v>
      </c>
      <c r="K71" s="253">
        <f t="shared" si="18"/>
        <v>0.17929761100406788</v>
      </c>
      <c r="L71" s="253">
        <f t="shared" si="18"/>
        <v>0.18655982399809246</v>
      </c>
      <c r="M71" s="253">
        <f t="shared" si="18"/>
        <v>0.19260190854741946</v>
      </c>
      <c r="N71" s="253">
        <f t="shared" si="18"/>
        <v>0.19411004004575594</v>
      </c>
      <c r="O71" s="253">
        <f t="shared" si="18"/>
        <v>0.17647946557491578</v>
      </c>
      <c r="P71" s="253">
        <f t="shared" si="18"/>
        <v>0.16736125240983657</v>
      </c>
      <c r="Q71" s="253">
        <f t="shared" si="18"/>
        <v>0.17648219468639365</v>
      </c>
      <c r="R71" s="253">
        <f t="shared" si="18"/>
        <v>0.18935946286994013</v>
      </c>
      <c r="S71" s="253">
        <f t="shared" si="18"/>
        <v>0.18186446091793976</v>
      </c>
      <c r="T71" s="253">
        <f t="shared" si="18"/>
        <v>0.18568986081796479</v>
      </c>
      <c r="U71" s="253">
        <f t="shared" si="18"/>
        <v>0.1768015181802314</v>
      </c>
      <c r="V71" s="253">
        <f t="shared" si="18"/>
        <v>0.1851447836820769</v>
      </c>
      <c r="W71" s="253">
        <f t="shared" si="18"/>
        <v>0.17885369583912605</v>
      </c>
      <c r="X71" s="253">
        <f t="shared" si="18"/>
        <v>0.1771337791071739</v>
      </c>
      <c r="Y71" s="253">
        <f t="shared" si="18"/>
        <v>0.16986910462089311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4.2519397811649533E-2</v>
      </c>
      <c r="C73" s="252">
        <f>IF(NMM_ued!C$5=0,"",NMM_ued!C$5/C$9)</f>
        <v>4.2892916319013194E-2</v>
      </c>
      <c r="D73" s="252">
        <f>IF(NMM_ued!D$5=0,"",NMM_ued!D$5/D$9)</f>
        <v>4.3463357781656622E-2</v>
      </c>
      <c r="E73" s="252">
        <f>IF(NMM_ued!E$5=0,"",NMM_ued!E$5/E$9)</f>
        <v>3.9694894186258649E-2</v>
      </c>
      <c r="F73" s="252">
        <f>IF(NMM_ued!F$5=0,"",NMM_ued!F$5/F$9)</f>
        <v>4.144476533310823E-2</v>
      </c>
      <c r="G73" s="252">
        <f>IF(NMM_ued!G$5=0,"",NMM_ued!G$5/G$9)</f>
        <v>3.9112894088062899E-2</v>
      </c>
      <c r="H73" s="252">
        <f>IF(NMM_ued!H$5=0,"",NMM_ued!H$5/H$9)</f>
        <v>3.9648783747804811E-2</v>
      </c>
      <c r="I73" s="252">
        <f>IF(NMM_ued!I$5=0,"",NMM_ued!I$5/I$9)</f>
        <v>3.8962806470946812E-2</v>
      </c>
      <c r="J73" s="252">
        <f>IF(NMM_ued!J$5=0,"",NMM_ued!J$5/J$9)</f>
        <v>3.9308428817919017E-2</v>
      </c>
      <c r="K73" s="252">
        <f>IF(NMM_ued!K$5=0,"",NMM_ued!K$5/K$9)</f>
        <v>3.9513803893168026E-2</v>
      </c>
      <c r="L73" s="252">
        <f>IF(NMM_ued!L$5=0,"",NMM_ued!L$5/L$9)</f>
        <v>4.1004390534077534E-2</v>
      </c>
      <c r="M73" s="252">
        <f>IF(NMM_ued!M$5=0,"",NMM_ued!M$5/M$9)</f>
        <v>4.2987549181541219E-2</v>
      </c>
      <c r="N73" s="252">
        <f>IF(NMM_ued!N$5=0,"",NMM_ued!N$5/N$9)</f>
        <v>4.4602193569573408E-2</v>
      </c>
      <c r="O73" s="252">
        <f>IF(NMM_ued!O$5=0,"",NMM_ued!O$5/O$9)</f>
        <v>4.2677087695789574E-2</v>
      </c>
      <c r="P73" s="252">
        <f>IF(NMM_ued!P$5=0,"",NMM_ued!P$5/P$9)</f>
        <v>3.8801918093100796E-2</v>
      </c>
      <c r="Q73" s="252">
        <f>IF(NMM_ued!Q$5=0,"",NMM_ued!Q$5/Q$9)</f>
        <v>4.0252667707284646E-2</v>
      </c>
      <c r="R73" s="252">
        <f>IF(NMM_ued!R$5=0,"",NMM_ued!R$5/R$9)</f>
        <v>4.5355030213624865E-2</v>
      </c>
      <c r="S73" s="252">
        <f>IF(NMM_ued!S$5=0,"",NMM_ued!S$5/S$9)</f>
        <v>4.4895590453092618E-2</v>
      </c>
      <c r="T73" s="252">
        <f>IF(NMM_ued!T$5=0,"",NMM_ued!T$5/T$9)</f>
        <v>4.4514721848928525E-2</v>
      </c>
      <c r="U73" s="252">
        <f>IF(NMM_ued!U$5=0,"",NMM_ued!U$5/U$9)</f>
        <v>4.3965242158234177E-2</v>
      </c>
      <c r="V73" s="252">
        <f>IF(NMM_ued!V$5=0,"",NMM_ued!V$5/V$9)</f>
        <v>4.6822721607338608E-2</v>
      </c>
      <c r="W73" s="252">
        <f>IF(NMM_ued!W$5=0,"",NMM_ued!W$5/W$9)</f>
        <v>4.7268459767171978E-2</v>
      </c>
      <c r="X73" s="252">
        <f>IF(NMM_ued!X$5=0,"",NMM_ued!X$5/X$9)</f>
        <v>4.6543096647973181E-2</v>
      </c>
      <c r="Y73" s="252">
        <f>IF(NMM_ued!Y$5=0,"",NMM_ued!Y$5/Y$9)</f>
        <v>4.675261358884808E-2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3.3727056186039717E-2</v>
      </c>
      <c r="C74" s="291">
        <f>IF(NMM_ued!C$48=0,"",NMM_ued!C$48/C$10)</f>
        <v>3.3103923718758747E-2</v>
      </c>
      <c r="D74" s="291">
        <f>IF(NMM_ued!D$48=0,"",NMM_ued!D$48/D$10)</f>
        <v>3.3733557740300499E-2</v>
      </c>
      <c r="E74" s="291">
        <f>IF(NMM_ued!E$48=0,"",NMM_ued!E$48/E$10)</f>
        <v>3.0709484065829577E-2</v>
      </c>
      <c r="F74" s="291">
        <f>IF(NMM_ued!F$48=0,"",NMM_ued!F$48/F$10)</f>
        <v>3.2854099789596851E-2</v>
      </c>
      <c r="G74" s="291">
        <f>IF(NMM_ued!G$48=0,"",NMM_ued!G$48/G$10)</f>
        <v>3.0265573936850608E-2</v>
      </c>
      <c r="H74" s="291">
        <f>IF(NMM_ued!H$48=0,"",NMM_ued!H$48/H$10)</f>
        <v>3.1317263395992223E-2</v>
      </c>
      <c r="I74" s="291">
        <f>IF(NMM_ued!I$48=0,"",NMM_ued!I$48/I$10)</f>
        <v>3.0707364184238303E-2</v>
      </c>
      <c r="J74" s="291">
        <f>IF(NMM_ued!J$48=0,"",NMM_ued!J$48/J$10)</f>
        <v>3.0742568559698074E-2</v>
      </c>
      <c r="K74" s="291">
        <f>IF(NMM_ued!K$48=0,"",NMM_ued!K$48/K$10)</f>
        <v>3.0121805661284341E-2</v>
      </c>
      <c r="L74" s="291">
        <f>IF(NMM_ued!L$48=0,"",NMM_ued!L$48/L$10)</f>
        <v>3.1270607859273228E-2</v>
      </c>
      <c r="M74" s="291">
        <f>IF(NMM_ued!M$48=0,"",NMM_ued!M$48/M$10)</f>
        <v>3.1846739363885143E-2</v>
      </c>
      <c r="N74" s="291">
        <f>IF(NMM_ued!N$48=0,"",NMM_ued!N$48/N$10)</f>
        <v>3.3056771580306232E-2</v>
      </c>
      <c r="O74" s="291">
        <f>IF(NMM_ued!O$48=0,"",NMM_ued!O$48/O$10)</f>
        <v>3.1442782020542306E-2</v>
      </c>
      <c r="P74" s="291">
        <f>IF(NMM_ued!P$48=0,"",NMM_ued!P$48/P$10)</f>
        <v>2.9371821783472515E-2</v>
      </c>
      <c r="Q74" s="291">
        <f>IF(NMM_ued!Q$48=0,"",NMM_ued!Q$48/Q$10)</f>
        <v>3.0624559709553769E-2</v>
      </c>
      <c r="R74" s="291">
        <f>IF(NMM_ued!R$48=0,"",NMM_ued!R$48/R$10)</f>
        <v>2.933510364486824E-2</v>
      </c>
      <c r="S74" s="291">
        <f>IF(NMM_ued!S$48=0,"",NMM_ued!S$48/S$10)</f>
        <v>2.9079533279934285E-2</v>
      </c>
      <c r="T74" s="291">
        <f>IF(NMM_ued!T$48=0,"",NMM_ued!T$48/T$10)</f>
        <v>3.1019986999055286E-2</v>
      </c>
      <c r="U74" s="291">
        <f>IF(NMM_ued!U$48=0,"",NMM_ued!U$48/U$10)</f>
        <v>2.5971725992713437E-2</v>
      </c>
      <c r="V74" s="291">
        <f>IF(NMM_ued!V$48=0,"",NMM_ued!V$48/V$10)</f>
        <v>2.7630115521430017E-2</v>
      </c>
      <c r="W74" s="291">
        <f>IF(NMM_ued!W$48=0,"",NMM_ued!W$48/W$10)</f>
        <v>2.7656015197124437E-2</v>
      </c>
      <c r="X74" s="291">
        <f>IF(NMM_ued!X$48=0,"",NMM_ued!X$48/X$10)</f>
        <v>2.6252244603259547E-2</v>
      </c>
      <c r="Y74" s="291">
        <f>IF(NMM_ued!Y$48=0,"",NMM_ued!Y$48/Y$10)</f>
        <v>2.6095102093312329E-2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0.10009289622494986</v>
      </c>
      <c r="C75" s="253">
        <f>IF(NMM_ued!C$99=0,"",NMM_ued!C$99/C$11)</f>
        <v>0.10012168524316083</v>
      </c>
      <c r="D75" s="253">
        <f>IF(NMM_ued!D$99=0,"",NMM_ued!D$99/D$11)</f>
        <v>9.7596706166144229E-2</v>
      </c>
      <c r="E75" s="253">
        <f>IF(NMM_ued!E$99=0,"",NMM_ued!E$99/E$11)</f>
        <v>8.7467035262024151E-2</v>
      </c>
      <c r="F75" s="253">
        <f>IF(NMM_ued!F$99=0,"",NMM_ued!F$99/F$11)</f>
        <v>9.00634876866859E-2</v>
      </c>
      <c r="G75" s="253">
        <f>IF(NMM_ued!G$99=0,"",NMM_ued!G$99/G$11)</f>
        <v>8.2040811379882131E-2</v>
      </c>
      <c r="H75" s="253">
        <f>IF(NMM_ued!H$99=0,"",NMM_ued!H$99/H$11)</f>
        <v>8.7329873027500018E-2</v>
      </c>
      <c r="I75" s="253">
        <f>IF(NMM_ued!I$99=0,"",NMM_ued!I$99/I$11)</f>
        <v>8.475897409269588E-2</v>
      </c>
      <c r="J75" s="253">
        <f>IF(NMM_ued!J$99=0,"",NMM_ued!J$99/J$11)</f>
        <v>8.5160028059184281E-2</v>
      </c>
      <c r="K75" s="253">
        <f>IF(NMM_ued!K$99=0,"",NMM_ued!K$99/K$11)</f>
        <v>8.4670996786832931E-2</v>
      </c>
      <c r="L75" s="253">
        <f>IF(NMM_ued!L$99=0,"",NMM_ued!L$99/L$11)</f>
        <v>8.8773441806681647E-2</v>
      </c>
      <c r="M75" s="253">
        <f>IF(NMM_ued!M$99=0,"",NMM_ued!M$99/M$11)</f>
        <v>9.15579505168716E-2</v>
      </c>
      <c r="N75" s="253">
        <f>IF(NMM_ued!N$99=0,"",NMM_ued!N$99/N$11)</f>
        <v>9.2568887609011621E-2</v>
      </c>
      <c r="O75" s="253">
        <f>IF(NMM_ued!O$99=0,"",NMM_ued!O$99/O$11)</f>
        <v>8.6779444095940725E-2</v>
      </c>
      <c r="P75" s="253">
        <f>IF(NMM_ued!P$99=0,"",NMM_ued!P$99/P$11)</f>
        <v>8.3072131727355517E-2</v>
      </c>
      <c r="Q75" s="253">
        <f>IF(NMM_ued!Q$99=0,"",NMM_ued!Q$99/Q$11)</f>
        <v>8.6056779228303973E-2</v>
      </c>
      <c r="R75" s="253">
        <f>IF(NMM_ued!R$99=0,"",NMM_ued!R$99/R$11)</f>
        <v>9.5751178537244228E-2</v>
      </c>
      <c r="S75" s="253">
        <f>IF(NMM_ued!S$99=0,"",NMM_ued!S$99/S$11)</f>
        <v>9.3074266926865698E-2</v>
      </c>
      <c r="T75" s="253">
        <f>IF(NMM_ued!T$99=0,"",NMM_ued!T$99/T$11)</f>
        <v>9.6342528884554066E-2</v>
      </c>
      <c r="U75" s="253">
        <f>IF(NMM_ued!U$99=0,"",NMM_ued!U$99/U$11)</f>
        <v>9.3217475869727284E-2</v>
      </c>
      <c r="V75" s="253">
        <f>IF(NMM_ued!V$99=0,"",NMM_ued!V$99/V$11)</f>
        <v>9.795763689988185E-2</v>
      </c>
      <c r="W75" s="253">
        <f>IF(NMM_ued!W$99=0,"",NMM_ued!W$99/W$11)</f>
        <v>9.6938599350224475E-2</v>
      </c>
      <c r="X75" s="253">
        <f>IF(NMM_ued!X$99=0,"",NMM_ued!X$99/X$11)</f>
        <v>9.6506204525871914E-2</v>
      </c>
      <c r="Y75" s="253">
        <f>IF(NMM_ued!Y$99=0,"",NMM_ued!Y$99/Y$11)</f>
        <v>9.4171617402369248E-2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6.2393026606665671</v>
      </c>
      <c r="C76" s="254">
        <f t="shared" si="19"/>
        <v>6.0914583912882803</v>
      </c>
      <c r="D76" s="254">
        <f t="shared" si="19"/>
        <v>6.3887040217219839</v>
      </c>
      <c r="E76" s="254">
        <f t="shared" si="19"/>
        <v>6.5792899481875242</v>
      </c>
      <c r="F76" s="254">
        <f t="shared" si="19"/>
        <v>6.6531501689334425</v>
      </c>
      <c r="G76" s="254">
        <f t="shared" si="19"/>
        <v>7.3527322394309351</v>
      </c>
      <c r="H76" s="254">
        <f t="shared" si="19"/>
        <v>7.4167837953200406</v>
      </c>
      <c r="I76" s="254">
        <f t="shared" si="19"/>
        <v>7.2175986370823066</v>
      </c>
      <c r="J76" s="254">
        <f t="shared" si="19"/>
        <v>7.2409561939034717</v>
      </c>
      <c r="K76" s="254">
        <f t="shared" si="19"/>
        <v>7.0650036324892111</v>
      </c>
      <c r="L76" s="254">
        <f t="shared" si="19"/>
        <v>7.2436805406160971</v>
      </c>
      <c r="M76" s="254">
        <f t="shared" si="19"/>
        <v>7.2745105702872817</v>
      </c>
      <c r="N76" s="254">
        <f t="shared" si="19"/>
        <v>7.5105294716697948</v>
      </c>
      <c r="O76" s="254">
        <f t="shared" si="19"/>
        <v>8.4739579734540413</v>
      </c>
      <c r="P76" s="254">
        <f t="shared" si="19"/>
        <v>8.3725030089375814</v>
      </c>
      <c r="Q76" s="254">
        <f t="shared" si="19"/>
        <v>8.3826796157560324</v>
      </c>
      <c r="R76" s="254">
        <f t="shared" si="19"/>
        <v>8.6090075535252666</v>
      </c>
      <c r="S76" s="254">
        <f t="shared" si="19"/>
        <v>8.3012863217640316</v>
      </c>
      <c r="T76" s="254">
        <f t="shared" si="19"/>
        <v>8.2316697107399648</v>
      </c>
      <c r="U76" s="254">
        <f t="shared" si="19"/>
        <v>7.9686402590728171</v>
      </c>
      <c r="V76" s="254">
        <f t="shared" si="19"/>
        <v>7.5527226120448008</v>
      </c>
      <c r="W76" s="254">
        <f t="shared" si="19"/>
        <v>7.9529151966042635</v>
      </c>
      <c r="X76" s="254">
        <f t="shared" si="19"/>
        <v>7.0693297028836524</v>
      </c>
      <c r="Y76" s="254">
        <f t="shared" si="19"/>
        <v>7.6075295880321905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10.54592165029894</v>
      </c>
      <c r="C77" s="255">
        <f t="shared" si="20"/>
        <v>10.631267917805475</v>
      </c>
      <c r="D77" s="255">
        <f t="shared" si="20"/>
        <v>10.619373395515838</v>
      </c>
      <c r="E77" s="255">
        <f t="shared" si="20"/>
        <v>11.472199068770243</v>
      </c>
      <c r="F77" s="255">
        <f t="shared" si="20"/>
        <v>11.247480436458979</v>
      </c>
      <c r="G77" s="255">
        <f t="shared" si="20"/>
        <v>12.29354211071732</v>
      </c>
      <c r="H77" s="255">
        <f t="shared" si="20"/>
        <v>11.87263671542412</v>
      </c>
      <c r="I77" s="255">
        <f t="shared" si="20"/>
        <v>11.743876105682192</v>
      </c>
      <c r="J77" s="255">
        <f t="shared" si="20"/>
        <v>12.023399779250699</v>
      </c>
      <c r="K77" s="255">
        <f t="shared" si="20"/>
        <v>12.936400725938094</v>
      </c>
      <c r="L77" s="255">
        <f t="shared" si="20"/>
        <v>13.179512890038529</v>
      </c>
      <c r="M77" s="255">
        <f t="shared" si="20"/>
        <v>14.287013036784947</v>
      </c>
      <c r="N77" s="255">
        <f t="shared" si="20"/>
        <v>13.943492294687813</v>
      </c>
      <c r="O77" s="255">
        <f t="shared" si="20"/>
        <v>12.392000635253556</v>
      </c>
      <c r="P77" s="255">
        <f t="shared" si="20"/>
        <v>12.024209983983019</v>
      </c>
      <c r="Q77" s="255">
        <f t="shared" si="20"/>
        <v>12.785853419140567</v>
      </c>
      <c r="R77" s="255">
        <f t="shared" si="20"/>
        <v>11.678366400432314</v>
      </c>
      <c r="S77" s="255">
        <f t="shared" si="20"/>
        <v>10.872281122627671</v>
      </c>
      <c r="T77" s="255">
        <f t="shared" si="20"/>
        <v>11.168868733775133</v>
      </c>
      <c r="U77" s="255">
        <f t="shared" si="20"/>
        <v>10.932099799574766</v>
      </c>
      <c r="V77" s="255">
        <f t="shared" si="20"/>
        <v>10.618380655248316</v>
      </c>
      <c r="W77" s="255">
        <f t="shared" si="20"/>
        <v>11.179398552090197</v>
      </c>
      <c r="X77" s="255">
        <f t="shared" si="20"/>
        <v>10.452264027132463</v>
      </c>
      <c r="Y77" s="255">
        <f t="shared" si="20"/>
        <v>11.094649052500271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2.7380008971703456</v>
      </c>
      <c r="C78" s="293">
        <f t="shared" si="21"/>
        <v>2.5328340286396096</v>
      </c>
      <c r="D78" s="293">
        <f t="shared" si="21"/>
        <v>2.7418947280390387</v>
      </c>
      <c r="E78" s="293">
        <f t="shared" si="21"/>
        <v>2.6954476494474404</v>
      </c>
      <c r="F78" s="293">
        <f t="shared" si="21"/>
        <v>2.7729528768038043</v>
      </c>
      <c r="G78" s="293">
        <f t="shared" si="21"/>
        <v>3.175942209519278</v>
      </c>
      <c r="H78" s="293">
        <f t="shared" si="21"/>
        <v>3.2133421765566701</v>
      </c>
      <c r="I78" s="293">
        <f t="shared" si="21"/>
        <v>3.1222357919384649</v>
      </c>
      <c r="J78" s="293">
        <f t="shared" si="21"/>
        <v>3.1067140797303079</v>
      </c>
      <c r="K78" s="293">
        <f t="shared" si="21"/>
        <v>3.1267974620492045</v>
      </c>
      <c r="L78" s="293">
        <f t="shared" si="21"/>
        <v>3.0618914065274541</v>
      </c>
      <c r="M78" s="293">
        <f t="shared" si="21"/>
        <v>3.1499914622062302</v>
      </c>
      <c r="N78" s="293">
        <f t="shared" si="21"/>
        <v>3.1276424556614812</v>
      </c>
      <c r="O78" s="293">
        <f t="shared" si="21"/>
        <v>3.1453238055748018</v>
      </c>
      <c r="P78" s="293">
        <f t="shared" si="21"/>
        <v>3.0702948428996164</v>
      </c>
      <c r="Q78" s="293">
        <f t="shared" si="21"/>
        <v>3.1444698533570405</v>
      </c>
      <c r="R78" s="293">
        <f t="shared" si="21"/>
        <v>3.0794033896302828</v>
      </c>
      <c r="S78" s="293">
        <f t="shared" si="21"/>
        <v>3.2037216375325608</v>
      </c>
      <c r="T78" s="293">
        <f t="shared" si="21"/>
        <v>3.1060694877026322</v>
      </c>
      <c r="U78" s="293">
        <f t="shared" si="21"/>
        <v>2.9221146563608658</v>
      </c>
      <c r="V78" s="293">
        <f t="shared" si="21"/>
        <v>2.492313114870329</v>
      </c>
      <c r="W78" s="293">
        <f t="shared" si="21"/>
        <v>2.6901592592280839</v>
      </c>
      <c r="X78" s="293">
        <f t="shared" si="21"/>
        <v>2.5041142303589679</v>
      </c>
      <c r="Y78" s="293">
        <f t="shared" si="21"/>
        <v>2.7049028180641912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2.9224088690833767</v>
      </c>
      <c r="C79" s="256">
        <f t="shared" si="22"/>
        <v>2.6953797883184611</v>
      </c>
      <c r="D79" s="256">
        <f t="shared" si="22"/>
        <v>2.8923402456170968</v>
      </c>
      <c r="E79" s="256">
        <f t="shared" si="22"/>
        <v>2.8978304768481973</v>
      </c>
      <c r="F79" s="256">
        <f t="shared" si="22"/>
        <v>2.9249776059338006</v>
      </c>
      <c r="G79" s="256">
        <f t="shared" si="22"/>
        <v>3.3299472067908709</v>
      </c>
      <c r="H79" s="256">
        <f t="shared" si="22"/>
        <v>3.3341759158525974</v>
      </c>
      <c r="I79" s="256">
        <f t="shared" si="22"/>
        <v>3.2679019434472307</v>
      </c>
      <c r="J79" s="256">
        <f t="shared" si="22"/>
        <v>3.150044461435737</v>
      </c>
      <c r="K79" s="256">
        <f t="shared" si="22"/>
        <v>3.1292480155515245</v>
      </c>
      <c r="L79" s="256">
        <f t="shared" si="22"/>
        <v>3.1159608759797406</v>
      </c>
      <c r="M79" s="256">
        <f t="shared" si="22"/>
        <v>3.158385472121485</v>
      </c>
      <c r="N79" s="256">
        <f t="shared" si="22"/>
        <v>3.1027453474774696</v>
      </c>
      <c r="O79" s="256">
        <f t="shared" si="22"/>
        <v>2.5088495672810689</v>
      </c>
      <c r="P79" s="256">
        <f t="shared" si="22"/>
        <v>2.4278466128844647</v>
      </c>
      <c r="Q79" s="256">
        <f t="shared" si="22"/>
        <v>2.6055697399933067</v>
      </c>
      <c r="R79" s="256">
        <f t="shared" si="22"/>
        <v>2.3583409300899443</v>
      </c>
      <c r="S79" s="256">
        <f t="shared" si="22"/>
        <v>2.3482338523460715</v>
      </c>
      <c r="T79" s="256">
        <f t="shared" si="22"/>
        <v>2.3642294658298337</v>
      </c>
      <c r="U79" s="256">
        <f t="shared" si="22"/>
        <v>2.2995013285111967</v>
      </c>
      <c r="V79" s="256">
        <f t="shared" si="22"/>
        <v>2.3154300956383138</v>
      </c>
      <c r="W79" s="256">
        <f t="shared" si="22"/>
        <v>2.1623979160054181</v>
      </c>
      <c r="X79" s="256">
        <f t="shared" si="22"/>
        <v>2.372463078600326</v>
      </c>
      <c r="Y79" s="256">
        <f t="shared" si="22"/>
        <v>2.3035218960042232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SE: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222.684</v>
      </c>
      <c r="C5" s="223">
        <v>220.78759571482539</v>
      </c>
      <c r="D5" s="223">
        <v>226.3014254524243</v>
      </c>
      <c r="E5" s="223">
        <v>192.7833750809896</v>
      </c>
      <c r="F5" s="223">
        <v>209.8160149928913</v>
      </c>
      <c r="G5" s="223">
        <v>209.4643462150498</v>
      </c>
      <c r="H5" s="223">
        <v>229.29295538408471</v>
      </c>
      <c r="I5" s="223">
        <v>223.93812738187671</v>
      </c>
      <c r="J5" s="223">
        <v>221.44409171743541</v>
      </c>
      <c r="K5" s="223">
        <v>170.95480956817659</v>
      </c>
      <c r="L5" s="223">
        <v>184.81736699185839</v>
      </c>
      <c r="M5" s="223">
        <v>170.58352336083661</v>
      </c>
      <c r="N5" s="223">
        <v>183.33342263312159</v>
      </c>
      <c r="O5" s="223">
        <v>207.42344181240551</v>
      </c>
      <c r="P5" s="223">
        <v>207.23026644517509</v>
      </c>
      <c r="Q5" s="223">
        <v>207.9004890782106</v>
      </c>
      <c r="R5" s="223">
        <v>234.97879365719149</v>
      </c>
      <c r="S5" s="223">
        <v>255.28212501433919</v>
      </c>
      <c r="T5" s="223">
        <v>251.15713339595021</v>
      </c>
      <c r="U5" s="223">
        <v>222.34120735960749</v>
      </c>
      <c r="V5" s="223">
        <v>209.16454741099591</v>
      </c>
      <c r="W5" s="223">
        <v>199.25897961355781</v>
      </c>
      <c r="X5" s="223">
        <v>206.39347154362679</v>
      </c>
      <c r="Y5" s="223">
        <v>190.28927459583269</v>
      </c>
      <c r="DA5" s="89" t="s">
        <v>1439</v>
      </c>
    </row>
    <row r="6" spans="1:105" ht="12" customHeight="1" x14ac:dyDescent="0.25">
      <c r="A6" s="55" t="s">
        <v>91</v>
      </c>
      <c r="B6" s="259">
        <v>1.0705205391375521</v>
      </c>
      <c r="C6" s="259">
        <v>1.0614038547874849</v>
      </c>
      <c r="D6" s="259">
        <v>1.087910779323775</v>
      </c>
      <c r="E6" s="259">
        <v>0.92677768779297798</v>
      </c>
      <c r="F6" s="259">
        <v>1.0086595960639859</v>
      </c>
      <c r="G6" s="259">
        <v>1.0069690001986129</v>
      </c>
      <c r="H6" s="259">
        <v>1.102292118958732</v>
      </c>
      <c r="I6" s="259">
        <v>1.0765495718521669</v>
      </c>
      <c r="J6" s="259">
        <v>1.0645598626495649</v>
      </c>
      <c r="K6" s="259">
        <v>0.8218400734096527</v>
      </c>
      <c r="L6" s="259">
        <v>0.88848227692205295</v>
      </c>
      <c r="M6" s="259">
        <v>0.82005516964067826</v>
      </c>
      <c r="N6" s="259">
        <v>0.88134843293278176</v>
      </c>
      <c r="O6" s="259">
        <v>0.99715765281203839</v>
      </c>
      <c r="P6" s="259">
        <v>0.99622899067978499</v>
      </c>
      <c r="Q6" s="259">
        <v>0.99945098729609072</v>
      </c>
      <c r="R6" s="259">
        <v>1.1296259492008329</v>
      </c>
      <c r="S6" s="259">
        <v>1.2272312249761621</v>
      </c>
      <c r="T6" s="259">
        <v>1.207400935187533</v>
      </c>
      <c r="U6" s="259">
        <v>1.068872613996338</v>
      </c>
      <c r="V6" s="259">
        <v>1.005527761594714</v>
      </c>
      <c r="W6" s="259">
        <v>0.95790820303220314</v>
      </c>
      <c r="X6" s="259">
        <v>0.9922062224111915</v>
      </c>
      <c r="Y6" s="259">
        <v>0.91478766697420655</v>
      </c>
      <c r="DA6" s="67" t="s">
        <v>1440</v>
      </c>
    </row>
    <row r="7" spans="1:105" ht="12" customHeight="1" x14ac:dyDescent="0.25">
      <c r="A7" s="173" t="s">
        <v>92</v>
      </c>
      <c r="B7" s="224">
        <v>0.42803784496537589</v>
      </c>
      <c r="C7" s="224">
        <v>0.42439262212306</v>
      </c>
      <c r="D7" s="224">
        <v>0.43499117342625548</v>
      </c>
      <c r="E7" s="224">
        <v>0.37056358074595369</v>
      </c>
      <c r="F7" s="224">
        <v>0.40330331275166681</v>
      </c>
      <c r="G7" s="224">
        <v>0.40262734345965789</v>
      </c>
      <c r="H7" s="224">
        <v>0.4407414205256911</v>
      </c>
      <c r="I7" s="224">
        <v>0.43044849854561318</v>
      </c>
      <c r="J7" s="224">
        <v>0.42565452299706569</v>
      </c>
      <c r="K7" s="224">
        <v>0.32860523555377918</v>
      </c>
      <c r="L7" s="224">
        <v>0.35525151101727742</v>
      </c>
      <c r="M7" s="224">
        <v>0.3278915581091989</v>
      </c>
      <c r="N7" s="224">
        <v>0.35239910875515268</v>
      </c>
      <c r="O7" s="224">
        <v>0.39870436595663938</v>
      </c>
      <c r="P7" s="224">
        <v>0.3983330488980138</v>
      </c>
      <c r="Q7" s="224">
        <v>0.39962133477176298</v>
      </c>
      <c r="R7" s="224">
        <v>0.45167060251121788</v>
      </c>
      <c r="S7" s="224">
        <v>0.49069717918370409</v>
      </c>
      <c r="T7" s="224">
        <v>0.48276821920970692</v>
      </c>
      <c r="U7" s="224">
        <v>0.42737893717209091</v>
      </c>
      <c r="V7" s="224">
        <v>0.40205107738764889</v>
      </c>
      <c r="W7" s="224">
        <v>0.38301083249732581</v>
      </c>
      <c r="X7" s="224">
        <v>0.39672458180417258</v>
      </c>
      <c r="Y7" s="224">
        <v>0.36576948060053138</v>
      </c>
      <c r="DA7" s="177" t="s">
        <v>1441</v>
      </c>
    </row>
    <row r="8" spans="1:105" ht="12" customHeight="1" x14ac:dyDescent="0.25">
      <c r="A8" s="173" t="s">
        <v>93</v>
      </c>
      <c r="B8" s="224">
        <v>2.570312581337884</v>
      </c>
      <c r="C8" s="224">
        <v>3.2375387776207161</v>
      </c>
      <c r="D8" s="224">
        <v>2.7099944433320489</v>
      </c>
      <c r="E8" s="224">
        <v>2.5018698796498349</v>
      </c>
      <c r="F8" s="224">
        <v>2.6517029590026819</v>
      </c>
      <c r="G8" s="224">
        <v>2.3459728575558039</v>
      </c>
      <c r="H8" s="224">
        <v>2.5129690898779722</v>
      </c>
      <c r="I8" s="224">
        <v>2.694148631510271</v>
      </c>
      <c r="J8" s="224">
        <v>2.8537418891569311</v>
      </c>
      <c r="K8" s="224">
        <v>1.815755296175938</v>
      </c>
      <c r="L8" s="224">
        <v>2.062595435121592</v>
      </c>
      <c r="M8" s="224">
        <v>1.7164428328686121</v>
      </c>
      <c r="N8" s="224">
        <v>1.9281269387776141</v>
      </c>
      <c r="O8" s="224">
        <v>2.973957211878925</v>
      </c>
      <c r="P8" s="224">
        <v>3.189994451235878</v>
      </c>
      <c r="Q8" s="224">
        <v>2.751516672604815</v>
      </c>
      <c r="R8" s="224">
        <v>3.6485899118806011</v>
      </c>
      <c r="S8" s="224">
        <v>4.0364838483962711</v>
      </c>
      <c r="T8" s="224">
        <v>3.7088671547359349</v>
      </c>
      <c r="U8" s="224">
        <v>3.369554162443904</v>
      </c>
      <c r="V8" s="224">
        <v>2.971473732644268</v>
      </c>
      <c r="W8" s="224">
        <v>3.1945610495933159</v>
      </c>
      <c r="X8" s="224">
        <v>2.716890537695678</v>
      </c>
      <c r="Y8" s="224">
        <v>2.8091889647688681</v>
      </c>
      <c r="DA8" s="177" t="s">
        <v>1442</v>
      </c>
    </row>
    <row r="9" spans="1:105" ht="12" customHeight="1" x14ac:dyDescent="0.25">
      <c r="A9" s="173" t="s">
        <v>94</v>
      </c>
      <c r="B9" s="224">
        <v>0.2135929957585759</v>
      </c>
      <c r="C9" s="224">
        <v>0.21177401158169601</v>
      </c>
      <c r="D9" s="224">
        <v>0.21706274095499151</v>
      </c>
      <c r="E9" s="224">
        <v>0.18491305444488371</v>
      </c>
      <c r="F9" s="224">
        <v>0.20125034219101481</v>
      </c>
      <c r="G9" s="224">
        <v>0.20091303018036141</v>
      </c>
      <c r="H9" s="224">
        <v>0.21993214261834171</v>
      </c>
      <c r="I9" s="224">
        <v>0.2147959237846731</v>
      </c>
      <c r="J9" s="224">
        <v>0.21240370634163261</v>
      </c>
      <c r="K9" s="224">
        <v>0.1639756332516854</v>
      </c>
      <c r="L9" s="224">
        <v>0.1772722561297797</v>
      </c>
      <c r="M9" s="224">
        <v>0.16361950468691899</v>
      </c>
      <c r="N9" s="224">
        <v>0.175848893332677</v>
      </c>
      <c r="O9" s="224">
        <v>0.19895544505787999</v>
      </c>
      <c r="P9" s="224">
        <v>0.19877015601425699</v>
      </c>
      <c r="Q9" s="224">
        <v>0.19941301701919881</v>
      </c>
      <c r="R9" s="224">
        <v>0.2253858583328206</v>
      </c>
      <c r="S9" s="224">
        <v>0.2448603125749505</v>
      </c>
      <c r="T9" s="224">
        <v>0.2409037224415875</v>
      </c>
      <c r="U9" s="224">
        <v>0.2132641975199347</v>
      </c>
      <c r="V9" s="224">
        <v>0.20062547056823321</v>
      </c>
      <c r="W9" s="224">
        <v>0.19112429445977491</v>
      </c>
      <c r="X9" s="224">
        <v>0.19796752300132711</v>
      </c>
      <c r="Y9" s="224">
        <v>0.18252077482738821</v>
      </c>
      <c r="DA9" s="177" t="s">
        <v>1443</v>
      </c>
    </row>
    <row r="10" spans="1:105" ht="12" customHeight="1" x14ac:dyDescent="0.25">
      <c r="A10" s="56" t="s">
        <v>95</v>
      </c>
      <c r="B10" s="260">
        <v>1.139510846430672</v>
      </c>
      <c r="C10" s="260">
        <v>1.34442589408505</v>
      </c>
      <c r="D10" s="260">
        <v>1.1743769602748471</v>
      </c>
      <c r="E10" s="260">
        <v>1.0608546053182171</v>
      </c>
      <c r="F10" s="260">
        <v>1.1540192042166679</v>
      </c>
      <c r="G10" s="260">
        <v>1.085629791406469</v>
      </c>
      <c r="H10" s="260">
        <v>1.161365017492215</v>
      </c>
      <c r="I10" s="260">
        <v>1.216363436756577</v>
      </c>
      <c r="J10" s="260">
        <v>1.286024775975394</v>
      </c>
      <c r="K10" s="260">
        <v>0.82007458776000841</v>
      </c>
      <c r="L10" s="260">
        <v>0.90268386427253211</v>
      </c>
      <c r="M10" s="260">
        <v>0.77000199006281789</v>
      </c>
      <c r="N10" s="260">
        <v>0.85292920218346568</v>
      </c>
      <c r="O10" s="260">
        <v>1.267078240841953</v>
      </c>
      <c r="P10" s="260">
        <v>1.3412700559331341</v>
      </c>
      <c r="Q10" s="260">
        <v>1.177992830142915</v>
      </c>
      <c r="R10" s="260">
        <v>1.544696882880501</v>
      </c>
      <c r="S10" s="260">
        <v>1.7243864949385339</v>
      </c>
      <c r="T10" s="260">
        <v>1.544359187177851</v>
      </c>
      <c r="U10" s="260">
        <v>1.3950256243744401</v>
      </c>
      <c r="V10" s="260">
        <v>1.2433725376763021</v>
      </c>
      <c r="W10" s="260">
        <v>1.308312251651484</v>
      </c>
      <c r="X10" s="260">
        <v>1.1560840228280409</v>
      </c>
      <c r="Y10" s="260">
        <v>1.1617076478894099</v>
      </c>
      <c r="DA10" s="68" t="s">
        <v>1444</v>
      </c>
    </row>
    <row r="11" spans="1:105" ht="12" customHeight="1" x14ac:dyDescent="0.25">
      <c r="A11" s="37" t="s">
        <v>159</v>
      </c>
      <c r="B11" s="226">
        <v>0.1401855777416271</v>
      </c>
      <c r="C11" s="226">
        <v>7.5789977803609271E-2</v>
      </c>
      <c r="D11" s="226">
        <v>0.12717186391070251</v>
      </c>
      <c r="E11" s="226">
        <v>0.10087096228979869</v>
      </c>
      <c r="F11" s="226">
        <v>0.11007384488425111</v>
      </c>
      <c r="G11" s="226">
        <v>9.6927149760933751E-2</v>
      </c>
      <c r="H11" s="226">
        <v>0.1049829328651985</v>
      </c>
      <c r="I11" s="226">
        <v>9.3387227667792241E-2</v>
      </c>
      <c r="J11" s="226">
        <v>7.2138415760065633E-2</v>
      </c>
      <c r="K11" s="226">
        <v>7.2602735478711544E-2</v>
      </c>
      <c r="L11" s="226">
        <v>7.8023875505660173E-2</v>
      </c>
      <c r="M11" s="226">
        <v>5.7946167301670258E-2</v>
      </c>
      <c r="N11" s="226">
        <v>5.8941991671002607E-2</v>
      </c>
      <c r="O11" s="226">
        <v>5.8328078614589593E-2</v>
      </c>
      <c r="P11" s="226">
        <v>3.9512744067001303E-2</v>
      </c>
      <c r="Q11" s="226">
        <v>4.2183441828729788E-2</v>
      </c>
      <c r="R11" s="226">
        <v>4.6840467701990317E-2</v>
      </c>
      <c r="S11" s="226">
        <v>5.1277812325582969E-2</v>
      </c>
      <c r="T11" s="226">
        <v>5.5143935892661547E-2</v>
      </c>
      <c r="U11" s="226">
        <v>4.2006180362519782E-2</v>
      </c>
      <c r="V11" s="226">
        <v>3.7437797743955323E-2</v>
      </c>
      <c r="W11" s="226">
        <v>3.0205189085452101E-2</v>
      </c>
      <c r="X11" s="226">
        <v>3.4439257776768158E-2</v>
      </c>
      <c r="Y11" s="226">
        <v>9.2370647834949568E-2</v>
      </c>
      <c r="DA11" s="69" t="s">
        <v>1445</v>
      </c>
    </row>
    <row r="12" spans="1:105" ht="12" customHeight="1" x14ac:dyDescent="0.25">
      <c r="A12" s="37" t="s">
        <v>35</v>
      </c>
      <c r="B12" s="226">
        <v>0.13714885397249529</v>
      </c>
      <c r="C12" s="226">
        <v>0.1505962443596581</v>
      </c>
      <c r="D12" s="226">
        <v>0.17113405848942501</v>
      </c>
      <c r="E12" s="226">
        <v>0.13448028547110541</v>
      </c>
      <c r="F12" s="226">
        <v>0.121882143693503</v>
      </c>
      <c r="G12" s="226">
        <v>8.1973674211841902E-2</v>
      </c>
      <c r="H12" s="226">
        <v>0.1079662399292199</v>
      </c>
      <c r="I12" s="226">
        <v>0.1060939883758335</v>
      </c>
      <c r="J12" s="226">
        <v>9.4530453106887125E-2</v>
      </c>
      <c r="K12" s="226">
        <v>0.1408036420187668</v>
      </c>
      <c r="L12" s="226">
        <v>0.18598522874967921</v>
      </c>
      <c r="M12" s="226">
        <v>0.2387693656381564</v>
      </c>
      <c r="N12" s="226">
        <v>0.24106133703825181</v>
      </c>
      <c r="O12" s="226">
        <v>0.1276402161998548</v>
      </c>
      <c r="P12" s="226">
        <v>0.1329019640983865</v>
      </c>
      <c r="Q12" s="226">
        <v>0.17695618805688501</v>
      </c>
      <c r="R12" s="226">
        <v>0.13836879328823831</v>
      </c>
      <c r="S12" s="226">
        <v>0.13233659439203591</v>
      </c>
      <c r="T12" s="226">
        <v>0.1859768737170242</v>
      </c>
      <c r="U12" s="226">
        <v>0.16500738320673769</v>
      </c>
      <c r="V12" s="226">
        <v>0.15843345509363779</v>
      </c>
      <c r="W12" s="226">
        <v>0.1403348758781266</v>
      </c>
      <c r="X12" s="226">
        <v>0.16666317616330131</v>
      </c>
      <c r="Y12" s="226">
        <v>8.6640467389208192E-2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0.86217641471654971</v>
      </c>
      <c r="C15" s="226">
        <v>1.118039671921782</v>
      </c>
      <c r="D15" s="226">
        <v>0.87607103787471974</v>
      </c>
      <c r="E15" s="226">
        <v>0.82550335755731274</v>
      </c>
      <c r="F15" s="226">
        <v>0.92206321563891436</v>
      </c>
      <c r="G15" s="226">
        <v>0.90672896743369358</v>
      </c>
      <c r="H15" s="226">
        <v>0.94841584469779716</v>
      </c>
      <c r="I15" s="226">
        <v>1.0168822207129511</v>
      </c>
      <c r="J15" s="226">
        <v>1.1193559071084409</v>
      </c>
      <c r="K15" s="226">
        <v>0.60666821026253015</v>
      </c>
      <c r="L15" s="226">
        <v>0.6386747600171927</v>
      </c>
      <c r="M15" s="226">
        <v>0.47328645712299128</v>
      </c>
      <c r="N15" s="226">
        <v>0.55292587347421129</v>
      </c>
      <c r="O15" s="226">
        <v>1.081109946027508</v>
      </c>
      <c r="P15" s="226">
        <v>1.1688553477677459</v>
      </c>
      <c r="Q15" s="226">
        <v>0.9588532002573007</v>
      </c>
      <c r="R15" s="226">
        <v>1.3594876218902729</v>
      </c>
      <c r="S15" s="226">
        <v>1.540772088220915</v>
      </c>
      <c r="T15" s="226">
        <v>1.3032383775681651</v>
      </c>
      <c r="U15" s="226">
        <v>1.188012060805183</v>
      </c>
      <c r="V15" s="226">
        <v>1.0475012848387091</v>
      </c>
      <c r="W15" s="226">
        <v>1.137772186687906</v>
      </c>
      <c r="X15" s="226">
        <v>0.9549815888879718</v>
      </c>
      <c r="Y15" s="226">
        <v>0.98269653266525192</v>
      </c>
      <c r="DA15" s="69" t="s">
        <v>1449</v>
      </c>
    </row>
    <row r="16" spans="1:105" ht="12" customHeight="1" x14ac:dyDescent="0.25">
      <c r="A16" s="57" t="s">
        <v>1450</v>
      </c>
      <c r="B16" s="261">
        <v>10.18453068966817</v>
      </c>
      <c r="C16" s="261">
        <v>12.828328071485419</v>
      </c>
      <c r="D16" s="261">
        <v>10.738001975845</v>
      </c>
      <c r="E16" s="261">
        <v>9.9133353491143321</v>
      </c>
      <c r="F16" s="261">
        <v>10.50702951926163</v>
      </c>
      <c r="G16" s="261">
        <v>9.2956135912734634</v>
      </c>
      <c r="H16" s="261">
        <v>9.9573145320433962</v>
      </c>
      <c r="I16" s="261">
        <v>10.675214998893891</v>
      </c>
      <c r="J16" s="261">
        <v>11.30758261136555</v>
      </c>
      <c r="K16" s="261">
        <v>7.194695179527808</v>
      </c>
      <c r="L16" s="261">
        <v>8.1727672586931455</v>
      </c>
      <c r="M16" s="261">
        <v>6.8011824068931537</v>
      </c>
      <c r="N16" s="261">
        <v>7.6399532586558676</v>
      </c>
      <c r="O16" s="261">
        <v>11.78392025703557</v>
      </c>
      <c r="P16" s="261">
        <v>12.639939836256101</v>
      </c>
      <c r="Q16" s="261">
        <v>10.90252843126615</v>
      </c>
      <c r="R16" s="261">
        <v>14.457064950528229</v>
      </c>
      <c r="S16" s="261">
        <v>15.994044432892871</v>
      </c>
      <c r="T16" s="261">
        <v>14.69590571806989</v>
      </c>
      <c r="U16" s="261">
        <v>13.351421934855249</v>
      </c>
      <c r="V16" s="261">
        <v>11.774079792235231</v>
      </c>
      <c r="W16" s="261">
        <v>12.65803439076919</v>
      </c>
      <c r="X16" s="261">
        <v>10.765326856559961</v>
      </c>
      <c r="Y16" s="261">
        <v>11.131047419093919</v>
      </c>
      <c r="DA16" s="70" t="s">
        <v>1451</v>
      </c>
    </row>
    <row r="17" spans="1:105" ht="12" customHeight="1" x14ac:dyDescent="0.25">
      <c r="A17" s="57" t="s">
        <v>1452</v>
      </c>
      <c r="B17" s="261">
        <v>108.92102360954659</v>
      </c>
      <c r="C17" s="261">
        <v>104.1058813851853</v>
      </c>
      <c r="D17" s="261">
        <v>110.1458717522536</v>
      </c>
      <c r="E17" s="261">
        <v>92.741525197596246</v>
      </c>
      <c r="F17" s="261">
        <v>101.32498064120691</v>
      </c>
      <c r="G17" s="261">
        <v>102.839501762853</v>
      </c>
      <c r="H17" s="261">
        <v>112.8909018625147</v>
      </c>
      <c r="I17" s="261">
        <v>108.8971614247546</v>
      </c>
      <c r="J17" s="261">
        <v>106.6012454934795</v>
      </c>
      <c r="K17" s="261">
        <v>84.510385458622494</v>
      </c>
      <c r="L17" s="261">
        <v>90.809696142139074</v>
      </c>
      <c r="M17" s="261">
        <v>84.875253427304344</v>
      </c>
      <c r="N17" s="261">
        <v>90.748958850349538</v>
      </c>
      <c r="O17" s="261">
        <v>98.171816616816358</v>
      </c>
      <c r="P17" s="261">
        <v>96.841974230643714</v>
      </c>
      <c r="Q17" s="261">
        <v>99.702574106066521</v>
      </c>
      <c r="R17" s="261">
        <v>109.6240322698</v>
      </c>
      <c r="S17" s="261">
        <v>118.67311455187409</v>
      </c>
      <c r="T17" s="261">
        <v>118.275190482905</v>
      </c>
      <c r="U17" s="261">
        <v>104.2182294478648</v>
      </c>
      <c r="V17" s="261">
        <v>98.003818657382169</v>
      </c>
      <c r="W17" s="261">
        <v>91.277384608325917</v>
      </c>
      <c r="X17" s="261">
        <v>97.991659972560171</v>
      </c>
      <c r="Y17" s="261">
        <v>87.27998455807014</v>
      </c>
      <c r="DA17" s="70" t="s">
        <v>1453</v>
      </c>
    </row>
    <row r="18" spans="1:105" ht="12" customHeight="1" x14ac:dyDescent="0.25">
      <c r="A18" s="18" t="s">
        <v>28</v>
      </c>
      <c r="B18" s="230">
        <v>50.426027437695517</v>
      </c>
      <c r="C18" s="230">
        <v>49.435218422191397</v>
      </c>
      <c r="D18" s="230">
        <v>49.632842323523171</v>
      </c>
      <c r="E18" s="230">
        <v>39.644383980579143</v>
      </c>
      <c r="F18" s="230">
        <v>50.629300421521641</v>
      </c>
      <c r="G18" s="230">
        <v>46.92524836857676</v>
      </c>
      <c r="H18" s="230">
        <v>52.818881777714111</v>
      </c>
      <c r="I18" s="230">
        <v>50.227252100419612</v>
      </c>
      <c r="J18" s="230">
        <v>54.806861397664882</v>
      </c>
      <c r="K18" s="230">
        <v>33.879156459051003</v>
      </c>
      <c r="L18" s="230">
        <v>39.022030008864697</v>
      </c>
      <c r="M18" s="230">
        <v>40.988855286295077</v>
      </c>
      <c r="N18" s="230">
        <v>44.608968527722162</v>
      </c>
      <c r="O18" s="230">
        <v>52.483408761577898</v>
      </c>
      <c r="P18" s="230">
        <v>52.128463023912161</v>
      </c>
      <c r="Q18" s="230">
        <v>56.811956703284707</v>
      </c>
      <c r="R18" s="230">
        <v>57.699285637315661</v>
      </c>
      <c r="S18" s="230">
        <v>61.984652218566808</v>
      </c>
      <c r="T18" s="230">
        <v>59.740868385986168</v>
      </c>
      <c r="U18" s="230">
        <v>47.835310851203097</v>
      </c>
      <c r="V18" s="230">
        <v>38.515409383015729</v>
      </c>
      <c r="W18" s="230">
        <v>41.019107627579409</v>
      </c>
      <c r="X18" s="230">
        <v>38.031104229027619</v>
      </c>
      <c r="Y18" s="230">
        <v>43.666296649379007</v>
      </c>
      <c r="DA18" s="71" t="s">
        <v>1454</v>
      </c>
    </row>
    <row r="19" spans="1:105" ht="12" customHeight="1" x14ac:dyDescent="0.25">
      <c r="A19" s="18" t="s">
        <v>31</v>
      </c>
      <c r="B19" s="230">
        <v>12.30805372285227</v>
      </c>
      <c r="C19" s="230">
        <v>8.9093758419121887</v>
      </c>
      <c r="D19" s="230">
        <v>10.5074475948102</v>
      </c>
      <c r="E19" s="230">
        <v>9.5206510354972789</v>
      </c>
      <c r="F19" s="230">
        <v>8.244122491825923</v>
      </c>
      <c r="G19" s="230">
        <v>6.6990928369959581</v>
      </c>
      <c r="H19" s="230">
        <v>7.7215965523440104</v>
      </c>
      <c r="I19" s="230">
        <v>8.2980574582960838</v>
      </c>
      <c r="J19" s="230">
        <v>6.6737180636775868</v>
      </c>
      <c r="K19" s="230">
        <v>4.6859187452327911</v>
      </c>
      <c r="L19" s="230">
        <v>5.2886099259970596</v>
      </c>
      <c r="M19" s="230">
        <v>4.3301570106092324</v>
      </c>
      <c r="N19" s="230">
        <v>5.0778978587229968</v>
      </c>
      <c r="O19" s="230">
        <v>7.0059712793051636</v>
      </c>
      <c r="P19" s="230">
        <v>6.9916100074088403</v>
      </c>
      <c r="Q19" s="230">
        <v>6.4524181574578758</v>
      </c>
      <c r="R19" s="230">
        <v>8.1709216250301111</v>
      </c>
      <c r="S19" s="230">
        <v>9.2329636347055803</v>
      </c>
      <c r="T19" s="230">
        <v>8.5515308141047939</v>
      </c>
      <c r="U19" s="230">
        <v>7.7287318453831464</v>
      </c>
      <c r="V19" s="230">
        <v>5.7222363703324541</v>
      </c>
      <c r="W19" s="230">
        <v>7.5754954848430298</v>
      </c>
      <c r="X19" s="230">
        <v>6.770145416844608</v>
      </c>
      <c r="Y19" s="230">
        <v>9.974050820587447</v>
      </c>
      <c r="DA19" s="71" t="s">
        <v>1455</v>
      </c>
    </row>
    <row r="20" spans="1:105" ht="12" customHeight="1" x14ac:dyDescent="0.25">
      <c r="A20" s="18" t="s">
        <v>159</v>
      </c>
      <c r="B20" s="295">
        <v>9.6613856852781357</v>
      </c>
      <c r="C20" s="295">
        <v>8.5884228101531601</v>
      </c>
      <c r="D20" s="295">
        <v>9.7260542564176866</v>
      </c>
      <c r="E20" s="295">
        <v>9.1203974211754382</v>
      </c>
      <c r="F20" s="295">
        <v>8.835481147533514</v>
      </c>
      <c r="G20" s="295">
        <v>5.3932586702724272</v>
      </c>
      <c r="H20" s="295">
        <v>5.6603864047415549</v>
      </c>
      <c r="I20" s="295">
        <v>6.1595616900223042</v>
      </c>
      <c r="J20" s="295">
        <v>5.4400254790081766</v>
      </c>
      <c r="K20" s="295">
        <v>4.3629176616922489</v>
      </c>
      <c r="L20" s="295">
        <v>5.5977242691232973</v>
      </c>
      <c r="M20" s="295">
        <v>3.8827805770389912</v>
      </c>
      <c r="N20" s="295">
        <v>4.0269779294089867</v>
      </c>
      <c r="O20" s="295">
        <v>5.6189083061540357</v>
      </c>
      <c r="P20" s="295">
        <v>4.3734798977256659</v>
      </c>
      <c r="Q20" s="295">
        <v>3.5883828457914229</v>
      </c>
      <c r="R20" s="295">
        <v>5.076986675852174</v>
      </c>
      <c r="S20" s="295">
        <v>5.562496436758682</v>
      </c>
      <c r="T20" s="295">
        <v>5.6539341448483249</v>
      </c>
      <c r="U20" s="295">
        <v>4.6410963485748464</v>
      </c>
      <c r="V20" s="295">
        <v>3.7855057404677321</v>
      </c>
      <c r="W20" s="295">
        <v>3.979741604625445</v>
      </c>
      <c r="X20" s="295">
        <v>3.056004565504046</v>
      </c>
      <c r="Y20" s="295">
        <v>10.744211029088079</v>
      </c>
      <c r="DA20" s="122" t="s">
        <v>1456</v>
      </c>
    </row>
    <row r="21" spans="1:105" ht="12" customHeight="1" x14ac:dyDescent="0.25">
      <c r="A21" s="18" t="s">
        <v>32</v>
      </c>
      <c r="B21" s="295">
        <v>26.018631099423992</v>
      </c>
      <c r="C21" s="295">
        <v>18.368239732694629</v>
      </c>
      <c r="D21" s="295">
        <v>26.108080897220731</v>
      </c>
      <c r="E21" s="295">
        <v>22.296858616370649</v>
      </c>
      <c r="F21" s="295">
        <v>23.83275899059937</v>
      </c>
      <c r="G21" s="295">
        <v>25.721140418353968</v>
      </c>
      <c r="H21" s="295">
        <v>24.883399718340101</v>
      </c>
      <c r="I21" s="295">
        <v>21.859509022747719</v>
      </c>
      <c r="J21" s="295">
        <v>16.933308815425811</v>
      </c>
      <c r="K21" s="295">
        <v>14.63067514993263</v>
      </c>
      <c r="L21" s="295">
        <v>14.034193160920831</v>
      </c>
      <c r="M21" s="295">
        <v>7.5653188074371291</v>
      </c>
      <c r="N21" s="295">
        <v>7.7627484567767961</v>
      </c>
      <c r="O21" s="295">
        <v>6.8063411689207118</v>
      </c>
      <c r="P21" s="295">
        <v>4.0192780388101248</v>
      </c>
      <c r="Q21" s="295">
        <v>6.0341792764091258</v>
      </c>
      <c r="R21" s="295">
        <v>7.8100120293524444</v>
      </c>
      <c r="S21" s="295">
        <v>9.7097789060954671</v>
      </c>
      <c r="T21" s="295">
        <v>7.7476370450949732</v>
      </c>
      <c r="U21" s="295">
        <v>9.027028576133155</v>
      </c>
      <c r="V21" s="295">
        <v>8.5079497437849874</v>
      </c>
      <c r="W21" s="295">
        <v>8.2781139476601862</v>
      </c>
      <c r="X21" s="295">
        <v>4.6881296110335953</v>
      </c>
      <c r="Y21" s="295">
        <v>4.7459253493221594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13.53954997870974</v>
      </c>
      <c r="H22" s="295">
        <v>15.98539942347173</v>
      </c>
      <c r="I22" s="295">
        <v>14.988980133387081</v>
      </c>
      <c r="J22" s="295">
        <v>15.618701755668839</v>
      </c>
      <c r="K22" s="295">
        <v>18.490401315384169</v>
      </c>
      <c r="L22" s="295">
        <v>13.523863761433679</v>
      </c>
      <c r="M22" s="295">
        <v>12.10899808444085</v>
      </c>
      <c r="N22" s="295">
        <v>12.802805814039299</v>
      </c>
      <c r="O22" s="295">
        <v>13.96124511134702</v>
      </c>
      <c r="P22" s="295">
        <v>14.618849607480611</v>
      </c>
      <c r="Q22" s="295">
        <v>11.76265609189093</v>
      </c>
      <c r="R22" s="295">
        <v>15.869185280653269</v>
      </c>
      <c r="S22" s="295">
        <v>17.827660952177119</v>
      </c>
      <c r="T22" s="295">
        <v>17.51292220228153</v>
      </c>
      <c r="U22" s="295">
        <v>16.75505017353332</v>
      </c>
      <c r="V22" s="295">
        <v>12.10164638550653</v>
      </c>
      <c r="W22" s="295">
        <v>11.934839934485071</v>
      </c>
      <c r="X22" s="295">
        <v>16.457236060562192</v>
      </c>
      <c r="Y22" s="295">
        <v>8.0718030091013002</v>
      </c>
      <c r="DA22" s="122" t="s">
        <v>1458</v>
      </c>
    </row>
    <row r="23" spans="1:105" ht="12" customHeight="1" x14ac:dyDescent="0.25">
      <c r="A23" s="18" t="s">
        <v>35</v>
      </c>
      <c r="B23" s="295">
        <v>9.4520991093986382</v>
      </c>
      <c r="C23" s="295">
        <v>17.0653727268976</v>
      </c>
      <c r="D23" s="295">
        <v>13.088265649372371</v>
      </c>
      <c r="E23" s="295">
        <v>12.159234143973739</v>
      </c>
      <c r="F23" s="295">
        <v>9.7833175897264759</v>
      </c>
      <c r="G23" s="295">
        <v>4.5612114899441032</v>
      </c>
      <c r="H23" s="295">
        <v>5.8212379859032231</v>
      </c>
      <c r="I23" s="295">
        <v>6.9976642701733658</v>
      </c>
      <c r="J23" s="295">
        <v>7.1286299820342203</v>
      </c>
      <c r="K23" s="295">
        <v>8.4613161273296544</v>
      </c>
      <c r="L23" s="295">
        <v>13.343275015799509</v>
      </c>
      <c r="M23" s="295">
        <v>15.99914366148306</v>
      </c>
      <c r="N23" s="295">
        <v>16.469560263679298</v>
      </c>
      <c r="O23" s="295">
        <v>12.295941989511521</v>
      </c>
      <c r="P23" s="295">
        <v>14.710293655306311</v>
      </c>
      <c r="Q23" s="295">
        <v>15.052981031232459</v>
      </c>
      <c r="R23" s="295">
        <v>14.997641021596371</v>
      </c>
      <c r="S23" s="295">
        <v>14.35556240357041</v>
      </c>
      <c r="T23" s="295">
        <v>19.068297890589271</v>
      </c>
      <c r="U23" s="295">
        <v>18.231011653037211</v>
      </c>
      <c r="V23" s="295">
        <v>16.019926114268781</v>
      </c>
      <c r="W23" s="295">
        <v>18.490086009132771</v>
      </c>
      <c r="X23" s="295">
        <v>14.78903612144715</v>
      </c>
      <c r="Y23" s="295">
        <v>10.077697700592131</v>
      </c>
      <c r="DA23" s="122" t="s">
        <v>1459</v>
      </c>
    </row>
    <row r="24" spans="1:105" ht="12" customHeight="1" x14ac:dyDescent="0.25">
      <c r="A24" s="18" t="s">
        <v>38</v>
      </c>
      <c r="B24" s="295">
        <v>1.054826554898078</v>
      </c>
      <c r="C24" s="295">
        <v>1.7392518513363611</v>
      </c>
      <c r="D24" s="295">
        <v>1.083181030909439</v>
      </c>
      <c r="E24" s="295">
        <v>0</v>
      </c>
      <c r="F24" s="295">
        <v>0</v>
      </c>
      <c r="G24" s="295">
        <v>0</v>
      </c>
      <c r="H24" s="295">
        <v>0</v>
      </c>
      <c r="I24" s="295">
        <v>0.36613674970840587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13.351144920005961</v>
      </c>
      <c r="W24" s="295">
        <v>0</v>
      </c>
      <c r="X24" s="295">
        <v>14.200003968140971</v>
      </c>
      <c r="Y24" s="295">
        <v>0</v>
      </c>
      <c r="DA24" s="122" t="s">
        <v>1460</v>
      </c>
    </row>
    <row r="25" spans="1:105" ht="12" customHeight="1" x14ac:dyDescent="0.25">
      <c r="A25" s="57" t="s">
        <v>1461</v>
      </c>
      <c r="B25" s="261">
        <v>81.520801632506689</v>
      </c>
      <c r="C25" s="261">
        <v>77.916958764562324</v>
      </c>
      <c r="D25" s="261">
        <v>82.437526422291029</v>
      </c>
      <c r="E25" s="261">
        <v>69.411425160961443</v>
      </c>
      <c r="F25" s="261">
        <v>75.835622669868442</v>
      </c>
      <c r="G25" s="261">
        <v>76.969150172956688</v>
      </c>
      <c r="H25" s="261">
        <v>84.492015516114066</v>
      </c>
      <c r="I25" s="261">
        <v>81.502942229716567</v>
      </c>
      <c r="J25" s="261">
        <v>79.784587948826584</v>
      </c>
      <c r="K25" s="261">
        <v>63.25091465863904</v>
      </c>
      <c r="L25" s="261">
        <v>67.96556789668918</v>
      </c>
      <c r="M25" s="261">
        <v>63.523996276046446</v>
      </c>
      <c r="N25" s="261">
        <v>67.920109705500863</v>
      </c>
      <c r="O25" s="261">
        <v>73.475670014001452</v>
      </c>
      <c r="P25" s="261">
        <v>72.480363380138925</v>
      </c>
      <c r="Q25" s="261">
        <v>74.621349456713759</v>
      </c>
      <c r="R25" s="261">
        <v>82.046961116133019</v>
      </c>
      <c r="S25" s="261">
        <v>88.819652165361589</v>
      </c>
      <c r="T25" s="261">
        <v>88.521830055210387</v>
      </c>
      <c r="U25" s="261">
        <v>78.001044497765832</v>
      </c>
      <c r="V25" s="261">
        <v>73.34993369724782</v>
      </c>
      <c r="W25" s="261">
        <v>68.31560444073142</v>
      </c>
      <c r="X25" s="261">
        <v>73.340833656680459</v>
      </c>
      <c r="Y25" s="261">
        <v>65.323792155613361</v>
      </c>
      <c r="DA25" s="70" t="s">
        <v>1462</v>
      </c>
    </row>
    <row r="26" spans="1:105" ht="12" customHeight="1" x14ac:dyDescent="0.25">
      <c r="A26" s="18" t="s">
        <v>28</v>
      </c>
      <c r="B26" s="230">
        <v>37.740833161830643</v>
      </c>
      <c r="C26" s="230">
        <v>36.999272510526481</v>
      </c>
      <c r="D26" s="230">
        <v>37.14718205383064</v>
      </c>
      <c r="E26" s="230">
        <v>29.671424810595109</v>
      </c>
      <c r="F26" s="230">
        <v>37.892970701881133</v>
      </c>
      <c r="G26" s="230">
        <v>35.120711659154551</v>
      </c>
      <c r="H26" s="230">
        <v>39.531739981503982</v>
      </c>
      <c r="I26" s="230">
        <v>37.592061838329379</v>
      </c>
      <c r="J26" s="230">
        <v>41.019622548862337</v>
      </c>
      <c r="K26" s="230">
        <v>25.356500532674801</v>
      </c>
      <c r="L26" s="230">
        <v>29.205630485569241</v>
      </c>
      <c r="M26" s="230">
        <v>30.677680306382229</v>
      </c>
      <c r="N26" s="230">
        <v>33.38711622299185</v>
      </c>
      <c r="O26" s="230">
        <v>39.280658709081003</v>
      </c>
      <c r="P26" s="230">
        <v>39.015003281766269</v>
      </c>
      <c r="Q26" s="230">
        <v>42.52031517225943</v>
      </c>
      <c r="R26" s="230">
        <v>43.184427238202034</v>
      </c>
      <c r="S26" s="230">
        <v>46.39176506349704</v>
      </c>
      <c r="T26" s="230">
        <v>44.712428506968372</v>
      </c>
      <c r="U26" s="230">
        <v>35.801838411922837</v>
      </c>
      <c r="V26" s="230">
        <v>28.826455573563091</v>
      </c>
      <c r="W26" s="230">
        <v>30.700322355006382</v>
      </c>
      <c r="X26" s="230">
        <v>28.463982443220551</v>
      </c>
      <c r="Y26" s="230">
        <v>32.681583308846342</v>
      </c>
      <c r="DA26" s="71" t="s">
        <v>1463</v>
      </c>
    </row>
    <row r="27" spans="1:105" ht="12" customHeight="1" x14ac:dyDescent="0.25">
      <c r="A27" s="18" t="s">
        <v>31</v>
      </c>
      <c r="B27" s="295">
        <v>9.2118341599475499</v>
      </c>
      <c r="C27" s="295">
        <v>6.6681292243595163</v>
      </c>
      <c r="D27" s="295">
        <v>7.8641893241022123</v>
      </c>
      <c r="E27" s="295">
        <v>7.1256317536944929</v>
      </c>
      <c r="F27" s="295">
        <v>6.1702273079934873</v>
      </c>
      <c r="G27" s="295">
        <v>5.0138660121316398</v>
      </c>
      <c r="H27" s="295">
        <v>5.7791482302477366</v>
      </c>
      <c r="I27" s="295">
        <v>6.2105943698972661</v>
      </c>
      <c r="J27" s="295">
        <v>4.9948745282692419</v>
      </c>
      <c r="K27" s="295">
        <v>3.507126905688442</v>
      </c>
      <c r="L27" s="295">
        <v>3.9582048203513631</v>
      </c>
      <c r="M27" s="295">
        <v>3.2408607539797658</v>
      </c>
      <c r="N27" s="295">
        <v>3.8004995760506781</v>
      </c>
      <c r="O27" s="295">
        <v>5.2435459746562394</v>
      </c>
      <c r="P27" s="295">
        <v>5.2327974308154497</v>
      </c>
      <c r="Q27" s="295">
        <v>4.8292449265782054</v>
      </c>
      <c r="R27" s="295">
        <v>6.1154408843662118</v>
      </c>
      <c r="S27" s="295">
        <v>6.9103151256008886</v>
      </c>
      <c r="T27" s="295">
        <v>6.4003038536428516</v>
      </c>
      <c r="U27" s="295">
        <v>5.7844885657418139</v>
      </c>
      <c r="V27" s="295">
        <v>4.2827480001693754</v>
      </c>
      <c r="W27" s="295">
        <v>5.669800413386044</v>
      </c>
      <c r="X27" s="295">
        <v>5.0670445728481042</v>
      </c>
      <c r="Y27" s="295">
        <v>7.4649740837211906</v>
      </c>
      <c r="DA27" s="122" t="s">
        <v>1464</v>
      </c>
    </row>
    <row r="28" spans="1:105" ht="12" customHeight="1" x14ac:dyDescent="0.25">
      <c r="A28" s="18" t="s">
        <v>159</v>
      </c>
      <c r="B28" s="295">
        <v>7.2309631313056011</v>
      </c>
      <c r="C28" s="295">
        <v>6.4279152824746904</v>
      </c>
      <c r="D28" s="295">
        <v>7.2793636474320644</v>
      </c>
      <c r="E28" s="295">
        <v>6.8260661196733592</v>
      </c>
      <c r="F28" s="295">
        <v>6.6128235127300261</v>
      </c>
      <c r="G28" s="295">
        <v>4.0365280791718527</v>
      </c>
      <c r="H28" s="295">
        <v>4.236457039904554</v>
      </c>
      <c r="I28" s="295">
        <v>4.6100595645842359</v>
      </c>
      <c r="J28" s="295">
        <v>4.0715302083438951</v>
      </c>
      <c r="K28" s="295">
        <v>3.265380120854835</v>
      </c>
      <c r="L28" s="295">
        <v>4.1895582194718974</v>
      </c>
      <c r="M28" s="295">
        <v>2.9060265384395678</v>
      </c>
      <c r="N28" s="295">
        <v>3.0139495396099041</v>
      </c>
      <c r="O28" s="295">
        <v>4.2054131905631467</v>
      </c>
      <c r="P28" s="295">
        <v>3.273285316013141</v>
      </c>
      <c r="Q28" s="295">
        <v>2.6856876336554492</v>
      </c>
      <c r="R28" s="295">
        <v>3.799817610755075</v>
      </c>
      <c r="S28" s="295">
        <v>4.1631923165546274</v>
      </c>
      <c r="T28" s="295">
        <v>4.2316279134291834</v>
      </c>
      <c r="U28" s="295">
        <v>3.4735800514122239</v>
      </c>
      <c r="V28" s="295">
        <v>2.8332222037650552</v>
      </c>
      <c r="W28" s="295">
        <v>2.9785960060594689</v>
      </c>
      <c r="X28" s="295">
        <v>2.287234674414635</v>
      </c>
      <c r="Y28" s="295">
        <v>8.0413924417371323</v>
      </c>
      <c r="DA28" s="122" t="s">
        <v>1465</v>
      </c>
    </row>
    <row r="29" spans="1:105" ht="12" customHeight="1" x14ac:dyDescent="0.25">
      <c r="A29" s="18" t="s">
        <v>32</v>
      </c>
      <c r="B29" s="295">
        <v>19.473372488758059</v>
      </c>
      <c r="C29" s="295">
        <v>13.74751703541725</v>
      </c>
      <c r="D29" s="295">
        <v>19.540320254952359</v>
      </c>
      <c r="E29" s="295">
        <v>16.687850775338159</v>
      </c>
      <c r="F29" s="295">
        <v>17.837379356557069</v>
      </c>
      <c r="G29" s="295">
        <v>19.250718698008122</v>
      </c>
      <c r="H29" s="295">
        <v>18.62372042749864</v>
      </c>
      <c r="I29" s="295">
        <v>16.360521043351799</v>
      </c>
      <c r="J29" s="295">
        <v>12.67355798888503</v>
      </c>
      <c r="K29" s="295">
        <v>10.95017589003603</v>
      </c>
      <c r="L29" s="295">
        <v>10.50374518003918</v>
      </c>
      <c r="M29" s="295">
        <v>5.6621837855524824</v>
      </c>
      <c r="N29" s="295">
        <v>5.8099479429835554</v>
      </c>
      <c r="O29" s="295">
        <v>5.0941349051563369</v>
      </c>
      <c r="P29" s="295">
        <v>3.008186636973659</v>
      </c>
      <c r="Q29" s="295">
        <v>4.5162184076648408</v>
      </c>
      <c r="R29" s="295">
        <v>5.845321869859184</v>
      </c>
      <c r="S29" s="295">
        <v>7.2671825316001639</v>
      </c>
      <c r="T29" s="295">
        <v>5.798637964861082</v>
      </c>
      <c r="U29" s="295">
        <v>6.7561851835316524</v>
      </c>
      <c r="V29" s="295">
        <v>6.3676860570895526</v>
      </c>
      <c r="W29" s="295">
        <v>6.1956678578197382</v>
      </c>
      <c r="X29" s="295">
        <v>3.5087816050881599</v>
      </c>
      <c r="Y29" s="295">
        <v>3.552038221305025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10.13353466053055</v>
      </c>
      <c r="H30" s="295">
        <v>11.9641051124221</v>
      </c>
      <c r="I30" s="295">
        <v>11.21834550974909</v>
      </c>
      <c r="J30" s="295">
        <v>11.6896540758323</v>
      </c>
      <c r="K30" s="295">
        <v>13.83894759509732</v>
      </c>
      <c r="L30" s="295">
        <v>10.121794475169169</v>
      </c>
      <c r="M30" s="295">
        <v>9.0628530479912417</v>
      </c>
      <c r="N30" s="295">
        <v>9.5821261912408584</v>
      </c>
      <c r="O30" s="295">
        <v>10.44914797481916</v>
      </c>
      <c r="P30" s="295">
        <v>10.94132518639333</v>
      </c>
      <c r="Q30" s="295">
        <v>8.8036370037785048</v>
      </c>
      <c r="R30" s="295">
        <v>11.87712585194841</v>
      </c>
      <c r="S30" s="295">
        <v>13.342926497494251</v>
      </c>
      <c r="T30" s="295">
        <v>13.10736356991584</v>
      </c>
      <c r="U30" s="295">
        <v>12.540142171594409</v>
      </c>
      <c r="V30" s="295">
        <v>9.0573507457668843</v>
      </c>
      <c r="W30" s="295">
        <v>8.9325062010306091</v>
      </c>
      <c r="X30" s="295">
        <v>12.317246311618741</v>
      </c>
      <c r="Y30" s="295">
        <v>6.0412565923034869</v>
      </c>
      <c r="DA30" s="122" t="s">
        <v>1467</v>
      </c>
    </row>
    <row r="31" spans="1:105" ht="12" customHeight="1" x14ac:dyDescent="0.25">
      <c r="A31" s="18" t="s">
        <v>35</v>
      </c>
      <c r="B31" s="295">
        <v>7.0743247811393459</v>
      </c>
      <c r="C31" s="295">
        <v>12.77239984303889</v>
      </c>
      <c r="D31" s="295">
        <v>9.7957756212504012</v>
      </c>
      <c r="E31" s="295">
        <v>9.1004517016603401</v>
      </c>
      <c r="F31" s="295">
        <v>7.3222217907067408</v>
      </c>
      <c r="G31" s="295">
        <v>3.4137910639599709</v>
      </c>
      <c r="H31" s="295">
        <v>4.3568447245370558</v>
      </c>
      <c r="I31" s="295">
        <v>5.237328680499874</v>
      </c>
      <c r="J31" s="295">
        <v>5.3353485986337779</v>
      </c>
      <c r="K31" s="295">
        <v>6.3327836142876066</v>
      </c>
      <c r="L31" s="295">
        <v>9.986634716088318</v>
      </c>
      <c r="M31" s="295">
        <v>11.974391843701159</v>
      </c>
      <c r="N31" s="295">
        <v>12.32647023262402</v>
      </c>
      <c r="O31" s="295">
        <v>9.2027692597255637</v>
      </c>
      <c r="P31" s="295">
        <v>11.00976552817707</v>
      </c>
      <c r="Q31" s="295">
        <v>11.26624631277733</v>
      </c>
      <c r="R31" s="295">
        <v>11.224827661002109</v>
      </c>
      <c r="S31" s="295">
        <v>10.744270630614629</v>
      </c>
      <c r="T31" s="295">
        <v>14.271468246393059</v>
      </c>
      <c r="U31" s="295">
        <v>13.64481011356289</v>
      </c>
      <c r="V31" s="295">
        <v>11.989946253261749</v>
      </c>
      <c r="W31" s="295">
        <v>13.83871160742917</v>
      </c>
      <c r="X31" s="295">
        <v>11.06869950391102</v>
      </c>
      <c r="Y31" s="295">
        <v>7.5425475077001929</v>
      </c>
      <c r="DA31" s="122" t="s">
        <v>1468</v>
      </c>
    </row>
    <row r="32" spans="1:105" ht="12" customHeight="1" x14ac:dyDescent="0.25">
      <c r="A32" s="18" t="s">
        <v>38</v>
      </c>
      <c r="B32" s="295">
        <v>0.78947390952548668</v>
      </c>
      <c r="C32" s="295">
        <v>1.3017248687454901</v>
      </c>
      <c r="D32" s="295">
        <v>0.81069552072335727</v>
      </c>
      <c r="E32" s="295">
        <v>0</v>
      </c>
      <c r="F32" s="295">
        <v>0</v>
      </c>
      <c r="G32" s="295">
        <v>0</v>
      </c>
      <c r="H32" s="295">
        <v>0</v>
      </c>
      <c r="I32" s="295">
        <v>0.27403122330493429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9.9925248636321111</v>
      </c>
      <c r="W32" s="295">
        <v>0</v>
      </c>
      <c r="X32" s="295">
        <v>10.62784454557924</v>
      </c>
      <c r="Y32" s="295">
        <v>0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16.635669260648445</v>
      </c>
      <c r="C33" s="261">
        <f t="shared" si="0"/>
        <v>19.656892333394296</v>
      </c>
      <c r="D33" s="261">
        <f t="shared" si="0"/>
        <v>17.355689204722786</v>
      </c>
      <c r="E33" s="261">
        <f t="shared" si="0"/>
        <v>15.672110565365744</v>
      </c>
      <c r="F33" s="261">
        <f t="shared" si="0"/>
        <v>16.729446748328275</v>
      </c>
      <c r="G33" s="261">
        <f t="shared" si="0"/>
        <v>15.317968665165761</v>
      </c>
      <c r="H33" s="261">
        <f t="shared" si="0"/>
        <v>16.515423683939567</v>
      </c>
      <c r="I33" s="261">
        <f t="shared" si="0"/>
        <v>17.230502666062286</v>
      </c>
      <c r="J33" s="261">
        <f t="shared" si="0"/>
        <v>17.908290906643195</v>
      </c>
      <c r="K33" s="261">
        <f t="shared" si="0"/>
        <v>12.048563445236216</v>
      </c>
      <c r="L33" s="261">
        <f t="shared" si="0"/>
        <v>13.48305035087381</v>
      </c>
      <c r="M33" s="261">
        <f t="shared" si="0"/>
        <v>11.585080195224453</v>
      </c>
      <c r="N33" s="261">
        <f t="shared" si="0"/>
        <v>12.833748242633614</v>
      </c>
      <c r="O33" s="261">
        <f t="shared" si="0"/>
        <v>18.156182008004649</v>
      </c>
      <c r="P33" s="261">
        <f t="shared" si="0"/>
        <v>19.143392295375346</v>
      </c>
      <c r="Q33" s="261">
        <f t="shared" si="0"/>
        <v>17.146042242329418</v>
      </c>
      <c r="R33" s="261">
        <f t="shared" si="0"/>
        <v>21.850766115924237</v>
      </c>
      <c r="S33" s="261">
        <f t="shared" si="0"/>
        <v>24.071654804141019</v>
      </c>
      <c r="T33" s="261">
        <f t="shared" si="0"/>
        <v>22.479907921012224</v>
      </c>
      <c r="U33" s="261">
        <f t="shared" si="0"/>
        <v>20.2964159436149</v>
      </c>
      <c r="V33" s="261">
        <f t="shared" si="0"/>
        <v>20.213664684259488</v>
      </c>
      <c r="W33" s="261">
        <f t="shared" si="0"/>
        <v>20.973039542497229</v>
      </c>
      <c r="X33" s="261">
        <f t="shared" si="0"/>
        <v>18.835778170085842</v>
      </c>
      <c r="Y33" s="261">
        <f t="shared" si="0"/>
        <v>21.120475927994839</v>
      </c>
      <c r="DA33" s="70"/>
    </row>
    <row r="34" spans="1:105" ht="12" customHeight="1" x14ac:dyDescent="0.25">
      <c r="A34" s="60" t="s">
        <v>1471</v>
      </c>
      <c r="B34" s="262">
        <v>12.36564174999002</v>
      </c>
      <c r="C34" s="262">
        <v>15.575632694028201</v>
      </c>
      <c r="D34" s="262">
        <v>13.03764401031135</v>
      </c>
      <c r="E34" s="262">
        <v>12.036367429185299</v>
      </c>
      <c r="F34" s="262">
        <v>12.75720667458585</v>
      </c>
      <c r="G34" s="262">
        <v>11.286354866860441</v>
      </c>
      <c r="H34" s="262">
        <v>12.089765159245641</v>
      </c>
      <c r="I34" s="262">
        <v>12.96141062389424</v>
      </c>
      <c r="J34" s="262">
        <v>13.729205585526969</v>
      </c>
      <c r="K34" s="262">
        <v>8.7355054249750363</v>
      </c>
      <c r="L34" s="262">
        <v>9.9230406492437222</v>
      </c>
      <c r="M34" s="262">
        <v>8.2577182673024847</v>
      </c>
      <c r="N34" s="262">
        <v>9.2761196231699365</v>
      </c>
      <c r="O34" s="262">
        <v>14.307555325723101</v>
      </c>
      <c r="P34" s="262">
        <v>15.34689938291727</v>
      </c>
      <c r="Q34" s="262">
        <v>13.237405321669319</v>
      </c>
      <c r="R34" s="262">
        <v>17.553178578559908</v>
      </c>
      <c r="S34" s="262">
        <v>19.419316374706661</v>
      </c>
      <c r="T34" s="262">
        <v>17.843169296513061</v>
      </c>
      <c r="U34" s="262">
        <v>16.210751926631769</v>
      </c>
      <c r="V34" s="262">
        <v>14.29560743474195</v>
      </c>
      <c r="W34" s="262">
        <v>15.368869052954359</v>
      </c>
      <c r="X34" s="262">
        <v>13.07082076593006</v>
      </c>
      <c r="Y34" s="262">
        <v>13.51486375570548</v>
      </c>
      <c r="DA34" s="72" t="s">
        <v>1472</v>
      </c>
    </row>
    <row r="35" spans="1:105" ht="12" customHeight="1" x14ac:dyDescent="0.25">
      <c r="A35" s="60" t="s">
        <v>1473</v>
      </c>
      <c r="B35" s="262">
        <v>4.2700275106584247</v>
      </c>
      <c r="C35" s="262">
        <v>4.0812596393660954</v>
      </c>
      <c r="D35" s="262">
        <v>4.3180451944114369</v>
      </c>
      <c r="E35" s="262">
        <v>3.6357431361804449</v>
      </c>
      <c r="F35" s="262">
        <v>3.9722400737424262</v>
      </c>
      <c r="G35" s="262">
        <v>4.0316137983053197</v>
      </c>
      <c r="H35" s="262">
        <v>4.4256585246939242</v>
      </c>
      <c r="I35" s="262">
        <v>4.2690920421680447</v>
      </c>
      <c r="J35" s="262">
        <v>4.179085321116224</v>
      </c>
      <c r="K35" s="262">
        <v>3.3130580202611788</v>
      </c>
      <c r="L35" s="262">
        <v>3.5600097016300891</v>
      </c>
      <c r="M35" s="262">
        <v>3.3273619279219679</v>
      </c>
      <c r="N35" s="262">
        <v>3.557628619463677</v>
      </c>
      <c r="O35" s="262">
        <v>3.8486266822815489</v>
      </c>
      <c r="P35" s="262">
        <v>3.7964929124580769</v>
      </c>
      <c r="Q35" s="262">
        <v>3.9086369206601002</v>
      </c>
      <c r="R35" s="262">
        <v>4.2975875373643273</v>
      </c>
      <c r="S35" s="262">
        <v>4.6523384294343604</v>
      </c>
      <c r="T35" s="262">
        <v>4.6367386244991637</v>
      </c>
      <c r="U35" s="262">
        <v>4.08566401698313</v>
      </c>
      <c r="V35" s="262">
        <v>5.9180572495175374</v>
      </c>
      <c r="W35" s="262">
        <v>5.6041704895428692</v>
      </c>
      <c r="X35" s="262">
        <v>5.7649574041557807</v>
      </c>
      <c r="Y35" s="262">
        <v>7.6056121722893586</v>
      </c>
      <c r="DA35" s="72" t="s">
        <v>1474</v>
      </c>
    </row>
    <row r="36" spans="1:105" ht="12" customHeight="1" x14ac:dyDescent="0.25">
      <c r="A36" s="64" t="s">
        <v>28</v>
      </c>
      <c r="B36" s="229">
        <v>1.9768499898058629</v>
      </c>
      <c r="C36" s="229">
        <v>1.9380073346984601</v>
      </c>
      <c r="D36" s="229">
        <v>1.9457547783735689</v>
      </c>
      <c r="E36" s="229">
        <v>1.554177555721592</v>
      </c>
      <c r="F36" s="229">
        <v>1.9848188942868079</v>
      </c>
      <c r="G36" s="229">
        <v>1.839609056526899</v>
      </c>
      <c r="H36" s="229">
        <v>2.0706569842893621</v>
      </c>
      <c r="I36" s="229">
        <v>1.969057406423143</v>
      </c>
      <c r="J36" s="229">
        <v>2.148591687678195</v>
      </c>
      <c r="K36" s="229">
        <v>1.328163519988893</v>
      </c>
      <c r="L36" s="229">
        <v>1.529779432269186</v>
      </c>
      <c r="M36" s="229">
        <v>1.60688482262424</v>
      </c>
      <c r="N36" s="229">
        <v>1.748804009759364</v>
      </c>
      <c r="O36" s="229">
        <v>2.0575054460416111</v>
      </c>
      <c r="P36" s="229">
        <v>2.0435905192956318</v>
      </c>
      <c r="Q36" s="229">
        <v>2.227197376761513</v>
      </c>
      <c r="R36" s="229">
        <v>2.2619833054440939</v>
      </c>
      <c r="S36" s="229">
        <v>2.4299823986292122</v>
      </c>
      <c r="T36" s="229">
        <v>2.3420194106257619</v>
      </c>
      <c r="U36" s="229">
        <v>1.8752862078100421</v>
      </c>
      <c r="V36" s="229">
        <v>0.96320384671292669</v>
      </c>
      <c r="W36" s="229">
        <v>1.0085732178508231</v>
      </c>
      <c r="X36" s="229">
        <v>0.97702245286380673</v>
      </c>
      <c r="Y36" s="229">
        <v>0.74366672777312282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0.48251224839420859</v>
      </c>
      <c r="C38" s="229">
        <v>0.34927398482900618</v>
      </c>
      <c r="D38" s="229">
        <v>0.41192314219776349</v>
      </c>
      <c r="E38" s="229">
        <v>0.37323778728598761</v>
      </c>
      <c r="F38" s="229">
        <v>0.3231940783767035</v>
      </c>
      <c r="G38" s="229">
        <v>0.26262432873354269</v>
      </c>
      <c r="H38" s="229">
        <v>0.30270951017599779</v>
      </c>
      <c r="I38" s="229">
        <v>0.32530848919457822</v>
      </c>
      <c r="J38" s="229">
        <v>0.26162956228207612</v>
      </c>
      <c r="K38" s="229">
        <v>0.18370192724759041</v>
      </c>
      <c r="L38" s="229">
        <v>0.20732921091616849</v>
      </c>
      <c r="M38" s="229">
        <v>0.1697550109981823</v>
      </c>
      <c r="N38" s="229">
        <v>0.19906867227751859</v>
      </c>
      <c r="O38" s="229">
        <v>0.27465487479034129</v>
      </c>
      <c r="P38" s="229">
        <v>0.27409187029356769</v>
      </c>
      <c r="Q38" s="229">
        <v>0.25295394892159478</v>
      </c>
      <c r="R38" s="229">
        <v>0.32032438706584482</v>
      </c>
      <c r="S38" s="229">
        <v>0.36195958703463887</v>
      </c>
      <c r="T38" s="229">
        <v>0.33524539730152009</v>
      </c>
      <c r="U38" s="229">
        <v>0.30298923484772827</v>
      </c>
      <c r="V38" s="229">
        <v>0.1431032454801153</v>
      </c>
      <c r="W38" s="229">
        <v>0.18626543335197829</v>
      </c>
      <c r="X38" s="229">
        <v>0.17392563838210959</v>
      </c>
      <c r="Y38" s="229">
        <v>0.16986486845786999</v>
      </c>
      <c r="DA38" s="73" t="s">
        <v>1477</v>
      </c>
    </row>
    <row r="39" spans="1:105" ht="12" customHeight="1" x14ac:dyDescent="0.25">
      <c r="A39" s="64" t="s">
        <v>159</v>
      </c>
      <c r="B39" s="229">
        <v>0.37875500339682178</v>
      </c>
      <c r="C39" s="229">
        <v>0.3366916730784934</v>
      </c>
      <c r="D39" s="229">
        <v>0.38129020338567537</v>
      </c>
      <c r="E39" s="229">
        <v>0.35754665725656942</v>
      </c>
      <c r="F39" s="229">
        <v>0.34637709341693379</v>
      </c>
      <c r="G39" s="229">
        <v>0.21143175239258291</v>
      </c>
      <c r="H39" s="229">
        <v>0.22190395268269339</v>
      </c>
      <c r="I39" s="229">
        <v>0.2414731059109114</v>
      </c>
      <c r="J39" s="229">
        <v>0.2132651501450977</v>
      </c>
      <c r="K39" s="229">
        <v>0.17103932578660211</v>
      </c>
      <c r="L39" s="229">
        <v>0.21944741092335651</v>
      </c>
      <c r="M39" s="229">
        <v>0.15221652654716269</v>
      </c>
      <c r="N39" s="229">
        <v>0.15786949088021199</v>
      </c>
      <c r="O39" s="229">
        <v>0.22027788807010401</v>
      </c>
      <c r="P39" s="229">
        <v>0.17145339679825941</v>
      </c>
      <c r="Q39" s="229">
        <v>0.14067526141905601</v>
      </c>
      <c r="R39" s="229">
        <v>0.1990329512036918</v>
      </c>
      <c r="S39" s="229">
        <v>0.2180663753036676</v>
      </c>
      <c r="T39" s="229">
        <v>0.2216510049381995</v>
      </c>
      <c r="U39" s="229">
        <v>0.18194475622146089</v>
      </c>
      <c r="V39" s="229">
        <v>9.4668958460565319E-2</v>
      </c>
      <c r="W39" s="229">
        <v>9.7853440226796734E-2</v>
      </c>
      <c r="X39" s="229">
        <v>7.8509029308510711E-2</v>
      </c>
      <c r="Y39" s="229">
        <v>0.18298122056612429</v>
      </c>
      <c r="DA39" s="73" t="s">
        <v>1478</v>
      </c>
    </row>
    <row r="40" spans="1:105" ht="12" customHeight="1" x14ac:dyDescent="0.25">
      <c r="A40" s="64" t="s">
        <v>32</v>
      </c>
      <c r="B40" s="229">
        <v>1.020007588089501</v>
      </c>
      <c r="C40" s="229">
        <v>0.72008953259690833</v>
      </c>
      <c r="D40" s="229">
        <v>1.02351428573847</v>
      </c>
      <c r="E40" s="229">
        <v>0.87410305685760437</v>
      </c>
      <c r="F40" s="229">
        <v>0.93431491159647628</v>
      </c>
      <c r="G40" s="229">
        <v>1.0083450701454251</v>
      </c>
      <c r="H40" s="229">
        <v>0.97550314746316369</v>
      </c>
      <c r="I40" s="229">
        <v>0.85695765430208204</v>
      </c>
      <c r="J40" s="229">
        <v>0.66383598034792657</v>
      </c>
      <c r="K40" s="229">
        <v>0.57356590416988418</v>
      </c>
      <c r="L40" s="229">
        <v>0.55018203925301601</v>
      </c>
      <c r="M40" s="229">
        <v>0.2965829585889676</v>
      </c>
      <c r="N40" s="229">
        <v>0.30432278700925558</v>
      </c>
      <c r="O40" s="229">
        <v>0.26682878176395641</v>
      </c>
      <c r="P40" s="229">
        <v>0.157567632307857</v>
      </c>
      <c r="Q40" s="229">
        <v>0.23655774303844851</v>
      </c>
      <c r="R40" s="229">
        <v>0.30617565937918012</v>
      </c>
      <c r="S40" s="229">
        <v>0.38065216133173191</v>
      </c>
      <c r="T40" s="229">
        <v>0.30373037480573473</v>
      </c>
      <c r="U40" s="229">
        <v>0.3538863213199725</v>
      </c>
      <c r="V40" s="229">
        <v>0.21276912415392071</v>
      </c>
      <c r="W40" s="229">
        <v>0.2035413373135857</v>
      </c>
      <c r="X40" s="229">
        <v>0.12043846700668361</v>
      </c>
      <c r="Y40" s="229">
        <v>8.0826336227350234E-2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0.53079055792088647</v>
      </c>
      <c r="H41" s="229">
        <v>0.62667511785213315</v>
      </c>
      <c r="I41" s="229">
        <v>0.58761252332433733</v>
      </c>
      <c r="J41" s="229">
        <v>0.61229948055344552</v>
      </c>
      <c r="K41" s="229">
        <v>0.72487862933455727</v>
      </c>
      <c r="L41" s="229">
        <v>0.53017561163148053</v>
      </c>
      <c r="M41" s="229">
        <v>0.47470867637476682</v>
      </c>
      <c r="N41" s="229">
        <v>0.5019079992815445</v>
      </c>
      <c r="O41" s="229">
        <v>0.5473222591278708</v>
      </c>
      <c r="P41" s="229">
        <v>0.57310230779587623</v>
      </c>
      <c r="Q41" s="229">
        <v>0.46113104198174221</v>
      </c>
      <c r="R41" s="229">
        <v>0.62211917841530506</v>
      </c>
      <c r="S41" s="229">
        <v>0.69889723942894677</v>
      </c>
      <c r="T41" s="229">
        <v>0.68655854597760624</v>
      </c>
      <c r="U41" s="229">
        <v>0.6568477123380505</v>
      </c>
      <c r="V41" s="229">
        <v>0.30264126843786371</v>
      </c>
      <c r="W41" s="229">
        <v>0.29345250575770382</v>
      </c>
      <c r="X41" s="229">
        <v>0.4227878592853645</v>
      </c>
      <c r="Y41" s="229">
        <v>0.13746829457984219</v>
      </c>
      <c r="DA41" s="73" t="s">
        <v>1480</v>
      </c>
    </row>
    <row r="42" spans="1:105" ht="12" customHeight="1" x14ac:dyDescent="0.25">
      <c r="A42" s="64" t="s">
        <v>35</v>
      </c>
      <c r="B42" s="229">
        <v>0.37055034825310512</v>
      </c>
      <c r="C42" s="229">
        <v>0.66901327777373087</v>
      </c>
      <c r="D42" s="229">
        <v>0.51309887235330121</v>
      </c>
      <c r="E42" s="229">
        <v>0.47667807905869158</v>
      </c>
      <c r="F42" s="229">
        <v>0.3835350960655044</v>
      </c>
      <c r="G42" s="229">
        <v>0.17881303258598419</v>
      </c>
      <c r="H42" s="229">
        <v>0.2282098122305744</v>
      </c>
      <c r="I42" s="229">
        <v>0.27432921536896793</v>
      </c>
      <c r="J42" s="229">
        <v>0.27946346010948298</v>
      </c>
      <c r="K42" s="229">
        <v>0.33170871373365168</v>
      </c>
      <c r="L42" s="229">
        <v>0.52309599663688156</v>
      </c>
      <c r="M42" s="229">
        <v>0.62721393278864912</v>
      </c>
      <c r="N42" s="229">
        <v>0.64565566025578192</v>
      </c>
      <c r="O42" s="229">
        <v>0.48203743248766578</v>
      </c>
      <c r="P42" s="229">
        <v>0.57668718596688429</v>
      </c>
      <c r="Q42" s="229">
        <v>0.59012154853774579</v>
      </c>
      <c r="R42" s="229">
        <v>0.58795205585621124</v>
      </c>
      <c r="S42" s="229">
        <v>0.56278066770616331</v>
      </c>
      <c r="T42" s="229">
        <v>0.74753389085034039</v>
      </c>
      <c r="U42" s="229">
        <v>0.71470978444587585</v>
      </c>
      <c r="V42" s="229">
        <v>0.40063067495590388</v>
      </c>
      <c r="W42" s="229">
        <v>0.45463216103782422</v>
      </c>
      <c r="X42" s="229">
        <v>0.37993165435988641</v>
      </c>
      <c r="Y42" s="229">
        <v>0.17163004531076151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6.1191746793742876</v>
      </c>
      <c r="DA43" s="73" t="s">
        <v>1482</v>
      </c>
    </row>
    <row r="44" spans="1:105" ht="12" customHeight="1" x14ac:dyDescent="0.25">
      <c r="A44" s="64" t="s">
        <v>38</v>
      </c>
      <c r="B44" s="229">
        <v>4.1352332718924863E-2</v>
      </c>
      <c r="C44" s="229">
        <v>6.8183836389496918E-2</v>
      </c>
      <c r="D44" s="229">
        <v>4.2463912362656793E-2</v>
      </c>
      <c r="E44" s="229">
        <v>0</v>
      </c>
      <c r="F44" s="229">
        <v>0</v>
      </c>
      <c r="G44" s="229">
        <v>0</v>
      </c>
      <c r="H44" s="229">
        <v>0</v>
      </c>
      <c r="I44" s="229">
        <v>1.435364764402491E-2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0.33388906806329699</v>
      </c>
      <c r="W44" s="229">
        <v>0</v>
      </c>
      <c r="X44" s="229">
        <v>0.36479936591059098</v>
      </c>
      <c r="Y44" s="229">
        <v>0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3.4671510632529441</v>
      </c>
      <c r="W45" s="325">
        <v>3.3598523940041569</v>
      </c>
      <c r="X45" s="325">
        <v>3.247542937038828</v>
      </c>
      <c r="Y45" s="325">
        <v>0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195.7823464238962</v>
      </c>
      <c r="C48" s="223">
        <v>205.05790501142019</v>
      </c>
      <c r="D48" s="223">
        <v>185.69116810726231</v>
      </c>
      <c r="E48" s="223">
        <v>175.2324402624844</v>
      </c>
      <c r="F48" s="223">
        <v>176.85209903171889</v>
      </c>
      <c r="G48" s="223">
        <v>180.41609105552561</v>
      </c>
      <c r="H48" s="223">
        <v>168.4854155078107</v>
      </c>
      <c r="I48" s="223">
        <v>176.2407463489433</v>
      </c>
      <c r="J48" s="223">
        <v>174.3977975589211</v>
      </c>
      <c r="K48" s="223">
        <v>184.2813585767276</v>
      </c>
      <c r="L48" s="223">
        <v>184.63520942154389</v>
      </c>
      <c r="M48" s="223">
        <v>201.93008595113079</v>
      </c>
      <c r="N48" s="223">
        <v>189.55852057756749</v>
      </c>
      <c r="O48" s="223">
        <v>76.737297535529791</v>
      </c>
      <c r="P48" s="223">
        <v>69.842141393657684</v>
      </c>
      <c r="Q48" s="223">
        <v>99.978366909620533</v>
      </c>
      <c r="R48" s="223">
        <v>48.786973038229611</v>
      </c>
      <c r="S48" s="223">
        <v>40.273886583905913</v>
      </c>
      <c r="T48" s="223">
        <v>56.456620791637263</v>
      </c>
      <c r="U48" s="223">
        <v>47.379225213295243</v>
      </c>
      <c r="V48" s="223">
        <v>50.401988704993343</v>
      </c>
      <c r="W48" s="223">
        <v>40.215645850866352</v>
      </c>
      <c r="X48" s="223">
        <v>71.568614984837239</v>
      </c>
      <c r="Y48" s="223">
        <v>59.060069676637802</v>
      </c>
      <c r="DA48" s="89" t="s">
        <v>1485</v>
      </c>
    </row>
    <row r="49" spans="1:105" ht="12" customHeight="1" x14ac:dyDescent="0.25">
      <c r="A49" s="55" t="s">
        <v>91</v>
      </c>
      <c r="B49" s="259">
        <v>1.408761707521796</v>
      </c>
      <c r="C49" s="259">
        <v>1.475504455234502</v>
      </c>
      <c r="D49" s="259">
        <v>1.336150127080963</v>
      </c>
      <c r="E49" s="259">
        <v>1.260893825548981</v>
      </c>
      <c r="F49" s="259">
        <v>1.2725481615758181</v>
      </c>
      <c r="G49" s="259">
        <v>1.298193045196661</v>
      </c>
      <c r="H49" s="259">
        <v>1.2123452700346571</v>
      </c>
      <c r="I49" s="259">
        <v>1.2681491426396381</v>
      </c>
      <c r="J49" s="259">
        <v>1.2548881120527191</v>
      </c>
      <c r="K49" s="259">
        <v>1.326005771791668</v>
      </c>
      <c r="L49" s="259">
        <v>1.3285519233188741</v>
      </c>
      <c r="M49" s="259">
        <v>1.4529980760811361</v>
      </c>
      <c r="N49" s="259">
        <v>1.363977856031986</v>
      </c>
      <c r="O49" s="259">
        <v>0.55216707880640137</v>
      </c>
      <c r="P49" s="259">
        <v>0.50255263645506498</v>
      </c>
      <c r="Q49" s="259">
        <v>0.71939936084872758</v>
      </c>
      <c r="R49" s="259">
        <v>0.35104911498674263</v>
      </c>
      <c r="S49" s="259">
        <v>0.2897927738061768</v>
      </c>
      <c r="T49" s="259">
        <v>0.40623645063031871</v>
      </c>
      <c r="U49" s="259">
        <v>0.34091959480356232</v>
      </c>
      <c r="V49" s="259">
        <v>0.36267004133658598</v>
      </c>
      <c r="W49" s="259">
        <v>0.28937369968628379</v>
      </c>
      <c r="X49" s="259">
        <v>0.51497556389842103</v>
      </c>
      <c r="Y49" s="259">
        <v>0.42496969784938798</v>
      </c>
      <c r="DA49" s="67" t="s">
        <v>1486</v>
      </c>
    </row>
    <row r="50" spans="1:105" ht="12" customHeight="1" x14ac:dyDescent="0.25">
      <c r="A50" s="173" t="s">
        <v>92</v>
      </c>
      <c r="B50" s="224">
        <v>1.57730877980315</v>
      </c>
      <c r="C50" s="224">
        <v>1.6520367635305251</v>
      </c>
      <c r="D50" s="224">
        <v>1.4960098044454331</v>
      </c>
      <c r="E50" s="224">
        <v>1.4117496882681411</v>
      </c>
      <c r="F50" s="224">
        <v>1.4247983723995701</v>
      </c>
      <c r="G50" s="224">
        <v>1.453511461260669</v>
      </c>
      <c r="H50" s="224">
        <v>1.357392686334711</v>
      </c>
      <c r="I50" s="224">
        <v>1.4198730460271189</v>
      </c>
      <c r="J50" s="224">
        <v>1.405025439180408</v>
      </c>
      <c r="K50" s="224">
        <v>1.484651758171309</v>
      </c>
      <c r="L50" s="224">
        <v>1.487502536366889</v>
      </c>
      <c r="M50" s="224">
        <v>1.626837676097469</v>
      </c>
      <c r="N50" s="224">
        <v>1.5271668986240099</v>
      </c>
      <c r="O50" s="224">
        <v>0.61822945404421381</v>
      </c>
      <c r="P50" s="224">
        <v>0.56267904043773864</v>
      </c>
      <c r="Q50" s="224">
        <v>0.80546974125779591</v>
      </c>
      <c r="R50" s="224">
        <v>0.39304933421619692</v>
      </c>
      <c r="S50" s="224">
        <v>0.32446416168713099</v>
      </c>
      <c r="T50" s="224">
        <v>0.4548393932302825</v>
      </c>
      <c r="U50" s="224">
        <v>0.38170789794999532</v>
      </c>
      <c r="V50" s="224">
        <v>0.40606061146996208</v>
      </c>
      <c r="W50" s="224">
        <v>0.32399494870017509</v>
      </c>
      <c r="X50" s="224">
        <v>0.57658827180216354</v>
      </c>
      <c r="Y50" s="224">
        <v>0.47581392366725761</v>
      </c>
      <c r="DA50" s="177" t="s">
        <v>1487</v>
      </c>
    </row>
    <row r="51" spans="1:105" ht="12" customHeight="1" x14ac:dyDescent="0.25">
      <c r="A51" s="173" t="s">
        <v>93</v>
      </c>
      <c r="B51" s="224">
        <v>2.713448743573263</v>
      </c>
      <c r="C51" s="224">
        <v>3.5166722250685938</v>
      </c>
      <c r="D51" s="224">
        <v>2.660359624437203</v>
      </c>
      <c r="E51" s="224">
        <v>2.697003151924994</v>
      </c>
      <c r="F51" s="224">
        <v>2.6581064380471018</v>
      </c>
      <c r="G51" s="224">
        <v>2.4396614304859372</v>
      </c>
      <c r="H51" s="224">
        <v>2.2347719351052571</v>
      </c>
      <c r="I51" s="224">
        <v>2.542176476768363</v>
      </c>
      <c r="J51" s="224">
        <v>2.6753448167522609</v>
      </c>
      <c r="K51" s="224">
        <v>2.3827280014113281</v>
      </c>
      <c r="L51" s="224">
        <v>2.4916155542216081</v>
      </c>
      <c r="M51" s="224">
        <v>2.481102046824712</v>
      </c>
      <c r="N51" s="224">
        <v>2.423839211844661</v>
      </c>
      <c r="O51" s="224">
        <v>1.2932865335098229</v>
      </c>
      <c r="P51" s="224">
        <v>1.2526442182672251</v>
      </c>
      <c r="Q51" s="224">
        <v>1.5694082055074381</v>
      </c>
      <c r="R51" s="224">
        <v>0.88137908636251383</v>
      </c>
      <c r="S51" s="224">
        <v>0.73909398364771706</v>
      </c>
      <c r="T51" s="224">
        <v>0.97648472500224071</v>
      </c>
      <c r="U51" s="224">
        <v>0.83861216411023709</v>
      </c>
      <c r="V51" s="224">
        <v>0.84255268023932028</v>
      </c>
      <c r="W51" s="224">
        <v>0.74465901989854966</v>
      </c>
      <c r="X51" s="224">
        <v>1.121198519933577</v>
      </c>
      <c r="Y51" s="224">
        <v>1.0130140358537441</v>
      </c>
      <c r="DA51" s="177" t="s">
        <v>1488</v>
      </c>
    </row>
    <row r="52" spans="1:105" ht="12" customHeight="1" x14ac:dyDescent="0.25">
      <c r="A52" s="173" t="s">
        <v>94</v>
      </c>
      <c r="B52" s="224">
        <v>1.1601354302597651</v>
      </c>
      <c r="C52" s="224">
        <v>1.2150990383142519</v>
      </c>
      <c r="D52" s="224">
        <v>1.1003387544509391</v>
      </c>
      <c r="E52" s="224">
        <v>1.0383641129687049</v>
      </c>
      <c r="F52" s="224">
        <v>1.047961625499529</v>
      </c>
      <c r="G52" s="224">
        <v>1.0690805542257831</v>
      </c>
      <c r="H52" s="224">
        <v>0.99838368260963373</v>
      </c>
      <c r="I52" s="224">
        <v>1.044338970440837</v>
      </c>
      <c r="J52" s="224">
        <v>1.033418321942585</v>
      </c>
      <c r="K52" s="224">
        <v>1.09198473267038</v>
      </c>
      <c r="L52" s="224">
        <v>1.0940815248970219</v>
      </c>
      <c r="M52" s="224">
        <v>1.1965647129395149</v>
      </c>
      <c r="N52" s="224">
        <v>1.12325528755045</v>
      </c>
      <c r="O52" s="224">
        <v>0.45471749276407009</v>
      </c>
      <c r="P52" s="224">
        <v>0.41385928933829652</v>
      </c>
      <c r="Q52" s="224">
        <v>0.59243567068203062</v>
      </c>
      <c r="R52" s="224">
        <v>0.28909397088446409</v>
      </c>
      <c r="S52" s="224">
        <v>0.23864849713811359</v>
      </c>
      <c r="T52" s="224">
        <v>0.33454153170323342</v>
      </c>
      <c r="U52" s="224">
        <v>0.28075216602613112</v>
      </c>
      <c r="V52" s="224">
        <v>0.29866397006807988</v>
      </c>
      <c r="W52" s="224">
        <v>0.23830338360202249</v>
      </c>
      <c r="X52" s="224">
        <v>0.4240897479017513</v>
      </c>
      <c r="Y52" s="224">
        <v>0.34996862892387631</v>
      </c>
      <c r="DA52" s="177" t="s">
        <v>1489</v>
      </c>
    </row>
    <row r="53" spans="1:105" ht="12" customHeight="1" x14ac:dyDescent="0.25">
      <c r="A53" s="56" t="s">
        <v>95</v>
      </c>
      <c r="B53" s="260">
        <v>1.9518910786649279</v>
      </c>
      <c r="C53" s="260">
        <v>2.369491834925038</v>
      </c>
      <c r="D53" s="260">
        <v>1.8705998945221181</v>
      </c>
      <c r="E53" s="260">
        <v>1.8555558769448091</v>
      </c>
      <c r="F53" s="260">
        <v>1.87699002926206</v>
      </c>
      <c r="G53" s="260">
        <v>1.8318493943989109</v>
      </c>
      <c r="H53" s="260">
        <v>1.675777047081598</v>
      </c>
      <c r="I53" s="260">
        <v>1.862296971325184</v>
      </c>
      <c r="J53" s="260">
        <v>1.9562116714586</v>
      </c>
      <c r="K53" s="260">
        <v>1.746111364042112</v>
      </c>
      <c r="L53" s="260">
        <v>1.769310667606603</v>
      </c>
      <c r="M53" s="260">
        <v>1.805961827987062</v>
      </c>
      <c r="N53" s="260">
        <v>1.739733010066818</v>
      </c>
      <c r="O53" s="260">
        <v>0.89405638305688961</v>
      </c>
      <c r="P53" s="260">
        <v>0.8545854120834474</v>
      </c>
      <c r="Q53" s="260">
        <v>1.0902042050808221</v>
      </c>
      <c r="R53" s="260">
        <v>0.60545573025765154</v>
      </c>
      <c r="S53" s="260">
        <v>0.51230960276995885</v>
      </c>
      <c r="T53" s="260">
        <v>0.65974168849909698</v>
      </c>
      <c r="U53" s="260">
        <v>0.56334226604453375</v>
      </c>
      <c r="V53" s="260">
        <v>0.57204194593378488</v>
      </c>
      <c r="W53" s="260">
        <v>0.49483351437950113</v>
      </c>
      <c r="X53" s="260">
        <v>0.77410738255332112</v>
      </c>
      <c r="Y53" s="260">
        <v>0.67972429511669763</v>
      </c>
      <c r="DA53" s="68" t="s">
        <v>1490</v>
      </c>
    </row>
    <row r="54" spans="1:105" ht="12" customHeight="1" x14ac:dyDescent="0.25">
      <c r="A54" s="37" t="s">
        <v>159</v>
      </c>
      <c r="B54" s="226">
        <v>0.24012669945921239</v>
      </c>
      <c r="C54" s="226">
        <v>0.13357652092607</v>
      </c>
      <c r="D54" s="226">
        <v>0.20256500533003199</v>
      </c>
      <c r="E54" s="226">
        <v>0.17643483466216339</v>
      </c>
      <c r="F54" s="226">
        <v>0.1790329905909322</v>
      </c>
      <c r="G54" s="226">
        <v>0.16355109448530281</v>
      </c>
      <c r="H54" s="226">
        <v>0.1514838027502298</v>
      </c>
      <c r="I54" s="226">
        <v>0.14297926589270649</v>
      </c>
      <c r="J54" s="226">
        <v>0.1097319534636038</v>
      </c>
      <c r="K54" s="226">
        <v>0.15458650148664421</v>
      </c>
      <c r="L54" s="226">
        <v>0.15293114314326051</v>
      </c>
      <c r="M54" s="226">
        <v>0.13590687761265541</v>
      </c>
      <c r="N54" s="226">
        <v>0.120224900644297</v>
      </c>
      <c r="O54" s="226">
        <v>4.1156567381479138E-2</v>
      </c>
      <c r="P54" s="226">
        <v>2.5175403358687579E-2</v>
      </c>
      <c r="Q54" s="226">
        <v>3.9039767042456507E-2</v>
      </c>
      <c r="R54" s="226">
        <v>1.83594787381418E-2</v>
      </c>
      <c r="S54" s="226">
        <v>1.523447077586183E-2</v>
      </c>
      <c r="T54" s="226">
        <v>2.3557183897608931E-2</v>
      </c>
      <c r="U54" s="226">
        <v>1.6963026642545499E-2</v>
      </c>
      <c r="V54" s="226">
        <v>1.722411427306517E-2</v>
      </c>
      <c r="W54" s="226">
        <v>1.142429098923791E-2</v>
      </c>
      <c r="X54" s="226">
        <v>2.3060333996691291E-2</v>
      </c>
      <c r="Y54" s="226">
        <v>5.4046793617270612E-2</v>
      </c>
      <c r="DA54" s="69" t="s">
        <v>1491</v>
      </c>
    </row>
    <row r="55" spans="1:105" ht="12" customHeight="1" x14ac:dyDescent="0.25">
      <c r="A55" s="37" t="s">
        <v>35</v>
      </c>
      <c r="B55" s="226">
        <v>0.23492503415527549</v>
      </c>
      <c r="C55" s="226">
        <v>0.26541929380453588</v>
      </c>
      <c r="D55" s="226">
        <v>0.27258994563767652</v>
      </c>
      <c r="E55" s="226">
        <v>0.23522137980847421</v>
      </c>
      <c r="F55" s="226">
        <v>0.19823896138113031</v>
      </c>
      <c r="G55" s="226">
        <v>0.13831918269954119</v>
      </c>
      <c r="H55" s="226">
        <v>0.15578852816126279</v>
      </c>
      <c r="I55" s="226">
        <v>0.16243378192538041</v>
      </c>
      <c r="J55" s="226">
        <v>0.14379316723171789</v>
      </c>
      <c r="K55" s="226">
        <v>0.29980058289458378</v>
      </c>
      <c r="L55" s="226">
        <v>0.36454141064020662</v>
      </c>
      <c r="M55" s="226">
        <v>0.56000940984583369</v>
      </c>
      <c r="N55" s="226">
        <v>0.49169657273157819</v>
      </c>
      <c r="O55" s="226">
        <v>9.0063538580231917E-2</v>
      </c>
      <c r="P55" s="226">
        <v>8.4678010407608195E-2</v>
      </c>
      <c r="Q55" s="226">
        <v>0.1637687220144487</v>
      </c>
      <c r="R55" s="226">
        <v>5.4234704370592919E-2</v>
      </c>
      <c r="S55" s="226">
        <v>3.9316770517464371E-2</v>
      </c>
      <c r="T55" s="226">
        <v>7.944829007820893E-2</v>
      </c>
      <c r="U55" s="226">
        <v>6.6633638512156881E-2</v>
      </c>
      <c r="V55" s="226">
        <v>7.2890931081809149E-2</v>
      </c>
      <c r="W55" s="226">
        <v>5.3077848757532638E-2</v>
      </c>
      <c r="X55" s="226">
        <v>0.1115967287154407</v>
      </c>
      <c r="Y55" s="226">
        <v>5.0694019903979343E-2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1.47683934505044</v>
      </c>
      <c r="C58" s="226">
        <v>1.970496020194433</v>
      </c>
      <c r="D58" s="226">
        <v>1.395444943554409</v>
      </c>
      <c r="E58" s="226">
        <v>1.4438996624741709</v>
      </c>
      <c r="F58" s="226">
        <v>1.4997180772899981</v>
      </c>
      <c r="G58" s="226">
        <v>1.5299791172140671</v>
      </c>
      <c r="H58" s="226">
        <v>1.3685047161701061</v>
      </c>
      <c r="I58" s="226">
        <v>1.556883923507097</v>
      </c>
      <c r="J58" s="226">
        <v>1.702686550763278</v>
      </c>
      <c r="K58" s="226">
        <v>1.2917242796608841</v>
      </c>
      <c r="L58" s="226">
        <v>1.251838113823136</v>
      </c>
      <c r="M58" s="226">
        <v>1.110045540528573</v>
      </c>
      <c r="N58" s="226">
        <v>1.1278115366909429</v>
      </c>
      <c r="O58" s="226">
        <v>0.76283627709517854</v>
      </c>
      <c r="P58" s="226">
        <v>0.74473199831715164</v>
      </c>
      <c r="Q58" s="226">
        <v>0.88739571602391709</v>
      </c>
      <c r="R58" s="226">
        <v>0.53286154714891676</v>
      </c>
      <c r="S58" s="226">
        <v>0.45775836147663268</v>
      </c>
      <c r="T58" s="226">
        <v>0.55673621452327915</v>
      </c>
      <c r="U58" s="226">
        <v>0.47974560088983143</v>
      </c>
      <c r="V58" s="226">
        <v>0.48192690057891052</v>
      </c>
      <c r="W58" s="226">
        <v>0.43033137463273058</v>
      </c>
      <c r="X58" s="226">
        <v>0.63945031984118916</v>
      </c>
      <c r="Y58" s="226">
        <v>0.57498348159544765</v>
      </c>
      <c r="DA58" s="69" t="s">
        <v>1495</v>
      </c>
    </row>
    <row r="59" spans="1:105" ht="12" customHeight="1" x14ac:dyDescent="0.25">
      <c r="A59" s="57" t="s">
        <v>1496</v>
      </c>
      <c r="B59" s="261">
        <v>11.571150605948951</v>
      </c>
      <c r="C59" s="261">
        <v>14.99639307519781</v>
      </c>
      <c r="D59" s="261">
        <v>11.34475893574862</v>
      </c>
      <c r="E59" s="261">
        <v>11.501020511095749</v>
      </c>
      <c r="F59" s="261">
        <v>11.335150514316339</v>
      </c>
      <c r="G59" s="261">
        <v>10.40362008183827</v>
      </c>
      <c r="H59" s="261">
        <v>9.5298953747687385</v>
      </c>
      <c r="I59" s="261">
        <v>10.84078221461092</v>
      </c>
      <c r="J59" s="261">
        <v>11.408661346858221</v>
      </c>
      <c r="K59" s="261">
        <v>10.16083484998315</v>
      </c>
      <c r="L59" s="261">
        <v>10.62517171120639</v>
      </c>
      <c r="M59" s="261">
        <v>10.580338221067921</v>
      </c>
      <c r="N59" s="261">
        <v>10.336148280407681</v>
      </c>
      <c r="O59" s="261">
        <v>5.5150528608036504</v>
      </c>
      <c r="P59" s="261">
        <v>5.3417389731688099</v>
      </c>
      <c r="Q59" s="261">
        <v>6.6925379560420319</v>
      </c>
      <c r="R59" s="261">
        <v>3.7585269201746998</v>
      </c>
      <c r="S59" s="261">
        <v>3.151770534451444</v>
      </c>
      <c r="T59" s="261">
        <v>4.1640925940359459</v>
      </c>
      <c r="U59" s="261">
        <v>3.5761529212163361</v>
      </c>
      <c r="V59" s="261">
        <v>3.592956741705958</v>
      </c>
      <c r="W59" s="261">
        <v>3.1755019105234861</v>
      </c>
      <c r="X59" s="261">
        <v>4.7812058230493637</v>
      </c>
      <c r="Y59" s="261">
        <v>4.3198671073358161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27.935155472863812</v>
      </c>
      <c r="C60" s="261">
        <f t="shared" si="1"/>
        <v>27.455607940444661</v>
      </c>
      <c r="D60" s="261">
        <f t="shared" si="1"/>
        <v>26.269286192363815</v>
      </c>
      <c r="E60" s="261">
        <f t="shared" si="1"/>
        <v>24.310298076358833</v>
      </c>
      <c r="F60" s="261">
        <f t="shared" si="1"/>
        <v>24.698088253236534</v>
      </c>
      <c r="G60" s="261">
        <f t="shared" si="1"/>
        <v>25.665276909286099</v>
      </c>
      <c r="H60" s="261">
        <f t="shared" si="1"/>
        <v>24.066108319754207</v>
      </c>
      <c r="I60" s="261">
        <f t="shared" si="1"/>
        <v>24.639276326047231</v>
      </c>
      <c r="J60" s="261">
        <f t="shared" si="1"/>
        <v>23.931999932796746</v>
      </c>
      <c r="K60" s="261">
        <f t="shared" si="1"/>
        <v>26.262794565353733</v>
      </c>
      <c r="L60" s="261">
        <f t="shared" si="1"/>
        <v>26.225579532818546</v>
      </c>
      <c r="M60" s="261">
        <f t="shared" si="1"/>
        <v>29.307693031180428</v>
      </c>
      <c r="N60" s="261">
        <f t="shared" si="1"/>
        <v>27.295075764353147</v>
      </c>
      <c r="O60" s="261">
        <f t="shared" si="1"/>
        <v>10.245018089101796</v>
      </c>
      <c r="P60" s="261">
        <f t="shared" si="1"/>
        <v>9.1224866626534169</v>
      </c>
      <c r="Q60" s="261">
        <f t="shared" si="1"/>
        <v>13.67725380414053</v>
      </c>
      <c r="R60" s="261">
        <f t="shared" si="1"/>
        <v>6.3596509770420377</v>
      </c>
      <c r="S60" s="261">
        <f t="shared" si="1"/>
        <v>5.2181778320794665</v>
      </c>
      <c r="T60" s="261">
        <f t="shared" si="1"/>
        <v>7.4751273399245246</v>
      </c>
      <c r="U60" s="261">
        <f t="shared" si="1"/>
        <v>6.2136680439923069</v>
      </c>
      <c r="V60" s="261">
        <f t="shared" si="1"/>
        <v>7.1654986233862727</v>
      </c>
      <c r="W60" s="261">
        <f t="shared" si="1"/>
        <v>5.5884810991607869</v>
      </c>
      <c r="X60" s="261">
        <f t="shared" si="1"/>
        <v>10.262581093652347</v>
      </c>
      <c r="Y60" s="261">
        <f t="shared" si="1"/>
        <v>9.1187737801201862</v>
      </c>
      <c r="DA60" s="70"/>
    </row>
    <row r="61" spans="1:105" ht="12" customHeight="1" x14ac:dyDescent="0.25">
      <c r="A61" s="60" t="s">
        <v>1499</v>
      </c>
      <c r="B61" s="262">
        <v>23.353383778468771</v>
      </c>
      <c r="C61" s="262">
        <v>22.94974239356716</v>
      </c>
      <c r="D61" s="262">
        <v>21.96078494747718</v>
      </c>
      <c r="E61" s="262">
        <v>20.326686187144261</v>
      </c>
      <c r="F61" s="262">
        <v>20.650931048605489</v>
      </c>
      <c r="G61" s="262">
        <v>21.40387406200847</v>
      </c>
      <c r="H61" s="262">
        <v>20.065822200965989</v>
      </c>
      <c r="I61" s="262">
        <v>20.54490945616261</v>
      </c>
      <c r="J61" s="262">
        <v>19.949888543587491</v>
      </c>
      <c r="K61" s="262">
        <v>21.84390363504771</v>
      </c>
      <c r="L61" s="262">
        <v>21.85453476831843</v>
      </c>
      <c r="M61" s="262">
        <v>24.41911650473762</v>
      </c>
      <c r="N61" s="262">
        <v>22.749426885184661</v>
      </c>
      <c r="O61" s="262">
        <v>8.5439060517277277</v>
      </c>
      <c r="P61" s="262">
        <v>7.6072254876595844</v>
      </c>
      <c r="Q61" s="262">
        <v>11.411273180913</v>
      </c>
      <c r="R61" s="262">
        <v>5.3044637842424276</v>
      </c>
      <c r="S61" s="262">
        <v>4.3523434269629968</v>
      </c>
      <c r="T61" s="262">
        <v>6.2343213455455242</v>
      </c>
      <c r="U61" s="262">
        <v>5.1801490625003064</v>
      </c>
      <c r="V61" s="262">
        <v>5.4599212630186038</v>
      </c>
      <c r="W61" s="262">
        <v>4.2607054710255676</v>
      </c>
      <c r="X61" s="262">
        <v>7.8444849253105167</v>
      </c>
      <c r="Y61" s="262">
        <v>6.3311396276372518</v>
      </c>
      <c r="DA61" s="72" t="s">
        <v>1500</v>
      </c>
    </row>
    <row r="62" spans="1:105" ht="12" customHeight="1" x14ac:dyDescent="0.25">
      <c r="A62" s="59" t="s">
        <v>28</v>
      </c>
      <c r="B62" s="230">
        <v>10.91739954992091</v>
      </c>
      <c r="C62" s="230">
        <v>11.08296261316166</v>
      </c>
      <c r="D62" s="230">
        <v>9.9940334260029573</v>
      </c>
      <c r="E62" s="230">
        <v>8.6890845340202318</v>
      </c>
      <c r="F62" s="230">
        <v>10.318701128068851</v>
      </c>
      <c r="G62" s="230">
        <v>11.247286099742681</v>
      </c>
      <c r="H62" s="230">
        <v>10.936987724429169</v>
      </c>
      <c r="I62" s="230">
        <v>11.031556469512591</v>
      </c>
      <c r="J62" s="230">
        <v>12.01758855476877</v>
      </c>
      <c r="K62" s="230">
        <v>11.209530546426359</v>
      </c>
      <c r="L62" s="230">
        <v>11.034471458600789</v>
      </c>
      <c r="M62" s="230">
        <v>13.75516203102285</v>
      </c>
      <c r="N62" s="230">
        <v>13.019609415132701</v>
      </c>
      <c r="O62" s="230">
        <v>5.3249052430931636</v>
      </c>
      <c r="P62" s="230">
        <v>4.8228886261069146</v>
      </c>
      <c r="Q62" s="230">
        <v>7.3720418727122334</v>
      </c>
      <c r="R62" s="230">
        <v>3.2645114452080621</v>
      </c>
      <c r="S62" s="230">
        <v>2.675167635488501</v>
      </c>
      <c r="T62" s="230">
        <v>3.69626227491149</v>
      </c>
      <c r="U62" s="230">
        <v>2.8331240953756711</v>
      </c>
      <c r="V62" s="230">
        <v>2.8985268757710361</v>
      </c>
      <c r="W62" s="230">
        <v>2.2027316744611012</v>
      </c>
      <c r="X62" s="230">
        <v>4.4306377639588996</v>
      </c>
      <c r="Y62" s="230">
        <v>3.490263451359922</v>
      </c>
      <c r="DA62" s="71" t="s">
        <v>1501</v>
      </c>
    </row>
    <row r="63" spans="1:105" ht="12" customHeight="1" x14ac:dyDescent="0.25">
      <c r="A63" s="59" t="s">
        <v>31</v>
      </c>
      <c r="B63" s="295">
        <v>2.6647338091483528</v>
      </c>
      <c r="C63" s="295">
        <v>1.997407567196936</v>
      </c>
      <c r="D63" s="295">
        <v>2.115772088972987</v>
      </c>
      <c r="E63" s="295">
        <v>2.0866950967599478</v>
      </c>
      <c r="F63" s="295">
        <v>1.6802253902007449</v>
      </c>
      <c r="G63" s="295">
        <v>1.605673200802616</v>
      </c>
      <c r="H63" s="295">
        <v>1.5988791103414359</v>
      </c>
      <c r="I63" s="295">
        <v>1.822526330037646</v>
      </c>
      <c r="J63" s="295">
        <v>1.4633568822319469</v>
      </c>
      <c r="K63" s="295">
        <v>1.5504208133471991</v>
      </c>
      <c r="L63" s="295">
        <v>1.495488965357014</v>
      </c>
      <c r="M63" s="295">
        <v>1.453126975239402</v>
      </c>
      <c r="N63" s="295">
        <v>1.482039351110007</v>
      </c>
      <c r="O63" s="295">
        <v>0.7108176484421358</v>
      </c>
      <c r="P63" s="295">
        <v>0.64685882580960785</v>
      </c>
      <c r="Q63" s="295">
        <v>0.83727967838639772</v>
      </c>
      <c r="R63" s="295">
        <v>0.46229458247500432</v>
      </c>
      <c r="S63" s="295">
        <v>0.39848131127866709</v>
      </c>
      <c r="T63" s="295">
        <v>0.52909677403238708</v>
      </c>
      <c r="U63" s="295">
        <v>0.45774671530751748</v>
      </c>
      <c r="V63" s="295">
        <v>0.43063428831778511</v>
      </c>
      <c r="W63" s="295">
        <v>0.40680514080665542</v>
      </c>
      <c r="X63" s="295">
        <v>0.78872445487581155</v>
      </c>
      <c r="Y63" s="295">
        <v>0.79722961900406208</v>
      </c>
      <c r="DA63" s="122" t="s">
        <v>1502</v>
      </c>
    </row>
    <row r="64" spans="1:105" ht="12" customHeight="1" x14ac:dyDescent="0.25">
      <c r="A64" s="59" t="s">
        <v>159</v>
      </c>
      <c r="B64" s="295">
        <v>2.0917215392862629</v>
      </c>
      <c r="C64" s="295">
        <v>1.925452581154649</v>
      </c>
      <c r="D64" s="295">
        <v>1.9584312884633679</v>
      </c>
      <c r="E64" s="295">
        <v>1.9989692415267499</v>
      </c>
      <c r="F64" s="295">
        <v>1.800749536830061</v>
      </c>
      <c r="G64" s="295">
        <v>1.292684117471653</v>
      </c>
      <c r="H64" s="295">
        <v>1.172072837223616</v>
      </c>
      <c r="I64" s="295">
        <v>1.352842327011551</v>
      </c>
      <c r="J64" s="295">
        <v>1.1928431270644619</v>
      </c>
      <c r="K64" s="295">
        <v>1.4435500736092499</v>
      </c>
      <c r="L64" s="295">
        <v>1.5828989077894231</v>
      </c>
      <c r="M64" s="295">
        <v>1.3029950603655229</v>
      </c>
      <c r="N64" s="295">
        <v>1.175317015718095</v>
      </c>
      <c r="O64" s="295">
        <v>0.57008786216270557</v>
      </c>
      <c r="P64" s="295">
        <v>0.40463127496340617</v>
      </c>
      <c r="Q64" s="295">
        <v>0.46563628731638401</v>
      </c>
      <c r="R64" s="295">
        <v>0.28724586322728213</v>
      </c>
      <c r="S64" s="295">
        <v>0.24006927372385281</v>
      </c>
      <c r="T64" s="295">
        <v>0.34981787257279162</v>
      </c>
      <c r="U64" s="295">
        <v>0.27487648057745889</v>
      </c>
      <c r="V64" s="295">
        <v>0.28488312347965822</v>
      </c>
      <c r="W64" s="295">
        <v>0.21371266699095731</v>
      </c>
      <c r="X64" s="295">
        <v>0.35602566660208768</v>
      </c>
      <c r="Y64" s="295">
        <v>0.85878881302057009</v>
      </c>
      <c r="DA64" s="122" t="s">
        <v>1503</v>
      </c>
    </row>
    <row r="65" spans="1:105" ht="12" customHeight="1" x14ac:dyDescent="0.25">
      <c r="A65" s="59" t="s">
        <v>32</v>
      </c>
      <c r="B65" s="295">
        <v>5.6331185676955817</v>
      </c>
      <c r="C65" s="295">
        <v>4.1180057603560787</v>
      </c>
      <c r="D65" s="295">
        <v>5.257104388155291</v>
      </c>
      <c r="E65" s="295">
        <v>4.8869289898829136</v>
      </c>
      <c r="F65" s="295">
        <v>4.8573279708355024</v>
      </c>
      <c r="G65" s="295">
        <v>6.1649758958037957</v>
      </c>
      <c r="H65" s="295">
        <v>5.1525028191031854</v>
      </c>
      <c r="I65" s="295">
        <v>4.8010671118965487</v>
      </c>
      <c r="J65" s="295">
        <v>3.7129938300626089</v>
      </c>
      <c r="K65" s="295">
        <v>4.8408230059162731</v>
      </c>
      <c r="L65" s="295">
        <v>3.968525057345595</v>
      </c>
      <c r="M65" s="295">
        <v>2.5387921981670041</v>
      </c>
      <c r="N65" s="295">
        <v>2.2656420049782038</v>
      </c>
      <c r="O65" s="295">
        <v>0.69056341102599372</v>
      </c>
      <c r="P65" s="295">
        <v>0.37186076884036762</v>
      </c>
      <c r="Q65" s="295">
        <v>0.78300810031013279</v>
      </c>
      <c r="R65" s="295">
        <v>0.44187503147430368</v>
      </c>
      <c r="S65" s="295">
        <v>0.41905996642108972</v>
      </c>
      <c r="T65" s="295">
        <v>0.47935859158366251</v>
      </c>
      <c r="U65" s="295">
        <v>0.53464045103083846</v>
      </c>
      <c r="V65" s="295">
        <v>0.64027674598584772</v>
      </c>
      <c r="W65" s="295">
        <v>0.44453584809459079</v>
      </c>
      <c r="X65" s="295">
        <v>0.54616884042839353</v>
      </c>
      <c r="Y65" s="295">
        <v>0.37934359129713979</v>
      </c>
      <c r="DA65" s="122" t="s">
        <v>1504</v>
      </c>
    </row>
    <row r="66" spans="1:105" ht="12" customHeight="1" x14ac:dyDescent="0.25">
      <c r="A66" s="59" t="s">
        <v>35</v>
      </c>
      <c r="B66" s="295">
        <v>2.0464103124176698</v>
      </c>
      <c r="C66" s="295">
        <v>3.8259138716978391</v>
      </c>
      <c r="D66" s="295">
        <v>2.6354437558825801</v>
      </c>
      <c r="E66" s="295">
        <v>2.665008324954417</v>
      </c>
      <c r="F66" s="295">
        <v>1.9939270226703321</v>
      </c>
      <c r="G66" s="295">
        <v>1.0932547481877259</v>
      </c>
      <c r="H66" s="295">
        <v>1.205379709868589</v>
      </c>
      <c r="I66" s="295">
        <v>1.5369172177042749</v>
      </c>
      <c r="J66" s="295">
        <v>1.563106149459708</v>
      </c>
      <c r="K66" s="295">
        <v>2.7995791957486231</v>
      </c>
      <c r="L66" s="295">
        <v>3.7731503792256018</v>
      </c>
      <c r="M66" s="295">
        <v>5.3690402399428319</v>
      </c>
      <c r="N66" s="295">
        <v>4.8068190982456587</v>
      </c>
      <c r="O66" s="295">
        <v>1.247531887003728</v>
      </c>
      <c r="P66" s="295">
        <v>1.360985991939287</v>
      </c>
      <c r="Q66" s="295">
        <v>1.953307242187851</v>
      </c>
      <c r="R66" s="295">
        <v>0.84853686185777677</v>
      </c>
      <c r="S66" s="295">
        <v>0.61956524005088676</v>
      </c>
      <c r="T66" s="295">
        <v>1.179785832445194</v>
      </c>
      <c r="U66" s="295">
        <v>1.0797613202088201</v>
      </c>
      <c r="V66" s="295">
        <v>1.2056002294642769</v>
      </c>
      <c r="W66" s="295">
        <v>0.99292014067226264</v>
      </c>
      <c r="X66" s="295">
        <v>1.722928199445324</v>
      </c>
      <c r="Y66" s="295">
        <v>0.80551415295555751</v>
      </c>
      <c r="DA66" s="122" t="s">
        <v>1505</v>
      </c>
    </row>
    <row r="67" spans="1:105" ht="12" customHeight="1" x14ac:dyDescent="0.25">
      <c r="A67" s="60" t="s">
        <v>1506</v>
      </c>
      <c r="B67" s="262">
        <v>4.58177169439504</v>
      </c>
      <c r="C67" s="262">
        <v>4.5058655468775024</v>
      </c>
      <c r="D67" s="262">
        <v>4.3085012448866333</v>
      </c>
      <c r="E67" s="262">
        <v>3.9836118892145729</v>
      </c>
      <c r="F67" s="262">
        <v>4.0471572046310431</v>
      </c>
      <c r="G67" s="262">
        <v>4.2614028472776306</v>
      </c>
      <c r="H67" s="262">
        <v>4.0002861187882157</v>
      </c>
      <c r="I67" s="262">
        <v>4.0943668698846221</v>
      </c>
      <c r="J67" s="262">
        <v>3.9821113892092539</v>
      </c>
      <c r="K67" s="262">
        <v>4.4188909303060244</v>
      </c>
      <c r="L67" s="262">
        <v>4.3710447645001151</v>
      </c>
      <c r="M67" s="262">
        <v>4.8885765264428063</v>
      </c>
      <c r="N67" s="262">
        <v>4.5456488791684846</v>
      </c>
      <c r="O67" s="262">
        <v>1.7011120373740689</v>
      </c>
      <c r="P67" s="262">
        <v>1.5152611749938321</v>
      </c>
      <c r="Q67" s="262">
        <v>2.2659806232275299</v>
      </c>
      <c r="R67" s="262">
        <v>1.0551871927996099</v>
      </c>
      <c r="S67" s="262">
        <v>0.86583440511646992</v>
      </c>
      <c r="T67" s="262">
        <v>1.240805994379</v>
      </c>
      <c r="U67" s="262">
        <v>1.0335189814920009</v>
      </c>
      <c r="V67" s="262">
        <v>1.7055773603676689</v>
      </c>
      <c r="W67" s="262">
        <v>1.3277756281352191</v>
      </c>
      <c r="X67" s="262">
        <v>2.4180961683418301</v>
      </c>
      <c r="Y67" s="262">
        <v>2.787634152482934</v>
      </c>
      <c r="DA67" s="72" t="s">
        <v>1507</v>
      </c>
    </row>
    <row r="68" spans="1:105" ht="12" customHeight="1" x14ac:dyDescent="0.25">
      <c r="A68" s="147" t="s">
        <v>28</v>
      </c>
      <c r="B68" s="229">
        <v>2.1211749349973141</v>
      </c>
      <c r="C68" s="229">
        <v>2.139633654959038</v>
      </c>
      <c r="D68" s="229">
        <v>1.9414541783204531</v>
      </c>
      <c r="E68" s="229">
        <v>1.7028816275033201</v>
      </c>
      <c r="F68" s="229">
        <v>2.0222529199582202</v>
      </c>
      <c r="G68" s="229">
        <v>1.9444608694058649</v>
      </c>
      <c r="H68" s="229">
        <v>1.87163567744926</v>
      </c>
      <c r="I68" s="229">
        <v>1.888467929509801</v>
      </c>
      <c r="J68" s="229">
        <v>2.0473215483378562</v>
      </c>
      <c r="K68" s="229">
        <v>1.771478101666198</v>
      </c>
      <c r="L68" s="229">
        <v>1.878291054993025</v>
      </c>
      <c r="M68" s="229">
        <v>2.360843092739231</v>
      </c>
      <c r="N68" s="229">
        <v>2.234479715886255</v>
      </c>
      <c r="O68" s="229">
        <v>0.90942758811545321</v>
      </c>
      <c r="P68" s="229">
        <v>0.8156404984486717</v>
      </c>
      <c r="Q68" s="229">
        <v>1.291188258793927</v>
      </c>
      <c r="R68" s="229">
        <v>0.55538503718180188</v>
      </c>
      <c r="S68" s="229">
        <v>0.45223759975183492</v>
      </c>
      <c r="T68" s="229">
        <v>0.62673183868980953</v>
      </c>
      <c r="U68" s="229">
        <v>0.4743767190462625</v>
      </c>
      <c r="V68" s="229">
        <v>0.277594251814064</v>
      </c>
      <c r="W68" s="229">
        <v>0.23895756568274409</v>
      </c>
      <c r="X68" s="229">
        <v>0.40980948930356859</v>
      </c>
      <c r="Y68" s="229">
        <v>0.27257119104215027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0.51773927834731959</v>
      </c>
      <c r="C70" s="229">
        <v>0.38561173601444182</v>
      </c>
      <c r="D70" s="229">
        <v>0.41101269001390922</v>
      </c>
      <c r="E70" s="229">
        <v>0.40894926600854548</v>
      </c>
      <c r="F70" s="229">
        <v>0.32928957427389921</v>
      </c>
      <c r="G70" s="229">
        <v>0.27759307270451522</v>
      </c>
      <c r="H70" s="229">
        <v>0.27361456940828283</v>
      </c>
      <c r="I70" s="229">
        <v>0.31199428063258211</v>
      </c>
      <c r="J70" s="229">
        <v>0.24929810704104391</v>
      </c>
      <c r="K70" s="229">
        <v>0.24501797892755309</v>
      </c>
      <c r="L70" s="229">
        <v>0.25456258208737431</v>
      </c>
      <c r="M70" s="229">
        <v>0.24940489793066359</v>
      </c>
      <c r="N70" s="229">
        <v>0.25435377994914959</v>
      </c>
      <c r="O70" s="229">
        <v>0.1213988137068</v>
      </c>
      <c r="P70" s="229">
        <v>0.1093959027486725</v>
      </c>
      <c r="Q70" s="229">
        <v>0.1466467104671412</v>
      </c>
      <c r="R70" s="229">
        <v>7.8649285869010613E-2</v>
      </c>
      <c r="S70" s="229">
        <v>6.7363341783895775E-2</v>
      </c>
      <c r="T70" s="229">
        <v>8.9712733937990105E-2</v>
      </c>
      <c r="U70" s="229">
        <v>7.6644854814589561E-2</v>
      </c>
      <c r="V70" s="229">
        <v>4.1242192394458393E-2</v>
      </c>
      <c r="W70" s="229">
        <v>4.413118823388535E-2</v>
      </c>
      <c r="X70" s="229">
        <v>7.2952649996166616E-2</v>
      </c>
      <c r="Y70" s="229">
        <v>6.2259433940824421E-2</v>
      </c>
      <c r="DA70" s="73" t="s">
        <v>1510</v>
      </c>
    </row>
    <row r="71" spans="1:105" ht="12" customHeight="1" x14ac:dyDescent="0.25">
      <c r="A71" s="147" t="s">
        <v>159</v>
      </c>
      <c r="B71" s="229">
        <v>0.40640697263481262</v>
      </c>
      <c r="C71" s="229">
        <v>0.37172038627774301</v>
      </c>
      <c r="D71" s="229">
        <v>0.38044745758483828</v>
      </c>
      <c r="E71" s="229">
        <v>0.39175680499050169</v>
      </c>
      <c r="F71" s="229">
        <v>0.35290982496452289</v>
      </c>
      <c r="G71" s="229">
        <v>0.22348268379014469</v>
      </c>
      <c r="H71" s="229">
        <v>0.20057564239712941</v>
      </c>
      <c r="I71" s="229">
        <v>0.23159010746174449</v>
      </c>
      <c r="J71" s="229">
        <v>0.20321326751170121</v>
      </c>
      <c r="K71" s="229">
        <v>0.2281288528066559</v>
      </c>
      <c r="L71" s="229">
        <v>0.26944152881393257</v>
      </c>
      <c r="M71" s="229">
        <v>0.2236372702262189</v>
      </c>
      <c r="N71" s="229">
        <v>0.20171281239094549</v>
      </c>
      <c r="O71" s="229">
        <v>9.7363916507810344E-2</v>
      </c>
      <c r="P71" s="229">
        <v>6.8430702092633786E-2</v>
      </c>
      <c r="Q71" s="229">
        <v>8.1554624543948184E-2</v>
      </c>
      <c r="R71" s="229">
        <v>4.8868584811665478E-2</v>
      </c>
      <c r="S71" s="229">
        <v>4.0583756577638262E-2</v>
      </c>
      <c r="T71" s="229">
        <v>5.9314513467352108E-2</v>
      </c>
      <c r="U71" s="229">
        <v>4.6025164662626038E-2</v>
      </c>
      <c r="V71" s="229">
        <v>2.7283486027968169E-2</v>
      </c>
      <c r="W71" s="229">
        <v>2.3184057891308969E-2</v>
      </c>
      <c r="X71" s="229">
        <v>3.293040514302753E-2</v>
      </c>
      <c r="Y71" s="229">
        <v>6.7066882738460801E-2</v>
      </c>
      <c r="DA71" s="73" t="s">
        <v>1511</v>
      </c>
    </row>
    <row r="72" spans="1:105" ht="12" customHeight="1" x14ac:dyDescent="0.25">
      <c r="A72" s="147" t="s">
        <v>32</v>
      </c>
      <c r="B72" s="229">
        <v>1.094475827968612</v>
      </c>
      <c r="C72" s="229">
        <v>0.79500617512770921</v>
      </c>
      <c r="D72" s="229">
        <v>1.021252065627007</v>
      </c>
      <c r="E72" s="229">
        <v>0.95773744163755359</v>
      </c>
      <c r="F72" s="229">
        <v>0.95193625150137107</v>
      </c>
      <c r="G72" s="229">
        <v>1.065817503343772</v>
      </c>
      <c r="H72" s="229">
        <v>0.88174261024826539</v>
      </c>
      <c r="I72" s="229">
        <v>0.82188413695728169</v>
      </c>
      <c r="J72" s="229">
        <v>0.63254722380358219</v>
      </c>
      <c r="K72" s="229">
        <v>0.76501080161260515</v>
      </c>
      <c r="L72" s="229">
        <v>0.67552353048300084</v>
      </c>
      <c r="M72" s="229">
        <v>0.43574114295599631</v>
      </c>
      <c r="N72" s="229">
        <v>0.38883893841696049</v>
      </c>
      <c r="O72" s="229">
        <v>0.1179396418640012</v>
      </c>
      <c r="P72" s="229">
        <v>6.2888597760403689E-2</v>
      </c>
      <c r="Q72" s="229">
        <v>0.137141226693687</v>
      </c>
      <c r="R72" s="229">
        <v>7.5175347032494441E-2</v>
      </c>
      <c r="S72" s="229">
        <v>7.0842167366364575E-2</v>
      </c>
      <c r="T72" s="229">
        <v>8.1279213743613549E-2</v>
      </c>
      <c r="U72" s="229">
        <v>8.9519899055389984E-2</v>
      </c>
      <c r="V72" s="229">
        <v>6.1319819299106897E-2</v>
      </c>
      <c r="W72" s="229">
        <v>4.822430500772891E-2</v>
      </c>
      <c r="X72" s="229">
        <v>5.0517597125676127E-2</v>
      </c>
      <c r="Y72" s="229">
        <v>2.9624736337247201E-2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0.56104391640462614</v>
      </c>
      <c r="H73" s="229">
        <v>0.5664422053681224</v>
      </c>
      <c r="I73" s="229">
        <v>0.56356274918978844</v>
      </c>
      <c r="J73" s="229">
        <v>0.5834398074618723</v>
      </c>
      <c r="K73" s="229">
        <v>0.9668287066359984</v>
      </c>
      <c r="L73" s="229">
        <v>0.65095927419138988</v>
      </c>
      <c r="M73" s="229">
        <v>0.69744432451137994</v>
      </c>
      <c r="N73" s="229">
        <v>0.64129727366646649</v>
      </c>
      <c r="O73" s="229">
        <v>0.2419191467989408</v>
      </c>
      <c r="P73" s="229">
        <v>0.22873733635925639</v>
      </c>
      <c r="Q73" s="229">
        <v>0.26733463023290488</v>
      </c>
      <c r="R73" s="229">
        <v>0.15274899783924861</v>
      </c>
      <c r="S73" s="229">
        <v>0.13006991746558691</v>
      </c>
      <c r="T73" s="229">
        <v>0.18372524921720401</v>
      </c>
      <c r="U73" s="229">
        <v>0.16615771043069</v>
      </c>
      <c r="V73" s="229">
        <v>8.7220868943546553E-2</v>
      </c>
      <c r="W73" s="229">
        <v>6.9526629478410457E-2</v>
      </c>
      <c r="X73" s="229">
        <v>0.17733725175877441</v>
      </c>
      <c r="Y73" s="229">
        <v>5.0385334431140558E-2</v>
      </c>
      <c r="DA73" s="73" t="s">
        <v>1513</v>
      </c>
    </row>
    <row r="74" spans="1:105" ht="12" customHeight="1" x14ac:dyDescent="0.25">
      <c r="A74" s="147" t="s">
        <v>35</v>
      </c>
      <c r="B74" s="229">
        <v>0.39760331584198849</v>
      </c>
      <c r="C74" s="229">
        <v>0.73861605119356089</v>
      </c>
      <c r="D74" s="229">
        <v>0.51196479674304329</v>
      </c>
      <c r="E74" s="229">
        <v>0.52228674907465289</v>
      </c>
      <c r="F74" s="229">
        <v>0.3907686339330298</v>
      </c>
      <c r="G74" s="229">
        <v>0.18900480162870839</v>
      </c>
      <c r="H74" s="229">
        <v>0.20627541391715659</v>
      </c>
      <c r="I74" s="229">
        <v>0.26310148381755899</v>
      </c>
      <c r="J74" s="229">
        <v>0.26629143505319908</v>
      </c>
      <c r="K74" s="229">
        <v>0.44242648865701367</v>
      </c>
      <c r="L74" s="229">
        <v>0.64226679393139263</v>
      </c>
      <c r="M74" s="229">
        <v>0.92150579807931632</v>
      </c>
      <c r="N74" s="229">
        <v>0.82496635885870873</v>
      </c>
      <c r="O74" s="229">
        <v>0.21306293038106389</v>
      </c>
      <c r="P74" s="229">
        <v>0.23016813758419391</v>
      </c>
      <c r="Q74" s="229">
        <v>0.3421151724959211</v>
      </c>
      <c r="R74" s="229">
        <v>0.14435994006538849</v>
      </c>
      <c r="S74" s="229">
        <v>0.1047376221711496</v>
      </c>
      <c r="T74" s="229">
        <v>0.200042445323031</v>
      </c>
      <c r="U74" s="229">
        <v>0.1807946334824426</v>
      </c>
      <c r="V74" s="229">
        <v>0.11546130432065591</v>
      </c>
      <c r="W74" s="229">
        <v>0.1077143360143758</v>
      </c>
      <c r="X74" s="229">
        <v>0.1593613297085496</v>
      </c>
      <c r="Y74" s="229">
        <v>6.2906412404730452E-2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2.24282016158838</v>
      </c>
      <c r="DA75" s="73" t="s">
        <v>1515</v>
      </c>
    </row>
    <row r="76" spans="1:105" ht="12" customHeight="1" x14ac:dyDescent="0.25">
      <c r="A76" s="147" t="s">
        <v>38</v>
      </c>
      <c r="B76" s="229">
        <v>4.4371364604993052E-2</v>
      </c>
      <c r="C76" s="229">
        <v>7.5277543305009006E-2</v>
      </c>
      <c r="D76" s="229">
        <v>4.2370056597381467E-2</v>
      </c>
      <c r="E76" s="229">
        <v>0</v>
      </c>
      <c r="F76" s="229">
        <v>0</v>
      </c>
      <c r="G76" s="229">
        <v>0</v>
      </c>
      <c r="H76" s="229">
        <v>0</v>
      </c>
      <c r="I76" s="229">
        <v>1.376618231586484E-2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9.6226449213455079E-2</v>
      </c>
      <c r="W76" s="229">
        <v>0</v>
      </c>
      <c r="X76" s="229">
        <v>0.15301413125551211</v>
      </c>
      <c r="Y76" s="229">
        <v>0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0.99922898835441365</v>
      </c>
      <c r="W77" s="229">
        <v>0.79603754582676578</v>
      </c>
      <c r="X77" s="229">
        <v>1.362173314050555</v>
      </c>
      <c r="Y77" s="229">
        <v>0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122.91303642002742</v>
      </c>
      <c r="C79" s="261">
        <f t="shared" si="2"/>
        <v>124.45613572749127</v>
      </c>
      <c r="D79" s="261">
        <f t="shared" si="2"/>
        <v>116.0410708698985</v>
      </c>
      <c r="E79" s="261">
        <f t="shared" si="2"/>
        <v>108.29203961004578</v>
      </c>
      <c r="F79" s="261">
        <f t="shared" si="2"/>
        <v>109.67377533733732</v>
      </c>
      <c r="G79" s="261">
        <f t="shared" si="2"/>
        <v>113.96392559489547</v>
      </c>
      <c r="H79" s="261">
        <f t="shared" si="2"/>
        <v>106.74701314123052</v>
      </c>
      <c r="I79" s="261">
        <f t="shared" si="2"/>
        <v>110.33302079936473</v>
      </c>
      <c r="J79" s="261">
        <f t="shared" si="2"/>
        <v>108.16413606226422</v>
      </c>
      <c r="K79" s="261">
        <f t="shared" si="2"/>
        <v>117.55491547003373</v>
      </c>
      <c r="L79" s="261">
        <f t="shared" si="2"/>
        <v>116.85046597422415</v>
      </c>
      <c r="M79" s="261">
        <f t="shared" si="2"/>
        <v>129.39623239566265</v>
      </c>
      <c r="N79" s="261">
        <f t="shared" si="2"/>
        <v>120.81208391192072</v>
      </c>
      <c r="O79" s="261">
        <f t="shared" si="2"/>
        <v>46.841217484047824</v>
      </c>
      <c r="P79" s="261">
        <f t="shared" si="2"/>
        <v>42.14845860916612</v>
      </c>
      <c r="Q79" s="261">
        <f t="shared" si="2"/>
        <v>61.748190539253009</v>
      </c>
      <c r="R79" s="261">
        <f t="shared" si="2"/>
        <v>29.389336568582646</v>
      </c>
      <c r="S79" s="261">
        <f t="shared" si="2"/>
        <v>24.182442030255412</v>
      </c>
      <c r="T79" s="261">
        <f t="shared" si="2"/>
        <v>34.306291060515669</v>
      </c>
      <c r="U79" s="261">
        <f t="shared" si="2"/>
        <v>28.68172719227465</v>
      </c>
      <c r="V79" s="261">
        <f t="shared" si="2"/>
        <v>30.492559910796441</v>
      </c>
      <c r="W79" s="261">
        <f t="shared" si="2"/>
        <v>23.767298418577727</v>
      </c>
      <c r="X79" s="261">
        <f t="shared" si="2"/>
        <v>43.930930435168506</v>
      </c>
      <c r="Y79" s="261">
        <f t="shared" si="2"/>
        <v>34.784069935734891</v>
      </c>
      <c r="DA79" s="70"/>
    </row>
    <row r="80" spans="1:105" ht="12" customHeight="1" x14ac:dyDescent="0.25">
      <c r="A80" s="60" t="s">
        <v>1521</v>
      </c>
      <c r="B80" s="262">
        <v>111.46199386108989</v>
      </c>
      <c r="C80" s="262">
        <v>109.6154045692295</v>
      </c>
      <c r="D80" s="262">
        <v>104.8140700453344</v>
      </c>
      <c r="E80" s="262">
        <v>96.910399198584699</v>
      </c>
      <c r="F80" s="262">
        <v>98.456283199203114</v>
      </c>
      <c r="G80" s="262">
        <v>103.6682946433029</v>
      </c>
      <c r="H80" s="262">
        <v>97.316037671721517</v>
      </c>
      <c r="I80" s="262">
        <v>99.604765439188114</v>
      </c>
      <c r="J80" s="262">
        <v>96.873896130877114</v>
      </c>
      <c r="K80" s="262">
        <v>107.49954965000251</v>
      </c>
      <c r="L80" s="262">
        <v>106.3355830896741</v>
      </c>
      <c r="M80" s="262">
        <v>118.92571763154631</v>
      </c>
      <c r="N80" s="262">
        <v>110.5832244073537</v>
      </c>
      <c r="O80" s="262">
        <v>41.383410635402662</v>
      </c>
      <c r="P80" s="262">
        <v>36.862166657435459</v>
      </c>
      <c r="Q80" s="262">
        <v>55.125120840156548</v>
      </c>
      <c r="R80" s="262">
        <v>25.669822996638839</v>
      </c>
      <c r="S80" s="262">
        <v>21.063386738774401</v>
      </c>
      <c r="T80" s="262">
        <v>30.185421569010881</v>
      </c>
      <c r="U80" s="262">
        <v>25.142694585001909</v>
      </c>
      <c r="V80" s="262">
        <v>26.93689790597006</v>
      </c>
      <c r="W80" s="262">
        <v>20.62475808169048</v>
      </c>
      <c r="X80" s="262">
        <v>39.199353323499913</v>
      </c>
      <c r="Y80" s="262">
        <v>30.509042863697221</v>
      </c>
      <c r="DA80" s="72" t="s">
        <v>1522</v>
      </c>
    </row>
    <row r="81" spans="1:105" ht="12" customHeight="1" x14ac:dyDescent="0.25">
      <c r="A81" s="59" t="s">
        <v>28</v>
      </c>
      <c r="B81" s="230">
        <v>51.60239386702694</v>
      </c>
      <c r="C81" s="230">
        <v>52.051444118390243</v>
      </c>
      <c r="D81" s="230">
        <v>47.230278621317062</v>
      </c>
      <c r="E81" s="230">
        <v>41.426459931019977</v>
      </c>
      <c r="F81" s="230">
        <v>49.195891367894887</v>
      </c>
      <c r="G81" s="230">
        <v>47.303423205040893</v>
      </c>
      <c r="H81" s="230">
        <v>45.531785148799521</v>
      </c>
      <c r="I81" s="230">
        <v>45.941267877529903</v>
      </c>
      <c r="J81" s="230">
        <v>49.80574264136083</v>
      </c>
      <c r="K81" s="230">
        <v>43.095224830717747</v>
      </c>
      <c r="L81" s="230">
        <v>45.693692310571443</v>
      </c>
      <c r="M81" s="230">
        <v>57.432865682025479</v>
      </c>
      <c r="N81" s="230">
        <v>54.358789784205626</v>
      </c>
      <c r="O81" s="230">
        <v>22.12388984104858</v>
      </c>
      <c r="P81" s="230">
        <v>19.84230605426227</v>
      </c>
      <c r="Q81" s="230">
        <v>31.41108448316136</v>
      </c>
      <c r="R81" s="230">
        <v>13.51100136233933</v>
      </c>
      <c r="S81" s="230">
        <v>11.00170587481632</v>
      </c>
      <c r="T81" s="230">
        <v>15.246674216013449</v>
      </c>
      <c r="U81" s="230">
        <v>11.540290191862089</v>
      </c>
      <c r="V81" s="230">
        <v>10.58617576917027</v>
      </c>
      <c r="W81" s="230">
        <v>9.2685518452999212</v>
      </c>
      <c r="X81" s="230">
        <v>15.21348543716843</v>
      </c>
      <c r="Y81" s="230">
        <v>15.263716222227981</v>
      </c>
      <c r="DA81" s="71" t="s">
        <v>1523</v>
      </c>
    </row>
    <row r="82" spans="1:105" ht="12" customHeight="1" x14ac:dyDescent="0.25">
      <c r="A82" s="59" t="s">
        <v>31</v>
      </c>
      <c r="B82" s="295">
        <v>12.595182849330859</v>
      </c>
      <c r="C82" s="295">
        <v>9.3808805456163107</v>
      </c>
      <c r="D82" s="295">
        <v>9.9988163939297436</v>
      </c>
      <c r="E82" s="295">
        <v>9.9486189224799837</v>
      </c>
      <c r="F82" s="295">
        <v>8.0107161496366093</v>
      </c>
      <c r="G82" s="295">
        <v>6.7530814343112029</v>
      </c>
      <c r="H82" s="295">
        <v>6.6562953132298226</v>
      </c>
      <c r="I82" s="295">
        <v>7.5899688836756081</v>
      </c>
      <c r="J82" s="295">
        <v>6.0647421849025758</v>
      </c>
      <c r="K82" s="295">
        <v>5.960618355665475</v>
      </c>
      <c r="L82" s="295">
        <v>6.192812487055293</v>
      </c>
      <c r="M82" s="295">
        <v>6.0673401156326854</v>
      </c>
      <c r="N82" s="295">
        <v>6.1877329012091797</v>
      </c>
      <c r="O82" s="295">
        <v>2.9533016332271802</v>
      </c>
      <c r="P82" s="295">
        <v>2.6613035860161749</v>
      </c>
      <c r="Q82" s="295">
        <v>3.567514016866725</v>
      </c>
      <c r="R82" s="295">
        <v>1.913322357252077</v>
      </c>
      <c r="S82" s="295">
        <v>1.638766156236966</v>
      </c>
      <c r="T82" s="295">
        <v>2.182465837765438</v>
      </c>
      <c r="U82" s="295">
        <v>1.864560023206457</v>
      </c>
      <c r="V82" s="295">
        <v>1.5727886832689599</v>
      </c>
      <c r="W82" s="295">
        <v>1.711735742585839</v>
      </c>
      <c r="X82" s="295">
        <v>2.7082439701570431</v>
      </c>
      <c r="Y82" s="295">
        <v>3.4864665197956959</v>
      </c>
      <c r="DA82" s="122" t="s">
        <v>1524</v>
      </c>
    </row>
    <row r="83" spans="1:105" ht="12" customHeight="1" x14ac:dyDescent="0.25">
      <c r="A83" s="59" t="s">
        <v>159</v>
      </c>
      <c r="B83" s="295">
        <v>9.8867718669484468</v>
      </c>
      <c r="C83" s="295">
        <v>9.042941939690504</v>
      </c>
      <c r="D83" s="295">
        <v>9.2552477535412319</v>
      </c>
      <c r="E83" s="295">
        <v>9.5303732934377372</v>
      </c>
      <c r="F83" s="295">
        <v>8.5853323490200086</v>
      </c>
      <c r="G83" s="295">
        <v>5.436723431494765</v>
      </c>
      <c r="H83" s="295">
        <v>4.8794576667585048</v>
      </c>
      <c r="I83" s="295">
        <v>5.6339549104483337</v>
      </c>
      <c r="J83" s="295">
        <v>4.9436238832218704</v>
      </c>
      <c r="K83" s="295">
        <v>5.5497520363529009</v>
      </c>
      <c r="L83" s="295">
        <v>6.5547766309090569</v>
      </c>
      <c r="M83" s="295">
        <v>5.4404840973546094</v>
      </c>
      <c r="N83" s="295">
        <v>4.9071219074330923</v>
      </c>
      <c r="O83" s="295">
        <v>2.3685982165722308</v>
      </c>
      <c r="P83" s="295">
        <v>1.6647321179032071</v>
      </c>
      <c r="Q83" s="295">
        <v>1.984001313592576</v>
      </c>
      <c r="R83" s="295">
        <v>1.1888392228144851</v>
      </c>
      <c r="S83" s="295">
        <v>0.98729197529645851</v>
      </c>
      <c r="T83" s="295">
        <v>1.4429601422653311</v>
      </c>
      <c r="U83" s="295">
        <v>1.1196665751279049</v>
      </c>
      <c r="V83" s="295">
        <v>1.0404674333142629</v>
      </c>
      <c r="W83" s="295">
        <v>0.89925021597903443</v>
      </c>
      <c r="X83" s="295">
        <v>1.2224856967926321</v>
      </c>
      <c r="Y83" s="295">
        <v>3.7556788819659328</v>
      </c>
      <c r="DA83" s="122" t="s">
        <v>1525</v>
      </c>
    </row>
    <row r="84" spans="1:105" ht="12" customHeight="1" x14ac:dyDescent="0.25">
      <c r="A84" s="59" t="s">
        <v>32</v>
      </c>
      <c r="B84" s="295">
        <v>26.625608204656771</v>
      </c>
      <c r="C84" s="295">
        <v>19.340329314098081</v>
      </c>
      <c r="D84" s="295">
        <v>24.8442740193262</v>
      </c>
      <c r="E84" s="295">
        <v>23.29913665731787</v>
      </c>
      <c r="F84" s="295">
        <v>23.158009542639238</v>
      </c>
      <c r="G84" s="295">
        <v>25.928429423943879</v>
      </c>
      <c r="H84" s="295">
        <v>21.450389929027249</v>
      </c>
      <c r="I84" s="295">
        <v>19.99419672964639</v>
      </c>
      <c r="J84" s="295">
        <v>15.388146655734561</v>
      </c>
      <c r="K84" s="295">
        <v>18.610623784970219</v>
      </c>
      <c r="L84" s="295">
        <v>16.43364284166055</v>
      </c>
      <c r="M84" s="295">
        <v>10.600392127918621</v>
      </c>
      <c r="N84" s="295">
        <v>9.4593895675342008</v>
      </c>
      <c r="O84" s="295">
        <v>2.8691494282672139</v>
      </c>
      <c r="P84" s="295">
        <v>1.5299078533480279</v>
      </c>
      <c r="Q84" s="295">
        <v>3.336271553323737</v>
      </c>
      <c r="R84" s="295">
        <v>1.8288109116592619</v>
      </c>
      <c r="S84" s="295">
        <v>1.723396483014551</v>
      </c>
      <c r="T84" s="295">
        <v>1.977301320885883</v>
      </c>
      <c r="U84" s="295">
        <v>2.177774691646813</v>
      </c>
      <c r="V84" s="295">
        <v>2.3384575905012199</v>
      </c>
      <c r="W84" s="295">
        <v>1.870497257078348</v>
      </c>
      <c r="X84" s="295">
        <v>1.875380507899634</v>
      </c>
      <c r="Y84" s="295">
        <v>1.658955837853537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13.64866644110497</v>
      </c>
      <c r="H85" s="295">
        <v>13.7799920704561</v>
      </c>
      <c r="I85" s="295">
        <v>13.70994276458052</v>
      </c>
      <c r="J85" s="295">
        <v>14.193497313972371</v>
      </c>
      <c r="K85" s="295">
        <v>23.520302309173861</v>
      </c>
      <c r="L85" s="295">
        <v>15.836061563805259</v>
      </c>
      <c r="M85" s="295">
        <v>16.966915901165098</v>
      </c>
      <c r="N85" s="295">
        <v>15.601011475099989</v>
      </c>
      <c r="O85" s="295">
        <v>5.885232231970468</v>
      </c>
      <c r="P85" s="295">
        <v>5.5645547795990362</v>
      </c>
      <c r="Q85" s="295">
        <v>6.5035215417496151</v>
      </c>
      <c r="R85" s="295">
        <v>3.7159660050878989</v>
      </c>
      <c r="S85" s="295">
        <v>3.164245909458383</v>
      </c>
      <c r="T85" s="295">
        <v>4.4695336141315698</v>
      </c>
      <c r="U85" s="295">
        <v>4.0421633672089046</v>
      </c>
      <c r="V85" s="295">
        <v>3.3262052198206509</v>
      </c>
      <c r="W85" s="295">
        <v>2.6967598540285111</v>
      </c>
      <c r="X85" s="295">
        <v>6.5833460852369168</v>
      </c>
      <c r="Y85" s="295">
        <v>2.821528730085249</v>
      </c>
      <c r="DA85" s="122" t="s">
        <v>1527</v>
      </c>
    </row>
    <row r="86" spans="1:105" ht="12" customHeight="1" x14ac:dyDescent="0.25">
      <c r="A86" s="59" t="s">
        <v>35</v>
      </c>
      <c r="B86" s="295">
        <v>9.6726029373622513</v>
      </c>
      <c r="C86" s="295">
        <v>17.96851158353261</v>
      </c>
      <c r="D86" s="295">
        <v>12.45470548030042</v>
      </c>
      <c r="E86" s="295">
        <v>12.70581039432914</v>
      </c>
      <c r="F86" s="295">
        <v>9.506333790012377</v>
      </c>
      <c r="G86" s="295">
        <v>4.5979707074071481</v>
      </c>
      <c r="H86" s="295">
        <v>5.0181175434503276</v>
      </c>
      <c r="I86" s="295">
        <v>6.4005406489352543</v>
      </c>
      <c r="J86" s="295">
        <v>6.4781434516849057</v>
      </c>
      <c r="K86" s="295">
        <v>10.7630283331223</v>
      </c>
      <c r="L86" s="295">
        <v>15.62459725567251</v>
      </c>
      <c r="M86" s="295">
        <v>22.41771970744982</v>
      </c>
      <c r="N86" s="295">
        <v>20.069178771871591</v>
      </c>
      <c r="O86" s="295">
        <v>5.1832392843169828</v>
      </c>
      <c r="P86" s="295">
        <v>5.5993622663067457</v>
      </c>
      <c r="Q86" s="295">
        <v>8.3227279314625395</v>
      </c>
      <c r="R86" s="295">
        <v>3.5118831374857891</v>
      </c>
      <c r="S86" s="295">
        <v>2.5479803399517178</v>
      </c>
      <c r="T86" s="295">
        <v>4.8664864379492183</v>
      </c>
      <c r="U86" s="295">
        <v>4.3982397359497316</v>
      </c>
      <c r="V86" s="295">
        <v>4.4031663267106458</v>
      </c>
      <c r="W86" s="295">
        <v>4.177963166718822</v>
      </c>
      <c r="X86" s="295">
        <v>5.9160203266374314</v>
      </c>
      <c r="Y86" s="295">
        <v>3.5226966717688279</v>
      </c>
      <c r="DA86" s="122" t="s">
        <v>1528</v>
      </c>
    </row>
    <row r="87" spans="1:105" ht="12" customHeight="1" x14ac:dyDescent="0.25">
      <c r="A87" s="59" t="s">
        <v>38</v>
      </c>
      <c r="B87" s="295">
        <v>1.079434135764578</v>
      </c>
      <c r="C87" s="295">
        <v>1.831297067901744</v>
      </c>
      <c r="D87" s="295">
        <v>1.0307477769197151</v>
      </c>
      <c r="E87" s="295">
        <v>0</v>
      </c>
      <c r="F87" s="295">
        <v>0</v>
      </c>
      <c r="G87" s="295">
        <v>0</v>
      </c>
      <c r="H87" s="295">
        <v>0</v>
      </c>
      <c r="I87" s="295">
        <v>0.33489362437212572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3.6696368831840558</v>
      </c>
      <c r="W87" s="295">
        <v>0</v>
      </c>
      <c r="X87" s="295">
        <v>5.6803912996078179</v>
      </c>
      <c r="Y87" s="295">
        <v>0</v>
      </c>
      <c r="DA87" s="122" t="s">
        <v>1529</v>
      </c>
    </row>
    <row r="88" spans="1:105" ht="12" customHeight="1" x14ac:dyDescent="0.25">
      <c r="A88" s="60" t="s">
        <v>1530</v>
      </c>
      <c r="B88" s="262">
        <v>11.45104255893753</v>
      </c>
      <c r="C88" s="262">
        <v>14.84073115826178</v>
      </c>
      <c r="D88" s="262">
        <v>11.227000824564101</v>
      </c>
      <c r="E88" s="262">
        <v>11.381640411461079</v>
      </c>
      <c r="F88" s="262">
        <v>11.217492138134199</v>
      </c>
      <c r="G88" s="262">
        <v>10.295630951592569</v>
      </c>
      <c r="H88" s="262">
        <v>9.4309754695090042</v>
      </c>
      <c r="I88" s="262">
        <v>10.72825536017662</v>
      </c>
      <c r="J88" s="262">
        <v>11.290239931387109</v>
      </c>
      <c r="K88" s="262">
        <v>10.055365820031231</v>
      </c>
      <c r="L88" s="262">
        <v>10.514882884550049</v>
      </c>
      <c r="M88" s="262">
        <v>10.47051476411634</v>
      </c>
      <c r="N88" s="262">
        <v>10.228859504567019</v>
      </c>
      <c r="O88" s="262">
        <v>5.4578068486451601</v>
      </c>
      <c r="P88" s="262">
        <v>5.2862919517306626</v>
      </c>
      <c r="Q88" s="262">
        <v>6.6230696990964617</v>
      </c>
      <c r="R88" s="262">
        <v>3.7195135719438071</v>
      </c>
      <c r="S88" s="262">
        <v>3.1190552914810108</v>
      </c>
      <c r="T88" s="262">
        <v>4.1208694915047888</v>
      </c>
      <c r="U88" s="262">
        <v>3.5390326072727398</v>
      </c>
      <c r="V88" s="262">
        <v>3.5556620048263818</v>
      </c>
      <c r="W88" s="262">
        <v>3.1425403368872469</v>
      </c>
      <c r="X88" s="262">
        <v>4.7315771116685932</v>
      </c>
      <c r="Y88" s="262">
        <v>4.2750270720376671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24.551458185233169</v>
      </c>
      <c r="C89" s="261">
        <f t="shared" si="3"/>
        <v>27.92096395121354</v>
      </c>
      <c r="D89" s="261">
        <f t="shared" si="3"/>
        <v>23.572593904314743</v>
      </c>
      <c r="E89" s="261">
        <f t="shared" si="3"/>
        <v>22.865515409328349</v>
      </c>
      <c r="F89" s="261">
        <f t="shared" si="3"/>
        <v>22.864680300044618</v>
      </c>
      <c r="G89" s="261">
        <f t="shared" si="3"/>
        <v>22.29097258393784</v>
      </c>
      <c r="H89" s="261">
        <f t="shared" si="3"/>
        <v>20.663728050891365</v>
      </c>
      <c r="I89" s="261">
        <f t="shared" si="3"/>
        <v>22.290832401719261</v>
      </c>
      <c r="J89" s="261">
        <f t="shared" si="3"/>
        <v>22.5681118556153</v>
      </c>
      <c r="K89" s="261">
        <f t="shared" si="3"/>
        <v>22.271332063270222</v>
      </c>
      <c r="L89" s="261">
        <f t="shared" si="3"/>
        <v>22.76292999688383</v>
      </c>
      <c r="M89" s="261">
        <f t="shared" si="3"/>
        <v>24.082357963289859</v>
      </c>
      <c r="N89" s="261">
        <f t="shared" si="3"/>
        <v>22.937240356768051</v>
      </c>
      <c r="O89" s="261">
        <f t="shared" si="3"/>
        <v>10.323552159395119</v>
      </c>
      <c r="P89" s="261">
        <f t="shared" si="3"/>
        <v>9.643136552087558</v>
      </c>
      <c r="Q89" s="261">
        <f t="shared" si="3"/>
        <v>13.083467426808141</v>
      </c>
      <c r="R89" s="261">
        <f t="shared" si="3"/>
        <v>6.7594313357226614</v>
      </c>
      <c r="S89" s="261">
        <f t="shared" si="3"/>
        <v>5.6171871680704868</v>
      </c>
      <c r="T89" s="261">
        <f t="shared" si="3"/>
        <v>7.6792660080959418</v>
      </c>
      <c r="U89" s="261">
        <f t="shared" si="3"/>
        <v>6.5023429668774906</v>
      </c>
      <c r="V89" s="261">
        <f t="shared" si="3"/>
        <v>6.6689841800569383</v>
      </c>
      <c r="W89" s="261">
        <f t="shared" si="3"/>
        <v>5.5931998563378258</v>
      </c>
      <c r="X89" s="261">
        <f t="shared" si="3"/>
        <v>9.1829381468778024</v>
      </c>
      <c r="Y89" s="261">
        <f t="shared" si="3"/>
        <v>7.8938682720359488</v>
      </c>
      <c r="DA89" s="70"/>
    </row>
    <row r="90" spans="1:105" ht="12" customHeight="1" x14ac:dyDescent="0.25">
      <c r="A90" s="60" t="s">
        <v>1533</v>
      </c>
      <c r="B90" s="262">
        <v>12.44211452784471</v>
      </c>
      <c r="C90" s="262">
        <v>12.227064221355331</v>
      </c>
      <c r="D90" s="262">
        <v>11.700171762252211</v>
      </c>
      <c r="E90" s="262">
        <v>10.82956371166998</v>
      </c>
      <c r="F90" s="262">
        <v>11.00231348273679</v>
      </c>
      <c r="G90" s="262">
        <v>11.403463195967539</v>
      </c>
      <c r="H90" s="262">
        <v>10.690581728458939</v>
      </c>
      <c r="I90" s="262">
        <v>10.94582775852175</v>
      </c>
      <c r="J90" s="262">
        <v>10.628815097275281</v>
      </c>
      <c r="K90" s="262">
        <v>11.63790024352039</v>
      </c>
      <c r="L90" s="262">
        <v>11.64356425259804</v>
      </c>
      <c r="M90" s="262">
        <v>13.00991098775363</v>
      </c>
      <c r="N90" s="262">
        <v>12.120340993550689</v>
      </c>
      <c r="O90" s="262">
        <v>4.5519852120424478</v>
      </c>
      <c r="P90" s="262">
        <v>4.0529446034225121</v>
      </c>
      <c r="Q90" s="262">
        <v>6.0796486356013446</v>
      </c>
      <c r="R90" s="262">
        <v>2.8260892099584298</v>
      </c>
      <c r="S90" s="262">
        <v>2.318822655272458</v>
      </c>
      <c r="T90" s="262">
        <v>3.3214946887559891</v>
      </c>
      <c r="U90" s="262">
        <v>2.7598573516510831</v>
      </c>
      <c r="V90" s="262">
        <v>2.9089131712948801</v>
      </c>
      <c r="W90" s="262">
        <v>2.2700001825341691</v>
      </c>
      <c r="X90" s="262">
        <v>4.1793506576400832</v>
      </c>
      <c r="Y90" s="262">
        <v>3.3730771131961279</v>
      </c>
      <c r="DA90" s="72" t="s">
        <v>1534</v>
      </c>
    </row>
    <row r="91" spans="1:105" ht="12" customHeight="1" x14ac:dyDescent="0.25">
      <c r="A91" s="59" t="s">
        <v>28</v>
      </c>
      <c r="B91" s="230">
        <v>5.8165247843694967</v>
      </c>
      <c r="C91" s="230">
        <v>5.9047327551699196</v>
      </c>
      <c r="D91" s="230">
        <v>5.3245777854291783</v>
      </c>
      <c r="E91" s="230">
        <v>4.6293327742114636</v>
      </c>
      <c r="F91" s="230">
        <v>5.4975528356795138</v>
      </c>
      <c r="G91" s="230">
        <v>5.9922803096935082</v>
      </c>
      <c r="H91" s="230">
        <v>5.8269608870317509</v>
      </c>
      <c r="I91" s="230">
        <v>5.8773448129006614</v>
      </c>
      <c r="J91" s="230">
        <v>6.4026787109457857</v>
      </c>
      <c r="K91" s="230">
        <v>5.9721650697402779</v>
      </c>
      <c r="L91" s="230">
        <v>5.8788978481450114</v>
      </c>
      <c r="M91" s="230">
        <v>7.3284155719154098</v>
      </c>
      <c r="N91" s="230">
        <v>6.9365310392508599</v>
      </c>
      <c r="O91" s="230">
        <v>2.8369799217520479</v>
      </c>
      <c r="P91" s="230">
        <v>2.5695176857576718</v>
      </c>
      <c r="Q91" s="230">
        <v>3.9276444970222841</v>
      </c>
      <c r="R91" s="230">
        <v>1.7392522498682521</v>
      </c>
      <c r="S91" s="230">
        <v>1.4252642108600611</v>
      </c>
      <c r="T91" s="230">
        <v>1.9692785844508549</v>
      </c>
      <c r="U91" s="230">
        <v>1.509419568514957</v>
      </c>
      <c r="V91" s="230">
        <v>1.5442645782076789</v>
      </c>
      <c r="W91" s="230">
        <v>1.17356182845864</v>
      </c>
      <c r="X91" s="230">
        <v>2.3605359725812241</v>
      </c>
      <c r="Y91" s="230">
        <v>1.859527424638505</v>
      </c>
      <c r="DA91" s="71" t="s">
        <v>1535</v>
      </c>
    </row>
    <row r="92" spans="1:105" ht="12" customHeight="1" x14ac:dyDescent="0.25">
      <c r="A92" s="59" t="s">
        <v>31</v>
      </c>
      <c r="B92" s="295">
        <v>1.4197053221131779</v>
      </c>
      <c r="C92" s="295">
        <v>1.064170141063705</v>
      </c>
      <c r="D92" s="295">
        <v>1.127231877638641</v>
      </c>
      <c r="E92" s="295">
        <v>1.1117403638318311</v>
      </c>
      <c r="F92" s="295">
        <v>0.89518319639591648</v>
      </c>
      <c r="G92" s="295">
        <v>0.85546360425491408</v>
      </c>
      <c r="H92" s="295">
        <v>0.85184387820440122</v>
      </c>
      <c r="I92" s="295">
        <v>0.97099767397509473</v>
      </c>
      <c r="J92" s="295">
        <v>0.77964093326065476</v>
      </c>
      <c r="K92" s="295">
        <v>0.82602647689134268</v>
      </c>
      <c r="L92" s="295">
        <v>0.7967601251539046</v>
      </c>
      <c r="M92" s="295">
        <v>0.77419068777940736</v>
      </c>
      <c r="N92" s="295">
        <v>0.7895944980052223</v>
      </c>
      <c r="O92" s="295">
        <v>0.37870634398105169</v>
      </c>
      <c r="P92" s="295">
        <v>0.34463063984289111</v>
      </c>
      <c r="Q92" s="295">
        <v>0.44608223583964052</v>
      </c>
      <c r="R92" s="295">
        <v>0.24629930271857561</v>
      </c>
      <c r="S92" s="295">
        <v>0.2123011448433445</v>
      </c>
      <c r="T92" s="295">
        <v>0.28188988462107001</v>
      </c>
      <c r="U92" s="295">
        <v>0.2438763097727967</v>
      </c>
      <c r="V92" s="295">
        <v>0.22943146850550719</v>
      </c>
      <c r="W92" s="295">
        <v>0.2167358786395224</v>
      </c>
      <c r="X92" s="295">
        <v>0.420213194437563</v>
      </c>
      <c r="Y92" s="295">
        <v>0.42474453889563568</v>
      </c>
      <c r="DA92" s="122" t="s">
        <v>1536</v>
      </c>
    </row>
    <row r="93" spans="1:105" ht="12" customHeight="1" x14ac:dyDescent="0.25">
      <c r="A93" s="59" t="s">
        <v>159</v>
      </c>
      <c r="B93" s="295">
        <v>1.1144183300817461</v>
      </c>
      <c r="C93" s="295">
        <v>1.0258342756627761</v>
      </c>
      <c r="D93" s="295">
        <v>1.0434045283168549</v>
      </c>
      <c r="E93" s="295">
        <v>1.0650021631402939</v>
      </c>
      <c r="F93" s="295">
        <v>0.95939552853406562</v>
      </c>
      <c r="G93" s="295">
        <v>0.68871063784499409</v>
      </c>
      <c r="H93" s="295">
        <v>0.62445188303535393</v>
      </c>
      <c r="I93" s="295">
        <v>0.7207614678226002</v>
      </c>
      <c r="J93" s="295">
        <v>0.63551778797777136</v>
      </c>
      <c r="K93" s="295">
        <v>0.7690883476631063</v>
      </c>
      <c r="L93" s="295">
        <v>0.84333001519352513</v>
      </c>
      <c r="M93" s="295">
        <v>0.69420405728230383</v>
      </c>
      <c r="N93" s="295">
        <v>0.62618030238391464</v>
      </c>
      <c r="O93" s="295">
        <v>0.30372893878026302</v>
      </c>
      <c r="P93" s="295">
        <v>0.21557769582342809</v>
      </c>
      <c r="Q93" s="295">
        <v>0.24807968173127501</v>
      </c>
      <c r="R93" s="295">
        <v>0.15303760524924651</v>
      </c>
      <c r="S93" s="295">
        <v>0.1279030664944831</v>
      </c>
      <c r="T93" s="295">
        <v>0.18637444901884101</v>
      </c>
      <c r="U93" s="295">
        <v>0.14644749920603881</v>
      </c>
      <c r="V93" s="295">
        <v>0.1517787950135096</v>
      </c>
      <c r="W93" s="295">
        <v>0.1138609078657026</v>
      </c>
      <c r="X93" s="295">
        <v>0.18968181059909239</v>
      </c>
      <c r="Y93" s="295">
        <v>0.45754177930673923</v>
      </c>
      <c r="DA93" s="122" t="s">
        <v>1537</v>
      </c>
    </row>
    <row r="94" spans="1:105" ht="12" customHeight="1" x14ac:dyDescent="0.25">
      <c r="A94" s="59" t="s">
        <v>32</v>
      </c>
      <c r="B94" s="295">
        <v>3.001188480138635</v>
      </c>
      <c r="C94" s="295">
        <v>2.1939732495602411</v>
      </c>
      <c r="D94" s="295">
        <v>2.8008572763048152</v>
      </c>
      <c r="E94" s="295">
        <v>2.603636833032613</v>
      </c>
      <c r="F94" s="295">
        <v>2.5878661304816459</v>
      </c>
      <c r="G94" s="295">
        <v>3.2845491207879358</v>
      </c>
      <c r="H94" s="295">
        <v>2.745128105993381</v>
      </c>
      <c r="I94" s="295">
        <v>2.5578917140547328</v>
      </c>
      <c r="J94" s="295">
        <v>1.97819274984093</v>
      </c>
      <c r="K94" s="295">
        <v>2.5790726868526148</v>
      </c>
      <c r="L94" s="295">
        <v>2.114333568895467</v>
      </c>
      <c r="M94" s="295">
        <v>1.352606696812638</v>
      </c>
      <c r="N94" s="295">
        <v>1.207078921514765</v>
      </c>
      <c r="O94" s="295">
        <v>0.36791537921139211</v>
      </c>
      <c r="P94" s="295">
        <v>0.19811836769410571</v>
      </c>
      <c r="Q94" s="295">
        <v>0.41716765984340648</v>
      </c>
      <c r="R94" s="295">
        <v>0.23542026289428589</v>
      </c>
      <c r="S94" s="295">
        <v>0.22326495148223971</v>
      </c>
      <c r="T94" s="295">
        <v>0.25539059148632393</v>
      </c>
      <c r="U94" s="295">
        <v>0.28484342080984731</v>
      </c>
      <c r="V94" s="295">
        <v>0.34112386790031118</v>
      </c>
      <c r="W94" s="295">
        <v>0.2368378812335061</v>
      </c>
      <c r="X94" s="295">
        <v>0.29098546611542792</v>
      </c>
      <c r="Y94" s="295">
        <v>0.2021050333902574</v>
      </c>
      <c r="DA94" s="122" t="s">
        <v>1538</v>
      </c>
    </row>
    <row r="95" spans="1:105" ht="12" customHeight="1" x14ac:dyDescent="0.25">
      <c r="A95" s="59" t="s">
        <v>35</v>
      </c>
      <c r="B95" s="295">
        <v>1.090277611141651</v>
      </c>
      <c r="C95" s="295">
        <v>2.0383537998986911</v>
      </c>
      <c r="D95" s="295">
        <v>1.4041002945627199</v>
      </c>
      <c r="E95" s="295">
        <v>1.419851577453781</v>
      </c>
      <c r="F95" s="295">
        <v>1.0623157916456469</v>
      </c>
      <c r="G95" s="295">
        <v>0.58245952338619056</v>
      </c>
      <c r="H95" s="295">
        <v>0.64219697419405608</v>
      </c>
      <c r="I95" s="295">
        <v>0.81883208976865629</v>
      </c>
      <c r="J95" s="295">
        <v>0.83278491525013665</v>
      </c>
      <c r="K95" s="295">
        <v>1.491547662373047</v>
      </c>
      <c r="L95" s="295">
        <v>2.010242695210132</v>
      </c>
      <c r="M95" s="295">
        <v>2.86049397396387</v>
      </c>
      <c r="N95" s="295">
        <v>2.5609562323959318</v>
      </c>
      <c r="O95" s="295">
        <v>0.66465462831769295</v>
      </c>
      <c r="P95" s="295">
        <v>0.72510021430441451</v>
      </c>
      <c r="Q95" s="295">
        <v>1.0406745611647401</v>
      </c>
      <c r="R95" s="295">
        <v>0.45207978922807041</v>
      </c>
      <c r="S95" s="295">
        <v>0.33008928159232992</v>
      </c>
      <c r="T95" s="295">
        <v>0.62856117917889887</v>
      </c>
      <c r="U95" s="295">
        <v>0.57527055334744326</v>
      </c>
      <c r="V95" s="295">
        <v>0.64231446166787232</v>
      </c>
      <c r="W95" s="295">
        <v>0.52900368633679806</v>
      </c>
      <c r="X95" s="295">
        <v>0.91793421390677554</v>
      </c>
      <c r="Y95" s="295">
        <v>0.42915833696499128</v>
      </c>
      <c r="DA95" s="122" t="s">
        <v>1539</v>
      </c>
    </row>
    <row r="96" spans="1:105" ht="12" customHeight="1" x14ac:dyDescent="0.25">
      <c r="A96" s="61" t="s">
        <v>1540</v>
      </c>
      <c r="B96" s="263">
        <v>12.109343657388459</v>
      </c>
      <c r="C96" s="263">
        <v>15.693899729858209</v>
      </c>
      <c r="D96" s="263">
        <v>11.872422142062531</v>
      </c>
      <c r="E96" s="263">
        <v>12.035951697658369</v>
      </c>
      <c r="F96" s="263">
        <v>11.86236681730783</v>
      </c>
      <c r="G96" s="263">
        <v>10.887509387970301</v>
      </c>
      <c r="H96" s="263">
        <v>9.9731463224324273</v>
      </c>
      <c r="I96" s="263">
        <v>11.345004643197511</v>
      </c>
      <c r="J96" s="263">
        <v>11.939296758340021</v>
      </c>
      <c r="K96" s="263">
        <v>10.633431819749831</v>
      </c>
      <c r="L96" s="263">
        <v>11.11936574428579</v>
      </c>
      <c r="M96" s="263">
        <v>11.072446975536231</v>
      </c>
      <c r="N96" s="263">
        <v>10.81689936321736</v>
      </c>
      <c r="O96" s="263">
        <v>5.771566947352671</v>
      </c>
      <c r="P96" s="263">
        <v>5.5901919486650469</v>
      </c>
      <c r="Q96" s="263">
        <v>7.003818791206796</v>
      </c>
      <c r="R96" s="263">
        <v>3.9333421257642311</v>
      </c>
      <c r="S96" s="263">
        <v>3.2983645127980288</v>
      </c>
      <c r="T96" s="263">
        <v>4.3577713193399523</v>
      </c>
      <c r="U96" s="263">
        <v>3.742485615226407</v>
      </c>
      <c r="V96" s="263">
        <v>3.7600710087620581</v>
      </c>
      <c r="W96" s="263">
        <v>3.3231996738036571</v>
      </c>
      <c r="X96" s="263">
        <v>5.0035874892377183</v>
      </c>
      <c r="Y96" s="263">
        <v>4.5207911588398204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82.463318236464943</v>
      </c>
      <c r="C99" s="223">
        <v>80.271868147357296</v>
      </c>
      <c r="D99" s="223">
        <v>80.147905150545625</v>
      </c>
      <c r="E99" s="223">
        <v>71.356583624711618</v>
      </c>
      <c r="F99" s="223">
        <v>74.498437996025956</v>
      </c>
      <c r="G99" s="223">
        <v>69.94243461248567</v>
      </c>
      <c r="H99" s="223">
        <v>76.783537964510344</v>
      </c>
      <c r="I99" s="223">
        <v>73.888280181475835</v>
      </c>
      <c r="J99" s="223">
        <v>82.63222938228499</v>
      </c>
      <c r="K99" s="223">
        <v>70.635886885190459</v>
      </c>
      <c r="L99" s="223">
        <v>78.721284291670486</v>
      </c>
      <c r="M99" s="223">
        <v>88.275470653638763</v>
      </c>
      <c r="N99" s="223">
        <v>79.079080005132028</v>
      </c>
      <c r="O99" s="223">
        <v>67.691797195486885</v>
      </c>
      <c r="P99" s="223">
        <v>65.004032401923851</v>
      </c>
      <c r="Q99" s="223">
        <v>67.804548999271177</v>
      </c>
      <c r="R99" s="223">
        <v>72.226150759436862</v>
      </c>
      <c r="S99" s="223">
        <v>75.76453870270079</v>
      </c>
      <c r="T99" s="223">
        <v>76.408859741905218</v>
      </c>
      <c r="U99" s="223">
        <v>74.049816782213369</v>
      </c>
      <c r="V99" s="223">
        <v>73.735097589943635</v>
      </c>
      <c r="W99" s="223">
        <v>74.47705123376997</v>
      </c>
      <c r="X99" s="223">
        <v>79.093029550641674</v>
      </c>
      <c r="Y99" s="223">
        <v>70.514972150573485</v>
      </c>
      <c r="DA99" s="89" t="s">
        <v>1542</v>
      </c>
    </row>
    <row r="100" spans="1:105" ht="12" customHeight="1" x14ac:dyDescent="0.25">
      <c r="A100" s="55" t="s">
        <v>91</v>
      </c>
      <c r="B100" s="259">
        <v>0.70012241544460752</v>
      </c>
      <c r="C100" s="259">
        <v>0.68151676917041204</v>
      </c>
      <c r="D100" s="259">
        <v>0.68046431003313557</v>
      </c>
      <c r="E100" s="259">
        <v>0.60582504747065524</v>
      </c>
      <c r="F100" s="259">
        <v>0.63249972802512999</v>
      </c>
      <c r="G100" s="259">
        <v>0.59381877069935607</v>
      </c>
      <c r="H100" s="259">
        <v>0.65190047181877497</v>
      </c>
      <c r="I100" s="259">
        <v>0.62731942274439345</v>
      </c>
      <c r="J100" s="259">
        <v>0.70155648918671554</v>
      </c>
      <c r="K100" s="259">
        <v>0.59970625486223395</v>
      </c>
      <c r="L100" s="259">
        <v>0.6683521459462326</v>
      </c>
      <c r="M100" s="259">
        <v>0.74946821277923048</v>
      </c>
      <c r="N100" s="259">
        <v>0.67138986992432237</v>
      </c>
      <c r="O100" s="259">
        <v>0.57471061766363662</v>
      </c>
      <c r="P100" s="259">
        <v>0.55189120632209554</v>
      </c>
      <c r="Q100" s="259">
        <v>0.57566789256931594</v>
      </c>
      <c r="R100" s="259">
        <v>0.61320776569909918</v>
      </c>
      <c r="S100" s="259">
        <v>0.64324905880474936</v>
      </c>
      <c r="T100" s="259">
        <v>0.64871941352681928</v>
      </c>
      <c r="U100" s="259">
        <v>0.62869088580795263</v>
      </c>
      <c r="V100" s="259">
        <v>0.62601888611406886</v>
      </c>
      <c r="W100" s="259">
        <v>0.63231815211926334</v>
      </c>
      <c r="X100" s="259">
        <v>0.67150830306148379</v>
      </c>
      <c r="Y100" s="259">
        <v>0.59867967579792347</v>
      </c>
      <c r="DA100" s="67" t="s">
        <v>1543</v>
      </c>
    </row>
    <row r="101" spans="1:105" ht="12" customHeight="1" x14ac:dyDescent="0.25">
      <c r="A101" s="173" t="s">
        <v>92</v>
      </c>
      <c r="B101" s="224">
        <v>0.78496984492489907</v>
      </c>
      <c r="C101" s="224">
        <v>0.76410939116938303</v>
      </c>
      <c r="D101" s="224">
        <v>0.7629293851196508</v>
      </c>
      <c r="E101" s="224">
        <v>0.67924463361548371</v>
      </c>
      <c r="F101" s="224">
        <v>0.70915200323593841</v>
      </c>
      <c r="G101" s="224">
        <v>0.66578332312550759</v>
      </c>
      <c r="H101" s="224">
        <v>0.7309039119181564</v>
      </c>
      <c r="I101" s="224">
        <v>0.70334389976263212</v>
      </c>
      <c r="J101" s="224">
        <v>0.78657771323209924</v>
      </c>
      <c r="K101" s="224">
        <v>0.67238430807954186</v>
      </c>
      <c r="L101" s="224">
        <v>0.74934935489170373</v>
      </c>
      <c r="M101" s="224">
        <v>0.84029583081960368</v>
      </c>
      <c r="N101" s="224">
        <v>0.75275521887692043</v>
      </c>
      <c r="O101" s="224">
        <v>0.64435946410547495</v>
      </c>
      <c r="P101" s="224">
        <v>0.61877458153794318</v>
      </c>
      <c r="Q101" s="224">
        <v>0.64543275060178606</v>
      </c>
      <c r="R101" s="224">
        <v>0.68752205918430487</v>
      </c>
      <c r="S101" s="224">
        <v>0.72120403917848985</v>
      </c>
      <c r="T101" s="224">
        <v>0.72733734301670583</v>
      </c>
      <c r="U101" s="224">
        <v>0.70488156963946169</v>
      </c>
      <c r="V101" s="224">
        <v>0.70188575185234581</v>
      </c>
      <c r="W101" s="224">
        <v>0.70894842225134758</v>
      </c>
      <c r="X101" s="224">
        <v>0.75288800485728713</v>
      </c>
      <c r="Y101" s="224">
        <v>0.67123331849380896</v>
      </c>
      <c r="DA101" s="177" t="s">
        <v>1544</v>
      </c>
    </row>
    <row r="102" spans="1:105" ht="12" customHeight="1" x14ac:dyDescent="0.25">
      <c r="A102" s="173" t="s">
        <v>93</v>
      </c>
      <c r="B102" s="224">
        <v>1.8039932672908769</v>
      </c>
      <c r="C102" s="224">
        <v>2.0869032802365131</v>
      </c>
      <c r="D102" s="224">
        <v>1.80183235203846</v>
      </c>
      <c r="E102" s="224">
        <v>1.699752274449208</v>
      </c>
      <c r="F102" s="224">
        <v>1.7407200258202651</v>
      </c>
      <c r="G102" s="224">
        <v>1.51033517515037</v>
      </c>
      <c r="H102" s="224">
        <v>1.6329244646103309</v>
      </c>
      <c r="I102" s="224">
        <v>1.6831782557801109</v>
      </c>
      <c r="J102" s="224">
        <v>1.980182261330917</v>
      </c>
      <c r="K102" s="224">
        <v>1.481874330558681</v>
      </c>
      <c r="L102" s="224">
        <v>1.701070949329992</v>
      </c>
      <c r="M102" s="224">
        <v>1.7653708303176261</v>
      </c>
      <c r="N102" s="224">
        <v>1.6333825312849011</v>
      </c>
      <c r="O102" s="224">
        <v>1.7467037862082819</v>
      </c>
      <c r="P102" s="224">
        <v>1.761742038884772</v>
      </c>
      <c r="Q102" s="224">
        <v>1.6512480057957259</v>
      </c>
      <c r="R102" s="224">
        <v>1.967420655162005</v>
      </c>
      <c r="S102" s="224">
        <v>2.0891873633159359</v>
      </c>
      <c r="T102" s="224">
        <v>2.0121050628963242</v>
      </c>
      <c r="U102" s="224">
        <v>1.9877778495154681</v>
      </c>
      <c r="V102" s="224">
        <v>1.9247526471624521</v>
      </c>
      <c r="W102" s="224">
        <v>2.0880586302580548</v>
      </c>
      <c r="X102" s="224">
        <v>1.9720323993416231</v>
      </c>
      <c r="Y102" s="224">
        <v>1.8801706042753721</v>
      </c>
      <c r="DA102" s="177" t="s">
        <v>1545</v>
      </c>
    </row>
    <row r="103" spans="1:105" ht="12" customHeight="1" x14ac:dyDescent="0.25">
      <c r="A103" s="173" t="s">
        <v>94</v>
      </c>
      <c r="B103" s="224">
        <v>0.6283860652904858</v>
      </c>
      <c r="C103" s="224">
        <v>0.61168680156672184</v>
      </c>
      <c r="D103" s="224">
        <v>0.61074218010972681</v>
      </c>
      <c r="E103" s="224">
        <v>0.54375064908149129</v>
      </c>
      <c r="F103" s="224">
        <v>0.56769217300179375</v>
      </c>
      <c r="G103" s="224">
        <v>0.53297456642412633</v>
      </c>
      <c r="H103" s="224">
        <v>0.58510506650050476</v>
      </c>
      <c r="I103" s="224">
        <v>0.56304265517383156</v>
      </c>
      <c r="J103" s="224">
        <v>0.62967320013470818</v>
      </c>
      <c r="K103" s="224">
        <v>0.53825880376028046</v>
      </c>
      <c r="L103" s="224">
        <v>0.59987105962447795</v>
      </c>
      <c r="M103" s="224">
        <v>0.67267576483686309</v>
      </c>
      <c r="N103" s="224">
        <v>0.60259753056144716</v>
      </c>
      <c r="O103" s="224">
        <v>0.51582428407891789</v>
      </c>
      <c r="P103" s="224">
        <v>0.49534300853505481</v>
      </c>
      <c r="Q103" s="224">
        <v>0.51668347412641713</v>
      </c>
      <c r="R103" s="224">
        <v>0.55037691494068974</v>
      </c>
      <c r="S103" s="224">
        <v>0.57734009959877541</v>
      </c>
      <c r="T103" s="224">
        <v>0.58224994765350702</v>
      </c>
      <c r="U103" s="224">
        <v>0.56427359459126747</v>
      </c>
      <c r="V103" s="224">
        <v>0.56187537488417449</v>
      </c>
      <c r="W103" s="224">
        <v>0.56752920183200684</v>
      </c>
      <c r="X103" s="224">
        <v>0.60270382873362272</v>
      </c>
      <c r="Y103" s="224">
        <v>0.53733741063716212</v>
      </c>
      <c r="DA103" s="177" t="s">
        <v>1546</v>
      </c>
    </row>
    <row r="104" spans="1:105" ht="12" customHeight="1" x14ac:dyDescent="0.25">
      <c r="A104" s="56" t="s">
        <v>95</v>
      </c>
      <c r="B104" s="260">
        <v>0.76193898489593215</v>
      </c>
      <c r="C104" s="260">
        <v>0.82561385536523746</v>
      </c>
      <c r="D104" s="260">
        <v>0.74388579170969871</v>
      </c>
      <c r="E104" s="260">
        <v>0.6866406959566167</v>
      </c>
      <c r="F104" s="260">
        <v>0.72172184338597534</v>
      </c>
      <c r="G104" s="260">
        <v>0.6658629764986137</v>
      </c>
      <c r="H104" s="260">
        <v>0.71895291754002422</v>
      </c>
      <c r="I104" s="260">
        <v>0.72397684946485885</v>
      </c>
      <c r="J104" s="260">
        <v>0.85014415344089922</v>
      </c>
      <c r="K104" s="260">
        <v>0.63761741628859425</v>
      </c>
      <c r="L104" s="260">
        <v>0.70924587116107418</v>
      </c>
      <c r="M104" s="260">
        <v>0.75448604536699904</v>
      </c>
      <c r="N104" s="260">
        <v>0.68836380938572861</v>
      </c>
      <c r="O104" s="260">
        <v>0.70899102919394186</v>
      </c>
      <c r="P104" s="260">
        <v>0.70570205208217884</v>
      </c>
      <c r="Q104" s="260">
        <v>0.67349684531466503</v>
      </c>
      <c r="R104" s="260">
        <v>0.79353887056080141</v>
      </c>
      <c r="S104" s="260">
        <v>0.85027918077005482</v>
      </c>
      <c r="T104" s="260">
        <v>0.79819766538279935</v>
      </c>
      <c r="U104" s="260">
        <v>0.78402579483265078</v>
      </c>
      <c r="V104" s="260">
        <v>0.76728562577276394</v>
      </c>
      <c r="W104" s="260">
        <v>0.81469615473852874</v>
      </c>
      <c r="X104" s="260">
        <v>0.79943666959488535</v>
      </c>
      <c r="Y104" s="260">
        <v>0.74074019989118278</v>
      </c>
      <c r="DA104" s="68" t="s">
        <v>1547</v>
      </c>
    </row>
    <row r="105" spans="1:105" ht="12" customHeight="1" x14ac:dyDescent="0.25">
      <c r="A105" s="37" t="s">
        <v>159</v>
      </c>
      <c r="B105" s="226">
        <v>9.3735708735093334E-2</v>
      </c>
      <c r="C105" s="226">
        <v>4.6542733257207813E-2</v>
      </c>
      <c r="D105" s="226">
        <v>8.0554494739296309E-2</v>
      </c>
      <c r="E105" s="226">
        <v>6.5288973061209427E-2</v>
      </c>
      <c r="F105" s="226">
        <v>6.884001405537106E-2</v>
      </c>
      <c r="G105" s="226">
        <v>5.9449548045036868E-2</v>
      </c>
      <c r="H105" s="226">
        <v>6.4990579825045275E-2</v>
      </c>
      <c r="I105" s="226">
        <v>5.5583873063027762E-2</v>
      </c>
      <c r="J105" s="226">
        <v>4.7688079998609627E-2</v>
      </c>
      <c r="K105" s="226">
        <v>5.6449461186044832E-2</v>
      </c>
      <c r="L105" s="226">
        <v>6.1303977776285871E-2</v>
      </c>
      <c r="M105" s="226">
        <v>5.6778521582840309E-2</v>
      </c>
      <c r="N105" s="226">
        <v>4.7569638623658997E-2</v>
      </c>
      <c r="O105" s="226">
        <v>3.2637356680029421E-2</v>
      </c>
      <c r="P105" s="226">
        <v>2.07894185426226E-2</v>
      </c>
      <c r="Q105" s="226">
        <v>2.4117646787983772E-2</v>
      </c>
      <c r="R105" s="226">
        <v>2.40627997950408E-2</v>
      </c>
      <c r="S105" s="226">
        <v>2.5284619419054001E-2</v>
      </c>
      <c r="T105" s="226">
        <v>2.8500986852660368E-2</v>
      </c>
      <c r="U105" s="226">
        <v>2.360811756513544E-2</v>
      </c>
      <c r="V105" s="226">
        <v>2.3102878018529369E-2</v>
      </c>
      <c r="W105" s="226">
        <v>1.88090047846034E-2</v>
      </c>
      <c r="X105" s="226">
        <v>2.3814882825756761E-2</v>
      </c>
      <c r="Y105" s="226">
        <v>5.8898340099291638E-2</v>
      </c>
      <c r="DA105" s="69" t="s">
        <v>1548</v>
      </c>
    </row>
    <row r="106" spans="1:105" ht="12" customHeight="1" x14ac:dyDescent="0.25">
      <c r="A106" s="37" t="s">
        <v>35</v>
      </c>
      <c r="B106" s="226">
        <v>9.1705189909134593E-2</v>
      </c>
      <c r="C106" s="226">
        <v>9.2481368036963094E-2</v>
      </c>
      <c r="D106" s="226">
        <v>0.1084014749047069</v>
      </c>
      <c r="E106" s="226">
        <v>8.7042688362205745E-2</v>
      </c>
      <c r="F106" s="226">
        <v>7.6224906050864821E-2</v>
      </c>
      <c r="G106" s="226">
        <v>5.0277944781259493E-2</v>
      </c>
      <c r="H106" s="226">
        <v>6.683742150297653E-2</v>
      </c>
      <c r="I106" s="226">
        <v>6.3146909164179962E-2</v>
      </c>
      <c r="J106" s="226">
        <v>6.2490640563270791E-2</v>
      </c>
      <c r="K106" s="226">
        <v>0.10947644978642319</v>
      </c>
      <c r="L106" s="226">
        <v>0.14613006923964769</v>
      </c>
      <c r="M106" s="226">
        <v>0.23395803745964719</v>
      </c>
      <c r="N106" s="226">
        <v>0.1945506143235258</v>
      </c>
      <c r="O106" s="226">
        <v>7.1420821014130401E-2</v>
      </c>
      <c r="P106" s="226">
        <v>6.9925656190641922E-2</v>
      </c>
      <c r="Q106" s="226">
        <v>0.1011716127344864</v>
      </c>
      <c r="R106" s="226">
        <v>7.1082564588371699E-2</v>
      </c>
      <c r="S106" s="226">
        <v>6.5253962145864638E-2</v>
      </c>
      <c r="T106" s="226">
        <v>9.6121619665040431E-2</v>
      </c>
      <c r="U106" s="226">
        <v>9.2736679894271284E-2</v>
      </c>
      <c r="V106" s="226">
        <v>9.7769340283202152E-2</v>
      </c>
      <c r="W106" s="226">
        <v>8.7387612253343322E-2</v>
      </c>
      <c r="X106" s="226">
        <v>0.1152482448206217</v>
      </c>
      <c r="Y106" s="226">
        <v>5.5244602417093752E-2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0.57649808625170429</v>
      </c>
      <c r="C109" s="226">
        <v>0.68658975407106648</v>
      </c>
      <c r="D109" s="226">
        <v>0.55492982206569552</v>
      </c>
      <c r="E109" s="226">
        <v>0.53430903453320155</v>
      </c>
      <c r="F109" s="226">
        <v>0.5766569232797395</v>
      </c>
      <c r="G109" s="226">
        <v>0.55613548367231735</v>
      </c>
      <c r="H109" s="226">
        <v>0.58712491621200247</v>
      </c>
      <c r="I109" s="226">
        <v>0.60524606723765118</v>
      </c>
      <c r="J109" s="226">
        <v>0.73996543287901884</v>
      </c>
      <c r="K109" s="226">
        <v>0.4716915053161263</v>
      </c>
      <c r="L109" s="226">
        <v>0.50181182414514058</v>
      </c>
      <c r="M109" s="226">
        <v>0.46374948632451152</v>
      </c>
      <c r="N109" s="226">
        <v>0.4462435564385438</v>
      </c>
      <c r="O109" s="226">
        <v>0.60493285149978204</v>
      </c>
      <c r="P109" s="226">
        <v>0.61498697734891428</v>
      </c>
      <c r="Q109" s="226">
        <v>0.54820758579219486</v>
      </c>
      <c r="R109" s="226">
        <v>0.69839350617738893</v>
      </c>
      <c r="S109" s="226">
        <v>0.75974059920513615</v>
      </c>
      <c r="T109" s="226">
        <v>0.6735750588650985</v>
      </c>
      <c r="U109" s="226">
        <v>0.66768099737324405</v>
      </c>
      <c r="V109" s="226">
        <v>0.64641340747103238</v>
      </c>
      <c r="W109" s="226">
        <v>0.70849953770058205</v>
      </c>
      <c r="X109" s="226">
        <v>0.66037354194850695</v>
      </c>
      <c r="Y109" s="226">
        <v>0.62659725737479743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57.510405982142785</v>
      </c>
      <c r="C110" s="261">
        <f t="shared" si="4"/>
        <v>52.982063520823871</v>
      </c>
      <c r="D110" s="261">
        <f t="shared" si="4"/>
        <v>55.464189048648159</v>
      </c>
      <c r="E110" s="261">
        <f t="shared" si="4"/>
        <v>48.513788201580958</v>
      </c>
      <c r="F110" s="261">
        <f t="shared" si="4"/>
        <v>50.944608422375879</v>
      </c>
      <c r="G110" s="261">
        <f t="shared" si="4"/>
        <v>48.93460545307137</v>
      </c>
      <c r="H110" s="261">
        <f t="shared" si="4"/>
        <v>53.95408241364607</v>
      </c>
      <c r="I110" s="261">
        <f t="shared" si="4"/>
        <v>50.902182040996834</v>
      </c>
      <c r="J110" s="261">
        <f t="shared" si="4"/>
        <v>56.024526242383288</v>
      </c>
      <c r="K110" s="261">
        <f t="shared" si="4"/>
        <v>49.835615714335503</v>
      </c>
      <c r="L110" s="261">
        <f t="shared" si="4"/>
        <v>55.103445744565505</v>
      </c>
      <c r="M110" s="261">
        <f t="shared" si="4"/>
        <v>63.084606028128931</v>
      </c>
      <c r="N110" s="261">
        <f t="shared" si="4"/>
        <v>56.042362333211571</v>
      </c>
      <c r="O110" s="261">
        <f t="shared" si="4"/>
        <v>44.783126993717964</v>
      </c>
      <c r="P110" s="261">
        <f t="shared" si="4"/>
        <v>42.236546715477708</v>
      </c>
      <c r="Q110" s="261">
        <f t="shared" si="4"/>
        <v>45.760472826237766</v>
      </c>
      <c r="R110" s="261">
        <f t="shared" si="4"/>
        <v>46.832589912323222</v>
      </c>
      <c r="S110" s="261">
        <f t="shared" si="4"/>
        <v>48.886239957103918</v>
      </c>
      <c r="T110" s="261">
        <f t="shared" si="4"/>
        <v>50.194565854926424</v>
      </c>
      <c r="U110" s="261">
        <f t="shared" si="4"/>
        <v>48.301341783313092</v>
      </c>
      <c r="V110" s="261">
        <f t="shared" si="4"/>
        <v>48.59053399392694</v>
      </c>
      <c r="W110" s="261">
        <f t="shared" si="4"/>
        <v>47.771368973747407</v>
      </c>
      <c r="X110" s="261">
        <f t="shared" si="4"/>
        <v>52.960946422935848</v>
      </c>
      <c r="Y110" s="261">
        <f t="shared" si="4"/>
        <v>46.113384037162348</v>
      </c>
      <c r="DA110" s="70"/>
    </row>
    <row r="111" spans="1:105" ht="12" customHeight="1" x14ac:dyDescent="0.25">
      <c r="A111" s="60" t="s">
        <v>1554</v>
      </c>
      <c r="B111" s="262">
        <v>48.443759741148781</v>
      </c>
      <c r="C111" s="262">
        <v>42.493546670930563</v>
      </c>
      <c r="D111" s="262">
        <v>46.4084032994895</v>
      </c>
      <c r="E111" s="262">
        <v>39.971044251710637</v>
      </c>
      <c r="F111" s="262">
        <v>42.195965639230991</v>
      </c>
      <c r="G111" s="262">
        <v>41.343848332906269</v>
      </c>
      <c r="H111" s="262">
        <v>45.747206741033473</v>
      </c>
      <c r="I111" s="262">
        <v>42.44273705170967</v>
      </c>
      <c r="J111" s="262">
        <v>46.072375986778077</v>
      </c>
      <c r="K111" s="262">
        <v>42.387899266389908</v>
      </c>
      <c r="L111" s="262">
        <v>46.554074298424702</v>
      </c>
      <c r="M111" s="262">
        <v>54.212071361357943</v>
      </c>
      <c r="N111" s="262">
        <v>47.833184474350048</v>
      </c>
      <c r="O111" s="262">
        <v>36.00441057359631</v>
      </c>
      <c r="P111" s="262">
        <v>33.382249904025016</v>
      </c>
      <c r="Q111" s="262">
        <v>37.461505310034347</v>
      </c>
      <c r="R111" s="262">
        <v>36.944577905290402</v>
      </c>
      <c r="S111" s="262">
        <v>38.38624358916492</v>
      </c>
      <c r="T111" s="262">
        <v>40.08197556106672</v>
      </c>
      <c r="U111" s="262">
        <v>38.311017044293649</v>
      </c>
      <c r="V111" s="262">
        <v>38.916966098939398</v>
      </c>
      <c r="W111" s="262">
        <v>37.277045478053488</v>
      </c>
      <c r="X111" s="262">
        <v>43.049756362088367</v>
      </c>
      <c r="Y111" s="262">
        <v>36.663879955985479</v>
      </c>
      <c r="DA111" s="72" t="s">
        <v>1555</v>
      </c>
    </row>
    <row r="112" spans="1:105" ht="12" customHeight="1" x14ac:dyDescent="0.25">
      <c r="A112" s="59" t="s">
        <v>28</v>
      </c>
      <c r="B112" s="230">
        <v>22.64682008446707</v>
      </c>
      <c r="C112" s="230">
        <v>20.521118754978811</v>
      </c>
      <c r="D112" s="230">
        <v>21.119788519936549</v>
      </c>
      <c r="E112" s="230">
        <v>17.086493057379741</v>
      </c>
      <c r="F112" s="230">
        <v>21.084161155576052</v>
      </c>
      <c r="G112" s="230">
        <v>21.725323617463459</v>
      </c>
      <c r="H112" s="230">
        <v>24.934768859335328</v>
      </c>
      <c r="I112" s="230">
        <v>22.78956018305383</v>
      </c>
      <c r="J112" s="230">
        <v>27.753481285873001</v>
      </c>
      <c r="K112" s="230">
        <v>21.751993579713641</v>
      </c>
      <c r="L112" s="230">
        <v>23.50540103339268</v>
      </c>
      <c r="M112" s="230">
        <v>30.53737941207568</v>
      </c>
      <c r="N112" s="230">
        <v>27.375167826473881</v>
      </c>
      <c r="O112" s="230">
        <v>22.439394051980798</v>
      </c>
      <c r="P112" s="230">
        <v>21.16394126047043</v>
      </c>
      <c r="Q112" s="230">
        <v>24.201312279714362</v>
      </c>
      <c r="R112" s="230">
        <v>22.73669918691435</v>
      </c>
      <c r="S112" s="230">
        <v>23.59410240045494</v>
      </c>
      <c r="T112" s="230">
        <v>23.764173509623809</v>
      </c>
      <c r="U112" s="230">
        <v>20.9530390336195</v>
      </c>
      <c r="V112" s="230">
        <v>20.65998147725703</v>
      </c>
      <c r="W112" s="230">
        <v>19.27176834053045</v>
      </c>
      <c r="X112" s="230">
        <v>24.314901243761192</v>
      </c>
      <c r="Y112" s="230">
        <v>20.2122536733849</v>
      </c>
      <c r="DA112" s="71" t="s">
        <v>1556</v>
      </c>
    </row>
    <row r="113" spans="1:105" ht="12" customHeight="1" x14ac:dyDescent="0.25">
      <c r="A113" s="59" t="s">
        <v>31</v>
      </c>
      <c r="B113" s="295">
        <v>5.5276668104737974</v>
      </c>
      <c r="C113" s="295">
        <v>3.698382762733929</v>
      </c>
      <c r="D113" s="295">
        <v>4.4711336425222648</v>
      </c>
      <c r="E113" s="295">
        <v>4.1033438153421686</v>
      </c>
      <c r="F113" s="295">
        <v>3.433197886536052</v>
      </c>
      <c r="G113" s="295">
        <v>3.101527746513296</v>
      </c>
      <c r="H113" s="295">
        <v>3.6452158542094582</v>
      </c>
      <c r="I113" s="295">
        <v>3.765069199290267</v>
      </c>
      <c r="J113" s="295">
        <v>3.379483967227503</v>
      </c>
      <c r="K113" s="295">
        <v>3.008577695391021</v>
      </c>
      <c r="L113" s="295">
        <v>3.185659413195626</v>
      </c>
      <c r="M113" s="295">
        <v>3.226039044594792</v>
      </c>
      <c r="N113" s="295">
        <v>3.116151542527775</v>
      </c>
      <c r="O113" s="295">
        <v>2.9954180561587092</v>
      </c>
      <c r="P113" s="295">
        <v>2.8385648632119018</v>
      </c>
      <c r="Q113" s="295">
        <v>2.7486641166666361</v>
      </c>
      <c r="R113" s="295">
        <v>3.219793538449188</v>
      </c>
      <c r="S113" s="295">
        <v>3.5144746588038061</v>
      </c>
      <c r="T113" s="295">
        <v>3.4016924683162402</v>
      </c>
      <c r="U113" s="295">
        <v>3.3853740501535419</v>
      </c>
      <c r="V113" s="295">
        <v>3.0694545199794092</v>
      </c>
      <c r="W113" s="295">
        <v>3.5591509053324688</v>
      </c>
      <c r="X113" s="295">
        <v>4.3284416940708947</v>
      </c>
      <c r="Y113" s="295">
        <v>4.6167882510323466</v>
      </c>
      <c r="DA113" s="122" t="s">
        <v>1557</v>
      </c>
    </row>
    <row r="114" spans="1:105" ht="12" customHeight="1" x14ac:dyDescent="0.25">
      <c r="A114" s="59" t="s">
        <v>159</v>
      </c>
      <c r="B114" s="295">
        <v>4.3390224155864772</v>
      </c>
      <c r="C114" s="295">
        <v>3.5651515261841391</v>
      </c>
      <c r="D114" s="295">
        <v>4.1386348114022162</v>
      </c>
      <c r="E114" s="295">
        <v>3.9308368946733658</v>
      </c>
      <c r="F114" s="295">
        <v>3.6794643980990598</v>
      </c>
      <c r="G114" s="295">
        <v>2.496956202427298</v>
      </c>
      <c r="H114" s="295">
        <v>2.6721585521393272</v>
      </c>
      <c r="I114" s="295">
        <v>2.79477168202127</v>
      </c>
      <c r="J114" s="295">
        <v>2.7547580991886238</v>
      </c>
      <c r="K114" s="295">
        <v>2.8011959825698511</v>
      </c>
      <c r="L114" s="295">
        <v>3.3718582500758538</v>
      </c>
      <c r="M114" s="295">
        <v>2.8927361553939899</v>
      </c>
      <c r="N114" s="295">
        <v>2.4712339309654592</v>
      </c>
      <c r="O114" s="295">
        <v>2.4023763051770901</v>
      </c>
      <c r="P114" s="295">
        <v>1.775614823265659</v>
      </c>
      <c r="Q114" s="295">
        <v>1.5286143774933081</v>
      </c>
      <c r="R114" s="295">
        <v>2.0006126167733509</v>
      </c>
      <c r="S114" s="295">
        <v>2.1173323691205281</v>
      </c>
      <c r="T114" s="295">
        <v>2.2490645961497289</v>
      </c>
      <c r="U114" s="295">
        <v>2.0329139963774669</v>
      </c>
      <c r="V114" s="295">
        <v>2.0305763260198222</v>
      </c>
      <c r="W114" s="295">
        <v>1.8697788103012041</v>
      </c>
      <c r="X114" s="295">
        <v>1.95383359797371</v>
      </c>
      <c r="Y114" s="295">
        <v>4.9732799780124344</v>
      </c>
      <c r="DA114" s="122" t="s">
        <v>1558</v>
      </c>
    </row>
    <row r="115" spans="1:105" ht="12" customHeight="1" x14ac:dyDescent="0.25">
      <c r="A115" s="59" t="s">
        <v>32</v>
      </c>
      <c r="B115" s="295">
        <v>11.68522065476636</v>
      </c>
      <c r="C115" s="295">
        <v>7.6248642345502526</v>
      </c>
      <c r="D115" s="295">
        <v>11.109521868937289</v>
      </c>
      <c r="E115" s="295">
        <v>9.6098130856725064</v>
      </c>
      <c r="F115" s="295">
        <v>9.9249590090365896</v>
      </c>
      <c r="G115" s="295">
        <v>11.908303500278469</v>
      </c>
      <c r="H115" s="295">
        <v>11.7469700139137</v>
      </c>
      <c r="I115" s="295">
        <v>9.9182928711673544</v>
      </c>
      <c r="J115" s="295">
        <v>8.5748071926054816</v>
      </c>
      <c r="K115" s="295">
        <v>9.3935736656509725</v>
      </c>
      <c r="L115" s="295">
        <v>8.45366933377381</v>
      </c>
      <c r="M115" s="295">
        <v>5.6362884296811409</v>
      </c>
      <c r="N115" s="295">
        <v>4.7637627323058176</v>
      </c>
      <c r="O115" s="295">
        <v>2.9100657740326188</v>
      </c>
      <c r="P115" s="295">
        <v>1.6318103275720239</v>
      </c>
      <c r="Q115" s="295">
        <v>2.570498632583003</v>
      </c>
      <c r="R115" s="295">
        <v>3.0775752627815409</v>
      </c>
      <c r="S115" s="295">
        <v>3.69597165744154</v>
      </c>
      <c r="T115" s="295">
        <v>3.0819135376414359</v>
      </c>
      <c r="U115" s="295">
        <v>3.9540598513443048</v>
      </c>
      <c r="V115" s="295">
        <v>4.5637340205331753</v>
      </c>
      <c r="W115" s="295">
        <v>3.8892580439404201</v>
      </c>
      <c r="X115" s="295">
        <v>2.9973205043893869</v>
      </c>
      <c r="Y115" s="295">
        <v>2.1967937387887342</v>
      </c>
      <c r="DA115" s="122" t="s">
        <v>1559</v>
      </c>
    </row>
    <row r="116" spans="1:105" ht="12" customHeight="1" x14ac:dyDescent="0.25">
      <c r="A116" s="59" t="s">
        <v>35</v>
      </c>
      <c r="B116" s="295">
        <v>4.2450297758550741</v>
      </c>
      <c r="C116" s="295">
        <v>7.084029392483429</v>
      </c>
      <c r="D116" s="295">
        <v>5.5693244566911764</v>
      </c>
      <c r="E116" s="295">
        <v>5.2405573986428466</v>
      </c>
      <c r="F116" s="295">
        <v>4.0741831899832412</v>
      </c>
      <c r="G116" s="295">
        <v>2.1117372662237401</v>
      </c>
      <c r="H116" s="295">
        <v>2.748093461435666</v>
      </c>
      <c r="I116" s="295">
        <v>3.1750431161769468</v>
      </c>
      <c r="J116" s="295">
        <v>3.6098454418834729</v>
      </c>
      <c r="K116" s="295">
        <v>5.4325583430644118</v>
      </c>
      <c r="L116" s="295">
        <v>8.0374862679867363</v>
      </c>
      <c r="M116" s="295">
        <v>11.91962831961232</v>
      </c>
      <c r="N116" s="295">
        <v>10.10686844207711</v>
      </c>
      <c r="O116" s="295">
        <v>5.2571563862470896</v>
      </c>
      <c r="P116" s="295">
        <v>5.9723186295050112</v>
      </c>
      <c r="Q116" s="295">
        <v>6.4124159035770472</v>
      </c>
      <c r="R116" s="295">
        <v>5.9098973003719806</v>
      </c>
      <c r="S116" s="295">
        <v>5.4643625033441037</v>
      </c>
      <c r="T116" s="295">
        <v>7.585131449335508</v>
      </c>
      <c r="U116" s="295">
        <v>7.9856301127988374</v>
      </c>
      <c r="V116" s="295">
        <v>8.5932197551499634</v>
      </c>
      <c r="W116" s="295">
        <v>8.6870893779489542</v>
      </c>
      <c r="X116" s="295">
        <v>9.4552593218931786</v>
      </c>
      <c r="Y116" s="295">
        <v>4.664764314767063</v>
      </c>
      <c r="DA116" s="122" t="s">
        <v>1560</v>
      </c>
    </row>
    <row r="117" spans="1:105" ht="12" customHeight="1" x14ac:dyDescent="0.25">
      <c r="A117" s="60" t="s">
        <v>1561</v>
      </c>
      <c r="B117" s="262">
        <v>9.0666462409940056</v>
      </c>
      <c r="C117" s="262">
        <v>10.48851684989331</v>
      </c>
      <c r="D117" s="262">
        <v>9.0557857491586571</v>
      </c>
      <c r="E117" s="262">
        <v>8.5427439498703226</v>
      </c>
      <c r="F117" s="262">
        <v>8.7486427831448879</v>
      </c>
      <c r="G117" s="262">
        <v>7.5907571201651027</v>
      </c>
      <c r="H117" s="262">
        <v>8.2068756726125951</v>
      </c>
      <c r="I117" s="262">
        <v>8.4594449892871673</v>
      </c>
      <c r="J117" s="262">
        <v>9.9521502556052077</v>
      </c>
      <c r="K117" s="262">
        <v>7.4477164479455977</v>
      </c>
      <c r="L117" s="262">
        <v>8.5493714461408032</v>
      </c>
      <c r="M117" s="262">
        <v>8.8725346667709903</v>
      </c>
      <c r="N117" s="262">
        <v>8.2091778588615245</v>
      </c>
      <c r="O117" s="262">
        <v>8.7787164201216523</v>
      </c>
      <c r="P117" s="262">
        <v>8.8542968114526914</v>
      </c>
      <c r="Q117" s="262">
        <v>8.2989675162034207</v>
      </c>
      <c r="R117" s="262">
        <v>9.8880120070328203</v>
      </c>
      <c r="S117" s="262">
        <v>10.499996367939</v>
      </c>
      <c r="T117" s="262">
        <v>10.1125902938597</v>
      </c>
      <c r="U117" s="262">
        <v>9.9903247390194458</v>
      </c>
      <c r="V117" s="262">
        <v>9.6735678949875439</v>
      </c>
      <c r="W117" s="262">
        <v>10.494323495693919</v>
      </c>
      <c r="X117" s="262">
        <v>9.9111900608474848</v>
      </c>
      <c r="Y117" s="262">
        <v>9.4495040811768707</v>
      </c>
      <c r="DA117" s="72" t="s">
        <v>1562</v>
      </c>
    </row>
    <row r="118" spans="1:105" ht="12" customHeight="1" x14ac:dyDescent="0.25">
      <c r="A118" s="57" t="s">
        <v>1563</v>
      </c>
      <c r="B118" s="261">
        <v>7.4281235853652516</v>
      </c>
      <c r="C118" s="261">
        <v>8.5930339970617151</v>
      </c>
      <c r="D118" s="261">
        <v>7.4192257996342894</v>
      </c>
      <c r="E118" s="261">
        <v>6.9989008207748364</v>
      </c>
      <c r="F118" s="261">
        <v>7.167589654439789</v>
      </c>
      <c r="G118" s="261">
        <v>6.2189568773663666</v>
      </c>
      <c r="H118" s="261">
        <v>6.7237305973471511</v>
      </c>
      <c r="I118" s="261">
        <v>6.930655633161086</v>
      </c>
      <c r="J118" s="261">
        <v>8.1535994759022543</v>
      </c>
      <c r="K118" s="261">
        <v>6.1017664893509957</v>
      </c>
      <c r="L118" s="261">
        <v>7.0043305971276508</v>
      </c>
      <c r="M118" s="261">
        <v>7.2690918194451246</v>
      </c>
      <c r="N118" s="261">
        <v>6.7256167329169134</v>
      </c>
      <c r="O118" s="261">
        <v>7.1922283892251757</v>
      </c>
      <c r="P118" s="261">
        <v>7.2541499060147947</v>
      </c>
      <c r="Q118" s="261">
        <v>6.7991796197545584</v>
      </c>
      <c r="R118" s="261">
        <v>8.1010522799180951</v>
      </c>
      <c r="S118" s="261">
        <v>8.6024389386991533</v>
      </c>
      <c r="T118" s="261">
        <v>8.285044819695047</v>
      </c>
      <c r="U118" s="261">
        <v>8.1848750736338935</v>
      </c>
      <c r="V118" s="261">
        <v>7.9253624687038826</v>
      </c>
      <c r="W118" s="261">
        <v>8.5977912668919227</v>
      </c>
      <c r="X118" s="261">
        <v>8.1200416000732289</v>
      </c>
      <c r="Y118" s="261">
        <v>7.7417914264734478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6.2172062764764746</v>
      </c>
      <c r="C119" s="261">
        <f t="shared" si="5"/>
        <v>6.0593101961237306</v>
      </c>
      <c r="D119" s="261">
        <f t="shared" si="5"/>
        <v>6.0444040312711333</v>
      </c>
      <c r="E119" s="261">
        <f t="shared" si="5"/>
        <v>5.3835082617063668</v>
      </c>
      <c r="F119" s="261">
        <f t="shared" si="5"/>
        <v>5.6187587617795156</v>
      </c>
      <c r="G119" s="261">
        <f t="shared" si="5"/>
        <v>5.2708744103460923</v>
      </c>
      <c r="H119" s="261">
        <f t="shared" si="5"/>
        <v>5.7863015881118756</v>
      </c>
      <c r="I119" s="261">
        <f t="shared" si="5"/>
        <v>5.5703040901867915</v>
      </c>
      <c r="J119" s="261">
        <f t="shared" si="5"/>
        <v>6.2304503143305583</v>
      </c>
      <c r="K119" s="261">
        <f t="shared" si="5"/>
        <v>5.3240103928414371</v>
      </c>
      <c r="L119" s="261">
        <f t="shared" si="5"/>
        <v>5.9356004977406815</v>
      </c>
      <c r="M119" s="261">
        <f t="shared" si="5"/>
        <v>6.6532095753625811</v>
      </c>
      <c r="N119" s="261">
        <f t="shared" si="5"/>
        <v>5.9612924326751537</v>
      </c>
      <c r="O119" s="261">
        <f t="shared" si="5"/>
        <v>5.1081719147540934</v>
      </c>
      <c r="P119" s="261">
        <f t="shared" si="5"/>
        <v>4.9069491307791484</v>
      </c>
      <c r="Q119" s="261">
        <f t="shared" si="5"/>
        <v>5.1154073087822365</v>
      </c>
      <c r="R119" s="261">
        <f t="shared" si="5"/>
        <v>5.4518110364909322</v>
      </c>
      <c r="S119" s="261">
        <f t="shared" si="5"/>
        <v>5.7185776276212437</v>
      </c>
      <c r="T119" s="261">
        <f t="shared" si="5"/>
        <v>5.7678304110797036</v>
      </c>
      <c r="U119" s="261">
        <f t="shared" si="5"/>
        <v>5.5905232420985573</v>
      </c>
      <c r="V119" s="261">
        <f t="shared" si="5"/>
        <v>5.5655209463758393</v>
      </c>
      <c r="W119" s="261">
        <f t="shared" si="5"/>
        <v>5.6244651476278742</v>
      </c>
      <c r="X119" s="261">
        <f t="shared" si="5"/>
        <v>5.96789674043987</v>
      </c>
      <c r="Y119" s="261">
        <f t="shared" si="5"/>
        <v>5.3235754357582223</v>
      </c>
      <c r="DA119" s="70"/>
    </row>
    <row r="120" spans="1:105" ht="12" customHeight="1" x14ac:dyDescent="0.25">
      <c r="A120" s="60" t="s">
        <v>1566</v>
      </c>
      <c r="B120" s="262">
        <v>4.0511314907334031</v>
      </c>
      <c r="C120" s="262">
        <v>3.553542210418744</v>
      </c>
      <c r="D120" s="262">
        <v>3.8809238805121589</v>
      </c>
      <c r="E120" s="262">
        <v>3.342596795765616</v>
      </c>
      <c r="F120" s="262">
        <v>3.5286568609949032</v>
      </c>
      <c r="G120" s="262">
        <v>3.4573981628282762</v>
      </c>
      <c r="H120" s="262">
        <v>3.825631016914488</v>
      </c>
      <c r="I120" s="262">
        <v>3.549293232850574</v>
      </c>
      <c r="J120" s="262">
        <v>3.8528234433135271</v>
      </c>
      <c r="K120" s="262">
        <v>3.5447073980562038</v>
      </c>
      <c r="L120" s="262">
        <v>3.893105684200111</v>
      </c>
      <c r="M120" s="262">
        <v>4.5335091793739366</v>
      </c>
      <c r="N120" s="262">
        <v>4.0000718557255466</v>
      </c>
      <c r="O120" s="262">
        <v>3.0108852463013198</v>
      </c>
      <c r="P120" s="262">
        <v>2.7916058650348039</v>
      </c>
      <c r="Q120" s="262">
        <v>3.13273545783129</v>
      </c>
      <c r="R120" s="262">
        <v>3.0895071679757762</v>
      </c>
      <c r="S120" s="262">
        <v>3.2100671179520122</v>
      </c>
      <c r="T120" s="262">
        <v>3.3518734770769352</v>
      </c>
      <c r="U120" s="262">
        <v>3.2037762638462319</v>
      </c>
      <c r="V120" s="262">
        <v>3.2544490297540012</v>
      </c>
      <c r="W120" s="262">
        <v>3.1173099202985721</v>
      </c>
      <c r="X120" s="262">
        <v>3.6000554993818721</v>
      </c>
      <c r="Y120" s="262">
        <v>3.0660336740130938</v>
      </c>
      <c r="DA120" s="72" t="s">
        <v>1567</v>
      </c>
    </row>
    <row r="121" spans="1:105" ht="12" customHeight="1" x14ac:dyDescent="0.25">
      <c r="A121" s="59" t="s">
        <v>28</v>
      </c>
      <c r="B121" s="230">
        <v>1.893850652785495</v>
      </c>
      <c r="C121" s="230">
        <v>1.716087910137156</v>
      </c>
      <c r="D121" s="230">
        <v>1.766151942126609</v>
      </c>
      <c r="E121" s="230">
        <v>1.4288657705515091</v>
      </c>
      <c r="F121" s="230">
        <v>1.763172587541749</v>
      </c>
      <c r="G121" s="230">
        <v>1.8167900906816199</v>
      </c>
      <c r="H121" s="230">
        <v>2.085181412011861</v>
      </c>
      <c r="I121" s="230">
        <v>1.9057873585958001</v>
      </c>
      <c r="J121" s="230">
        <v>2.3208975235499349</v>
      </c>
      <c r="K121" s="230">
        <v>1.819020378431905</v>
      </c>
      <c r="L121" s="230">
        <v>1.965649876010974</v>
      </c>
      <c r="M121" s="230">
        <v>2.5537022733529069</v>
      </c>
      <c r="N121" s="230">
        <v>2.2892608880590228</v>
      </c>
      <c r="O121" s="230">
        <v>1.876504556266704</v>
      </c>
      <c r="P121" s="230">
        <v>1.769844235180136</v>
      </c>
      <c r="Q121" s="230">
        <v>2.0238457712055959</v>
      </c>
      <c r="R121" s="230">
        <v>1.901366833697723</v>
      </c>
      <c r="S121" s="230">
        <v>1.973067568264778</v>
      </c>
      <c r="T121" s="230">
        <v>1.9872898422934531</v>
      </c>
      <c r="U121" s="230">
        <v>1.7522074403230301</v>
      </c>
      <c r="V121" s="230">
        <v>1.7277003685862129</v>
      </c>
      <c r="W121" s="230">
        <v>1.611610412230785</v>
      </c>
      <c r="X121" s="230">
        <v>2.033344700101881</v>
      </c>
      <c r="Y121" s="230">
        <v>1.6902589268972319</v>
      </c>
      <c r="DA121" s="71" t="s">
        <v>1568</v>
      </c>
    </row>
    <row r="122" spans="1:105" ht="12" customHeight="1" x14ac:dyDescent="0.25">
      <c r="A122" s="59" t="s">
        <v>31</v>
      </c>
      <c r="B122" s="295">
        <v>0.46225365673199592</v>
      </c>
      <c r="C122" s="295">
        <v>0.30927894438735248</v>
      </c>
      <c r="D122" s="295">
        <v>0.37390058895684619</v>
      </c>
      <c r="E122" s="295">
        <v>0.34314399700729359</v>
      </c>
      <c r="F122" s="295">
        <v>0.28710273823465532</v>
      </c>
      <c r="G122" s="295">
        <v>0.25936667158826632</v>
      </c>
      <c r="H122" s="295">
        <v>0.30483283742663547</v>
      </c>
      <c r="I122" s="295">
        <v>0.31485562804241379</v>
      </c>
      <c r="J122" s="295">
        <v>0.28261088724777272</v>
      </c>
      <c r="K122" s="295">
        <v>0.25159368119324388</v>
      </c>
      <c r="L122" s="295">
        <v>0.26640222056476692</v>
      </c>
      <c r="M122" s="295">
        <v>0.26977898564698699</v>
      </c>
      <c r="N122" s="295">
        <v>0.26058959319602087</v>
      </c>
      <c r="O122" s="295">
        <v>0.25049320036381267</v>
      </c>
      <c r="P122" s="295">
        <v>0.2373762806044003</v>
      </c>
      <c r="Q122" s="295">
        <v>0.22985828969461111</v>
      </c>
      <c r="R122" s="295">
        <v>0.26925670234863808</v>
      </c>
      <c r="S122" s="295">
        <v>0.29389954536437479</v>
      </c>
      <c r="T122" s="295">
        <v>0.28446808327473883</v>
      </c>
      <c r="U122" s="295">
        <v>0.28310344811737093</v>
      </c>
      <c r="V122" s="295">
        <v>0.25668453339925851</v>
      </c>
      <c r="W122" s="295">
        <v>0.29763561684534823</v>
      </c>
      <c r="X122" s="295">
        <v>0.36196790972356141</v>
      </c>
      <c r="Y122" s="295">
        <v>0.38608102198802652</v>
      </c>
      <c r="DA122" s="122" t="s">
        <v>1569</v>
      </c>
    </row>
    <row r="123" spans="1:105" ht="12" customHeight="1" x14ac:dyDescent="0.25">
      <c r="A123" s="59" t="s">
        <v>159</v>
      </c>
      <c r="B123" s="295">
        <v>0.36285272738336921</v>
      </c>
      <c r="C123" s="295">
        <v>0.2981374214993644</v>
      </c>
      <c r="D123" s="295">
        <v>0.34609522263969977</v>
      </c>
      <c r="E123" s="295">
        <v>0.32871802713160653</v>
      </c>
      <c r="F123" s="295">
        <v>0.30769688752110158</v>
      </c>
      <c r="G123" s="295">
        <v>0.2088091006289727</v>
      </c>
      <c r="H123" s="295">
        <v>0.22346047698707161</v>
      </c>
      <c r="I123" s="295">
        <v>0.2337140558648523</v>
      </c>
      <c r="J123" s="295">
        <v>0.2303679017608653</v>
      </c>
      <c r="K123" s="295">
        <v>0.23425129092665081</v>
      </c>
      <c r="L123" s="295">
        <v>0.28197318317489428</v>
      </c>
      <c r="M123" s="295">
        <v>0.24190637960631931</v>
      </c>
      <c r="N123" s="295">
        <v>0.20665806395285499</v>
      </c>
      <c r="O123" s="295">
        <v>0.2008998136085603</v>
      </c>
      <c r="P123" s="295">
        <v>0.1484865989836559</v>
      </c>
      <c r="Q123" s="295">
        <v>0.12783107411440001</v>
      </c>
      <c r="R123" s="295">
        <v>0.16730214202769239</v>
      </c>
      <c r="S123" s="295">
        <v>0.17706288452271821</v>
      </c>
      <c r="T123" s="295">
        <v>0.18807905205624539</v>
      </c>
      <c r="U123" s="295">
        <v>0.17000335962119831</v>
      </c>
      <c r="V123" s="295">
        <v>0.1698078708719474</v>
      </c>
      <c r="W123" s="295">
        <v>0.15636110532278061</v>
      </c>
      <c r="X123" s="295">
        <v>0.16339022525704039</v>
      </c>
      <c r="Y123" s="295">
        <v>0.41589280515827959</v>
      </c>
      <c r="DA123" s="122" t="s">
        <v>1570</v>
      </c>
    </row>
    <row r="124" spans="1:105" ht="12" customHeight="1" x14ac:dyDescent="0.25">
      <c r="A124" s="59" t="s">
        <v>32</v>
      </c>
      <c r="B124" s="295">
        <v>0.97718190379188374</v>
      </c>
      <c r="C124" s="295">
        <v>0.63763274729718311</v>
      </c>
      <c r="D124" s="295">
        <v>0.9290388304030508</v>
      </c>
      <c r="E124" s="295">
        <v>0.80362499978220348</v>
      </c>
      <c r="F124" s="295">
        <v>0.82997922127818846</v>
      </c>
      <c r="G124" s="295">
        <v>0.99583730843688878</v>
      </c>
      <c r="H124" s="295">
        <v>0.98234572209812299</v>
      </c>
      <c r="I124" s="295">
        <v>0.82942176246021215</v>
      </c>
      <c r="J124" s="295">
        <v>0.71707216018216469</v>
      </c>
      <c r="K124" s="295">
        <v>0.7855418797133239</v>
      </c>
      <c r="L124" s="295">
        <v>0.70694195151844375</v>
      </c>
      <c r="M124" s="295">
        <v>0.47133718915178752</v>
      </c>
      <c r="N124" s="295">
        <v>0.39837182998068948</v>
      </c>
      <c r="O124" s="295">
        <v>0.24335557686442799</v>
      </c>
      <c r="P124" s="295">
        <v>0.13646088248009811</v>
      </c>
      <c r="Q124" s="295">
        <v>0.21495911987398539</v>
      </c>
      <c r="R124" s="295">
        <v>0.25736363421780878</v>
      </c>
      <c r="S124" s="295">
        <v>0.30907731460820942</v>
      </c>
      <c r="T124" s="295">
        <v>0.25772642443050658</v>
      </c>
      <c r="U124" s="295">
        <v>0.33066005746905919</v>
      </c>
      <c r="V124" s="295">
        <v>0.38164433777853751</v>
      </c>
      <c r="W124" s="295">
        <v>0.32524097678595237</v>
      </c>
      <c r="X124" s="295">
        <v>0.25065229346430629</v>
      </c>
      <c r="Y124" s="295">
        <v>0.18370787778252601</v>
      </c>
      <c r="DA124" s="122" t="s">
        <v>1571</v>
      </c>
    </row>
    <row r="125" spans="1:105" ht="12" customHeight="1" x14ac:dyDescent="0.25">
      <c r="A125" s="59" t="s">
        <v>35</v>
      </c>
      <c r="B125" s="295">
        <v>0.3549925500406596</v>
      </c>
      <c r="C125" s="295">
        <v>0.59240518709768686</v>
      </c>
      <c r="D125" s="295">
        <v>0.46573729638595318</v>
      </c>
      <c r="E125" s="295">
        <v>0.43824400129300339</v>
      </c>
      <c r="F125" s="295">
        <v>0.34070542641920848</v>
      </c>
      <c r="G125" s="295">
        <v>0.17659499149252841</v>
      </c>
      <c r="H125" s="295">
        <v>0.22981056839079661</v>
      </c>
      <c r="I125" s="295">
        <v>0.26551442788729601</v>
      </c>
      <c r="J125" s="295">
        <v>0.30187497057278939</v>
      </c>
      <c r="K125" s="295">
        <v>0.45430016779108112</v>
      </c>
      <c r="L125" s="295">
        <v>0.67213845293103203</v>
      </c>
      <c r="M125" s="295">
        <v>0.9967843516159357</v>
      </c>
      <c r="N125" s="295">
        <v>0.84519148053695847</v>
      </c>
      <c r="O125" s="295">
        <v>0.43963209919781432</v>
      </c>
      <c r="P125" s="295">
        <v>0.49943786778651361</v>
      </c>
      <c r="Q125" s="295">
        <v>0.53624120294269784</v>
      </c>
      <c r="R125" s="295">
        <v>0.49421785568391369</v>
      </c>
      <c r="S125" s="295">
        <v>0.45695980519193191</v>
      </c>
      <c r="T125" s="295">
        <v>0.63431007502199033</v>
      </c>
      <c r="U125" s="295">
        <v>0.66780195831557376</v>
      </c>
      <c r="V125" s="295">
        <v>0.71861191911804445</v>
      </c>
      <c r="W125" s="295">
        <v>0.72646180911370584</v>
      </c>
      <c r="X125" s="295">
        <v>0.79070037083508327</v>
      </c>
      <c r="Y125" s="295">
        <v>0.39009304218702973</v>
      </c>
      <c r="DA125" s="122" t="s">
        <v>1572</v>
      </c>
    </row>
    <row r="126" spans="1:105" ht="12" customHeight="1" x14ac:dyDescent="0.25">
      <c r="A126" s="60" t="s">
        <v>1573</v>
      </c>
      <c r="B126" s="262">
        <v>2.1660747857430711</v>
      </c>
      <c r="C126" s="262">
        <v>2.5057679857049862</v>
      </c>
      <c r="D126" s="262">
        <v>2.163480150758974</v>
      </c>
      <c r="E126" s="262">
        <v>2.0409114659407508</v>
      </c>
      <c r="F126" s="262">
        <v>2.090101900784612</v>
      </c>
      <c r="G126" s="262">
        <v>1.8134762475178161</v>
      </c>
      <c r="H126" s="262">
        <v>1.9606705711973871</v>
      </c>
      <c r="I126" s="262">
        <v>2.021010857336218</v>
      </c>
      <c r="J126" s="262">
        <v>2.3776268710170312</v>
      </c>
      <c r="K126" s="262">
        <v>1.779302994785233</v>
      </c>
      <c r="L126" s="262">
        <v>2.0424948135405701</v>
      </c>
      <c r="M126" s="262">
        <v>2.119700395988644</v>
      </c>
      <c r="N126" s="262">
        <v>1.9612205769496069</v>
      </c>
      <c r="O126" s="262">
        <v>2.097286668452774</v>
      </c>
      <c r="P126" s="262">
        <v>2.1153432657443441</v>
      </c>
      <c r="Q126" s="262">
        <v>1.9826718509509469</v>
      </c>
      <c r="R126" s="262">
        <v>2.3623038685151561</v>
      </c>
      <c r="S126" s="262">
        <v>2.5085105096692311</v>
      </c>
      <c r="T126" s="262">
        <v>2.4159569340027689</v>
      </c>
      <c r="U126" s="262">
        <v>2.386746978252325</v>
      </c>
      <c r="V126" s="262">
        <v>2.3110719166218381</v>
      </c>
      <c r="W126" s="262">
        <v>2.5071552273293021</v>
      </c>
      <c r="X126" s="262">
        <v>2.3678412410579979</v>
      </c>
      <c r="Y126" s="262">
        <v>2.257541761745129</v>
      </c>
      <c r="DA126" s="72" t="s">
        <v>1574</v>
      </c>
    </row>
    <row r="127" spans="1:105" ht="12" customHeight="1" x14ac:dyDescent="0.25">
      <c r="A127" s="132" t="s">
        <v>1575</v>
      </c>
      <c r="B127" s="316">
        <v>6.6281718146336219</v>
      </c>
      <c r="C127" s="316">
        <v>7.6676303358396982</v>
      </c>
      <c r="D127" s="316">
        <v>6.6202322519813768</v>
      </c>
      <c r="E127" s="316">
        <v>6.2451730400760184</v>
      </c>
      <c r="F127" s="316">
        <v>6.3956953839616713</v>
      </c>
      <c r="G127" s="316">
        <v>5.5492230598038468</v>
      </c>
      <c r="H127" s="316">
        <v>5.9996365330174708</v>
      </c>
      <c r="I127" s="316">
        <v>6.1842773342052899</v>
      </c>
      <c r="J127" s="316">
        <v>7.2755195323435613</v>
      </c>
      <c r="K127" s="316">
        <v>5.4446531751132063</v>
      </c>
      <c r="L127" s="316">
        <v>6.2500180712831472</v>
      </c>
      <c r="M127" s="316">
        <v>6.4862665465818141</v>
      </c>
      <c r="N127" s="316">
        <v>6.0013195462951003</v>
      </c>
      <c r="O127" s="316">
        <v>6.4176807165394019</v>
      </c>
      <c r="P127" s="316">
        <v>6.4729337622901362</v>
      </c>
      <c r="Q127" s="316">
        <v>6.066960276088694</v>
      </c>
      <c r="R127" s="316">
        <v>7.2286312651576958</v>
      </c>
      <c r="S127" s="316">
        <v>7.6760224376084887</v>
      </c>
      <c r="T127" s="316">
        <v>7.3928092237279026</v>
      </c>
      <c r="U127" s="316">
        <v>7.3034269887810277</v>
      </c>
      <c r="V127" s="316">
        <v>7.071861895151172</v>
      </c>
      <c r="W127" s="316">
        <v>7.6718752843035736</v>
      </c>
      <c r="X127" s="316">
        <v>7.2455755816038172</v>
      </c>
      <c r="Y127" s="316">
        <v>6.9080600420840117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0.99999999999999978</v>
      </c>
      <c r="D132" s="232">
        <f t="shared" si="6"/>
        <v>1.0000000000000002</v>
      </c>
      <c r="E132" s="232">
        <f t="shared" si="6"/>
        <v>1.0000000000000002</v>
      </c>
      <c r="F132" s="232">
        <f t="shared" si="6"/>
        <v>0.99999999999999989</v>
      </c>
      <c r="G132" s="232">
        <f t="shared" si="6"/>
        <v>1.0000000000000002</v>
      </c>
      <c r="H132" s="232">
        <f t="shared" si="6"/>
        <v>1</v>
      </c>
      <c r="I132" s="232">
        <f t="shared" si="6"/>
        <v>0.99999999999999956</v>
      </c>
      <c r="J132" s="232">
        <f t="shared" si="6"/>
        <v>1</v>
      </c>
      <c r="K132" s="232">
        <f t="shared" si="6"/>
        <v>1</v>
      </c>
      <c r="L132" s="232">
        <f t="shared" si="6"/>
        <v>1.0000000000000002</v>
      </c>
      <c r="M132" s="232">
        <f t="shared" si="6"/>
        <v>1</v>
      </c>
      <c r="N132" s="232">
        <f t="shared" si="6"/>
        <v>1</v>
      </c>
      <c r="O132" s="232">
        <f t="shared" si="6"/>
        <v>0.99999999999999978</v>
      </c>
      <c r="P132" s="232">
        <f t="shared" si="6"/>
        <v>1.0000000000000004</v>
      </c>
      <c r="Q132" s="232">
        <f t="shared" si="6"/>
        <v>1.0000000000000002</v>
      </c>
      <c r="R132" s="232">
        <f t="shared" si="6"/>
        <v>0.99999999999999989</v>
      </c>
      <c r="S132" s="232">
        <f t="shared" si="6"/>
        <v>1</v>
      </c>
      <c r="T132" s="232">
        <f t="shared" si="6"/>
        <v>0.99999999999999967</v>
      </c>
      <c r="U132" s="232">
        <f t="shared" si="6"/>
        <v>1</v>
      </c>
      <c r="V132" s="232">
        <f t="shared" si="6"/>
        <v>0.99999999999999978</v>
      </c>
      <c r="W132" s="232">
        <f t="shared" si="6"/>
        <v>1.0000000000000002</v>
      </c>
      <c r="X132" s="232">
        <f t="shared" si="6"/>
        <v>1.0000000000000002</v>
      </c>
      <c r="Y132" s="232">
        <f t="shared" si="6"/>
        <v>0.99999999999999978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4.8073527471104889E-3</v>
      </c>
      <c r="C133" s="266">
        <f t="shared" si="7"/>
        <v>4.8073527471100318E-3</v>
      </c>
      <c r="D133" s="266">
        <f t="shared" si="7"/>
        <v>4.8073527471106815E-3</v>
      </c>
      <c r="E133" s="266">
        <f t="shared" si="7"/>
        <v>4.8073527471112713E-3</v>
      </c>
      <c r="F133" s="266">
        <f t="shared" si="7"/>
        <v>4.8073527471111299E-3</v>
      </c>
      <c r="G133" s="266">
        <f t="shared" si="7"/>
        <v>4.8073527471104447E-3</v>
      </c>
      <c r="H133" s="266">
        <f t="shared" si="7"/>
        <v>4.8073527471103562E-3</v>
      </c>
      <c r="I133" s="266">
        <f t="shared" si="7"/>
        <v>4.8073527471110397E-3</v>
      </c>
      <c r="J133" s="266">
        <f t="shared" si="7"/>
        <v>4.807352747112136E-3</v>
      </c>
      <c r="K133" s="266">
        <f t="shared" si="7"/>
        <v>4.8073527471124101E-3</v>
      </c>
      <c r="L133" s="266">
        <f t="shared" si="7"/>
        <v>4.8073527471105704E-3</v>
      </c>
      <c r="M133" s="266">
        <f t="shared" si="7"/>
        <v>4.8073527471115098E-3</v>
      </c>
      <c r="N133" s="266">
        <f t="shared" si="7"/>
        <v>4.8073527471119964E-3</v>
      </c>
      <c r="O133" s="266">
        <f t="shared" si="7"/>
        <v>4.8073527471107691E-3</v>
      </c>
      <c r="P133" s="266">
        <f t="shared" si="7"/>
        <v>4.8073527471111351E-3</v>
      </c>
      <c r="Q133" s="266">
        <f t="shared" si="7"/>
        <v>4.8073527471121282E-3</v>
      </c>
      <c r="R133" s="266">
        <f t="shared" si="7"/>
        <v>4.8073527471114447E-3</v>
      </c>
      <c r="S133" s="266">
        <f t="shared" si="7"/>
        <v>4.8073527471115679E-3</v>
      </c>
      <c r="T133" s="266">
        <f t="shared" si="7"/>
        <v>4.8073527471109521E-3</v>
      </c>
      <c r="U133" s="266">
        <f t="shared" si="7"/>
        <v>4.8073527471116859E-3</v>
      </c>
      <c r="V133" s="266">
        <f t="shared" si="7"/>
        <v>4.8073527471121178E-3</v>
      </c>
      <c r="W133" s="266">
        <f t="shared" si="7"/>
        <v>4.8073527471131638E-3</v>
      </c>
      <c r="X133" s="266">
        <f t="shared" si="7"/>
        <v>4.8073527471117813E-3</v>
      </c>
      <c r="Y133" s="266">
        <f t="shared" si="7"/>
        <v>4.8073527471118975E-3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1.9221760205734399E-3</v>
      </c>
      <c r="C134" s="267">
        <f t="shared" si="8"/>
        <v>1.9221760205732563E-3</v>
      </c>
      <c r="D134" s="267">
        <f t="shared" si="8"/>
        <v>1.9221760205735175E-3</v>
      </c>
      <c r="E134" s="267">
        <f t="shared" si="8"/>
        <v>1.9221760205737524E-3</v>
      </c>
      <c r="F134" s="267">
        <f t="shared" si="8"/>
        <v>1.9221760205736964E-3</v>
      </c>
      <c r="G134" s="267">
        <f t="shared" si="8"/>
        <v>1.9221760205734217E-3</v>
      </c>
      <c r="H134" s="267">
        <f t="shared" si="8"/>
        <v>1.922176020573387E-3</v>
      </c>
      <c r="I134" s="267">
        <f t="shared" si="8"/>
        <v>1.9221760205736602E-3</v>
      </c>
      <c r="J134" s="267">
        <f t="shared" si="8"/>
        <v>1.9221760205740985E-3</v>
      </c>
      <c r="K134" s="267">
        <f t="shared" si="8"/>
        <v>1.922176020574208E-3</v>
      </c>
      <c r="L134" s="267">
        <f t="shared" si="8"/>
        <v>1.9221760205734724E-3</v>
      </c>
      <c r="M134" s="267">
        <f t="shared" si="8"/>
        <v>1.9221760205738478E-3</v>
      </c>
      <c r="N134" s="267">
        <f t="shared" si="8"/>
        <v>1.9221760205740421E-3</v>
      </c>
      <c r="O134" s="267">
        <f t="shared" si="8"/>
        <v>1.9221760205735522E-3</v>
      </c>
      <c r="P134" s="267">
        <f t="shared" si="8"/>
        <v>1.922176020573698E-3</v>
      </c>
      <c r="Q134" s="267">
        <f t="shared" si="8"/>
        <v>1.9221760205740952E-3</v>
      </c>
      <c r="R134" s="267">
        <f t="shared" si="8"/>
        <v>1.9221760205738233E-3</v>
      </c>
      <c r="S134" s="267">
        <f t="shared" si="8"/>
        <v>1.9221760205738716E-3</v>
      </c>
      <c r="T134" s="267">
        <f t="shared" si="8"/>
        <v>1.922176020573626E-3</v>
      </c>
      <c r="U134" s="267">
        <f t="shared" si="8"/>
        <v>1.9221760205739191E-3</v>
      </c>
      <c r="V134" s="267">
        <f t="shared" si="8"/>
        <v>1.9221760205740909E-3</v>
      </c>
      <c r="W134" s="267">
        <f t="shared" si="8"/>
        <v>1.9221760205745092E-3</v>
      </c>
      <c r="X134" s="267">
        <f t="shared" si="8"/>
        <v>1.922176020573956E-3</v>
      </c>
      <c r="Y134" s="267">
        <f t="shared" si="8"/>
        <v>1.9221760205740028E-3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1.1542421464217833E-2</v>
      </c>
      <c r="C135" s="267">
        <f t="shared" si="9"/>
        <v>1.4663589986288902E-2</v>
      </c>
      <c r="D135" s="267">
        <f t="shared" si="9"/>
        <v>1.1975154102163512E-2</v>
      </c>
      <c r="E135" s="267">
        <f t="shared" si="9"/>
        <v>1.2977622570404645E-2</v>
      </c>
      <c r="F135" s="267">
        <f t="shared" si="9"/>
        <v>1.2638229541689291E-2</v>
      </c>
      <c r="G135" s="267">
        <f t="shared" si="9"/>
        <v>1.1199867184782247E-2</v>
      </c>
      <c r="H135" s="267">
        <f t="shared" si="9"/>
        <v>1.095964368233006E-2</v>
      </c>
      <c r="I135" s="267">
        <f t="shared" si="9"/>
        <v>1.2030772352204228E-2</v>
      </c>
      <c r="J135" s="267">
        <f t="shared" si="9"/>
        <v>1.28869633279642E-2</v>
      </c>
      <c r="K135" s="267">
        <f t="shared" si="9"/>
        <v>1.0621258920778224E-2</v>
      </c>
      <c r="L135" s="267">
        <f t="shared" si="9"/>
        <v>1.1160181906565382E-2</v>
      </c>
      <c r="M135" s="267">
        <f t="shared" si="9"/>
        <v>1.0062184196053963E-2</v>
      </c>
      <c r="N135" s="267">
        <f t="shared" si="9"/>
        <v>1.0517050906948336E-2</v>
      </c>
      <c r="O135" s="267">
        <f t="shared" si="9"/>
        <v>1.4337613848721025E-2</v>
      </c>
      <c r="P135" s="267">
        <f t="shared" si="9"/>
        <v>1.539347753567563E-2</v>
      </c>
      <c r="Q135" s="267">
        <f t="shared" si="9"/>
        <v>1.3234777295640297E-2</v>
      </c>
      <c r="R135" s="267">
        <f t="shared" si="9"/>
        <v>1.5527315699830756E-2</v>
      </c>
      <c r="S135" s="267">
        <f t="shared" si="9"/>
        <v>1.581185462229109E-2</v>
      </c>
      <c r="T135" s="267">
        <f t="shared" si="9"/>
        <v>1.4767118514961274E-2</v>
      </c>
      <c r="U135" s="267">
        <f t="shared" si="9"/>
        <v>1.5154879306713919E-2</v>
      </c>
      <c r="V135" s="267">
        <f t="shared" si="9"/>
        <v>1.4206392858754876E-2</v>
      </c>
      <c r="W135" s="267">
        <f t="shared" si="9"/>
        <v>1.6032206206158622E-2</v>
      </c>
      <c r="X135" s="267">
        <f t="shared" si="9"/>
        <v>1.3163645716969253E-2</v>
      </c>
      <c r="Y135" s="267">
        <f t="shared" si="9"/>
        <v>1.4762728854453204E-2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9.5917531460983237E-4</v>
      </c>
      <c r="C136" s="267">
        <f t="shared" si="10"/>
        <v>9.591753146097413E-4</v>
      </c>
      <c r="D136" s="267">
        <f t="shared" si="10"/>
        <v>9.5917531460987173E-4</v>
      </c>
      <c r="E136" s="267">
        <f t="shared" si="10"/>
        <v>9.5917531460998893E-4</v>
      </c>
      <c r="F136" s="267">
        <f t="shared" si="10"/>
        <v>9.5917531460996107E-4</v>
      </c>
      <c r="G136" s="267">
        <f t="shared" si="10"/>
        <v>9.5917531460982359E-4</v>
      </c>
      <c r="H136" s="267">
        <f t="shared" si="10"/>
        <v>9.5917531460980624E-4</v>
      </c>
      <c r="I136" s="267">
        <f t="shared" si="10"/>
        <v>9.5917531460994307E-4</v>
      </c>
      <c r="J136" s="267">
        <f t="shared" si="10"/>
        <v>9.5917531461016164E-4</v>
      </c>
      <c r="K136" s="267">
        <f t="shared" si="10"/>
        <v>9.591753146102164E-4</v>
      </c>
      <c r="L136" s="267">
        <f t="shared" si="10"/>
        <v>9.5917531460984907E-4</v>
      </c>
      <c r="M136" s="267">
        <f t="shared" si="10"/>
        <v>9.5917531461003664E-4</v>
      </c>
      <c r="N136" s="267">
        <f t="shared" si="10"/>
        <v>9.5917531461013367E-4</v>
      </c>
      <c r="O136" s="267">
        <f t="shared" si="10"/>
        <v>9.5917531460988864E-4</v>
      </c>
      <c r="P136" s="267">
        <f t="shared" si="10"/>
        <v>9.5917531460996161E-4</v>
      </c>
      <c r="Q136" s="267">
        <f t="shared" si="10"/>
        <v>9.5917531461016013E-4</v>
      </c>
      <c r="R136" s="267">
        <f t="shared" si="10"/>
        <v>9.5917531461002417E-4</v>
      </c>
      <c r="S136" s="267">
        <f t="shared" si="10"/>
        <v>9.5917531461004845E-4</v>
      </c>
      <c r="T136" s="267">
        <f t="shared" si="10"/>
        <v>9.5917531460992518E-4</v>
      </c>
      <c r="U136" s="267">
        <f t="shared" si="10"/>
        <v>9.5917531461007165E-4</v>
      </c>
      <c r="V136" s="267">
        <f t="shared" si="10"/>
        <v>9.5917531461015752E-4</v>
      </c>
      <c r="W136" s="267">
        <f t="shared" si="10"/>
        <v>9.5917531461036645E-4</v>
      </c>
      <c r="X136" s="267">
        <f t="shared" si="10"/>
        <v>9.5917531461009106E-4</v>
      </c>
      <c r="Y136" s="267">
        <f t="shared" si="10"/>
        <v>9.5917531461011405E-4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5.1171653393628285E-3</v>
      </c>
      <c r="C137" s="268">
        <f t="shared" si="11"/>
        <v>6.0892274755396268E-3</v>
      </c>
      <c r="D137" s="268">
        <f t="shared" si="11"/>
        <v>5.1894368669000634E-3</v>
      </c>
      <c r="E137" s="268">
        <f t="shared" si="11"/>
        <v>5.5028324142190419E-3</v>
      </c>
      <c r="F137" s="268">
        <f t="shared" si="11"/>
        <v>5.5001483287906638E-3</v>
      </c>
      <c r="G137" s="268">
        <f t="shared" si="11"/>
        <v>5.1828858277001965E-3</v>
      </c>
      <c r="H137" s="268">
        <f t="shared" si="11"/>
        <v>5.064983420649938E-3</v>
      </c>
      <c r="I137" s="268">
        <f t="shared" si="11"/>
        <v>5.4316942406254006E-3</v>
      </c>
      <c r="J137" s="268">
        <f t="shared" si="11"/>
        <v>5.807446773591832E-3</v>
      </c>
      <c r="K137" s="268">
        <f t="shared" si="11"/>
        <v>4.7970255404423913E-3</v>
      </c>
      <c r="L137" s="268">
        <f t="shared" si="11"/>
        <v>4.8841939421867065E-3</v>
      </c>
      <c r="M137" s="268">
        <f t="shared" si="11"/>
        <v>4.5139294516389301E-3</v>
      </c>
      <c r="N137" s="268">
        <f t="shared" si="11"/>
        <v>4.6523388367123233E-3</v>
      </c>
      <c r="O137" s="268">
        <f t="shared" si="11"/>
        <v>6.108654980221102E-3</v>
      </c>
      <c r="P137" s="268">
        <f t="shared" si="11"/>
        <v>6.4723656391571594E-3</v>
      </c>
      <c r="Q137" s="268">
        <f t="shared" si="11"/>
        <v>5.6661378497275348E-3</v>
      </c>
      <c r="R137" s="268">
        <f t="shared" si="11"/>
        <v>6.5737714405583588E-3</v>
      </c>
      <c r="S137" s="268">
        <f t="shared" si="11"/>
        <v>6.7548266250199666E-3</v>
      </c>
      <c r="T137" s="268">
        <f t="shared" si="11"/>
        <v>6.1489760067581388E-3</v>
      </c>
      <c r="U137" s="268">
        <f t="shared" si="11"/>
        <v>6.2742558653024255E-3</v>
      </c>
      <c r="V137" s="268">
        <f t="shared" si="11"/>
        <v>5.9444707674726005E-3</v>
      </c>
      <c r="W137" s="268">
        <f t="shared" si="11"/>
        <v>6.5658885445906649E-3</v>
      </c>
      <c r="X137" s="268">
        <f t="shared" si="11"/>
        <v>5.6013594528045501E-3</v>
      </c>
      <c r="Y137" s="268">
        <f t="shared" si="11"/>
        <v>6.1049559958480772E-3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4.5735350046110949E-2</v>
      </c>
      <c r="C138" s="269">
        <f t="shared" si="12"/>
        <v>5.8102576052573164E-2</v>
      </c>
      <c r="D138" s="269">
        <f t="shared" si="12"/>
        <v>4.7449997075261319E-2</v>
      </c>
      <c r="E138" s="269">
        <f t="shared" si="12"/>
        <v>5.1422148538221579E-2</v>
      </c>
      <c r="F138" s="269">
        <f t="shared" si="12"/>
        <v>5.0077347621046063E-2</v>
      </c>
      <c r="G138" s="269">
        <f t="shared" si="12"/>
        <v>4.4378023082410303E-2</v>
      </c>
      <c r="H138" s="269">
        <f t="shared" si="12"/>
        <v>4.3426168568345545E-2</v>
      </c>
      <c r="I138" s="269">
        <f t="shared" si="12"/>
        <v>4.7670377187220482E-2</v>
      </c>
      <c r="J138" s="269">
        <f t="shared" si="12"/>
        <v>5.1062923032483179E-2</v>
      </c>
      <c r="K138" s="269">
        <f t="shared" si="12"/>
        <v>4.208536277921196E-2</v>
      </c>
      <c r="L138" s="269">
        <f t="shared" si="12"/>
        <v>4.4220775307621245E-2</v>
      </c>
      <c r="M138" s="269">
        <f t="shared" si="12"/>
        <v>3.9870101595372499E-2</v>
      </c>
      <c r="N138" s="269">
        <f t="shared" si="12"/>
        <v>4.167245202171669E-2</v>
      </c>
      <c r="O138" s="269">
        <f t="shared" si="12"/>
        <v>5.6810937828777275E-2</v>
      </c>
      <c r="P138" s="269">
        <f t="shared" si="12"/>
        <v>6.0994660929995607E-2</v>
      </c>
      <c r="Q138" s="269">
        <f t="shared" si="12"/>
        <v>5.2441090829587714E-2</v>
      </c>
      <c r="R138" s="269">
        <f t="shared" si="12"/>
        <v>6.15249773203769E-2</v>
      </c>
      <c r="S138" s="269">
        <f t="shared" si="12"/>
        <v>6.2652425946370063E-2</v>
      </c>
      <c r="T138" s="269">
        <f t="shared" si="12"/>
        <v>5.8512794438140586E-2</v>
      </c>
      <c r="U138" s="269">
        <f t="shared" si="12"/>
        <v>6.0049246351626985E-2</v>
      </c>
      <c r="V138" s="269">
        <f t="shared" si="12"/>
        <v>5.6290991652136267E-2</v>
      </c>
      <c r="W138" s="269">
        <f t="shared" si="12"/>
        <v>6.3525540556908094E-2</v>
      </c>
      <c r="X138" s="269">
        <f t="shared" si="12"/>
        <v>5.2159241162259437E-2</v>
      </c>
      <c r="Y138" s="269">
        <f t="shared" si="12"/>
        <v>5.8495400976938124E-2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0.4891281978478319</v>
      </c>
      <c r="C139" s="269">
        <f t="shared" si="13"/>
        <v>0.47152051748256263</v>
      </c>
      <c r="D139" s="269">
        <f t="shared" si="13"/>
        <v>0.48672195295300841</v>
      </c>
      <c r="E139" s="269">
        <f t="shared" si="13"/>
        <v>0.48106599004522516</v>
      </c>
      <c r="F139" s="269">
        <f t="shared" si="13"/>
        <v>0.48292300587559944</v>
      </c>
      <c r="G139" s="269">
        <f t="shared" si="13"/>
        <v>0.49096423148439422</v>
      </c>
      <c r="H139" s="269">
        <f t="shared" si="13"/>
        <v>0.49234352478650328</v>
      </c>
      <c r="I139" s="269">
        <f t="shared" si="13"/>
        <v>0.48628236155183474</v>
      </c>
      <c r="J139" s="269">
        <f t="shared" si="13"/>
        <v>0.48139123815280477</v>
      </c>
      <c r="K139" s="269">
        <f t="shared" si="13"/>
        <v>0.49434342135264608</v>
      </c>
      <c r="L139" s="269">
        <f t="shared" si="13"/>
        <v>0.49134828409355835</v>
      </c>
      <c r="M139" s="269">
        <f t="shared" si="13"/>
        <v>0.49755833245258441</v>
      </c>
      <c r="N139" s="269">
        <f t="shared" si="13"/>
        <v>0.49499407989536193</v>
      </c>
      <c r="O139" s="269">
        <f t="shared" si="13"/>
        <v>0.4732918119524952</v>
      </c>
      <c r="P139" s="269">
        <f t="shared" si="13"/>
        <v>0.4673157830266278</v>
      </c>
      <c r="Q139" s="269">
        <f t="shared" si="13"/>
        <v>0.4795687328496816</v>
      </c>
      <c r="R139" s="269">
        <f t="shared" si="13"/>
        <v>0.4665273430151724</v>
      </c>
      <c r="S139" s="269">
        <f t="shared" si="13"/>
        <v>0.46487044302537134</v>
      </c>
      <c r="T139" s="269">
        <f t="shared" si="13"/>
        <v>0.47092108786113474</v>
      </c>
      <c r="U139" s="269">
        <f t="shared" si="13"/>
        <v>0.46873105838318851</v>
      </c>
      <c r="V139" s="269">
        <f t="shared" si="13"/>
        <v>0.46854890023408452</v>
      </c>
      <c r="W139" s="269">
        <f t="shared" si="13"/>
        <v>0.45808417159090631</v>
      </c>
      <c r="X139" s="269">
        <f t="shared" si="13"/>
        <v>0.47478081181384174</v>
      </c>
      <c r="Y139" s="269">
        <f t="shared" si="13"/>
        <v>0.45867001565616122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0.36608288710687203</v>
      </c>
      <c r="C140" s="269">
        <f t="shared" si="14"/>
        <v>0.35290460278031993</v>
      </c>
      <c r="D140" s="269">
        <f t="shared" si="14"/>
        <v>0.3642819582664184</v>
      </c>
      <c r="E140" s="269">
        <f t="shared" si="14"/>
        <v>0.36004881194657595</v>
      </c>
      <c r="F140" s="269">
        <f t="shared" si="14"/>
        <v>0.36143867603451435</v>
      </c>
      <c r="G140" s="269">
        <f t="shared" si="14"/>
        <v>0.36745704729116585</v>
      </c>
      <c r="H140" s="269">
        <f t="shared" si="14"/>
        <v>0.36848936494617962</v>
      </c>
      <c r="I140" s="269">
        <f t="shared" si="14"/>
        <v>0.3639529506770029</v>
      </c>
      <c r="J140" s="269">
        <f t="shared" si="14"/>
        <v>0.36029224049306502</v>
      </c>
      <c r="K140" s="269">
        <f t="shared" si="14"/>
        <v>0.36998616662735451</v>
      </c>
      <c r="L140" s="269">
        <f t="shared" si="14"/>
        <v>0.36774448745221661</v>
      </c>
      <c r="M140" s="269">
        <f t="shared" si="14"/>
        <v>0.37239233323650878</v>
      </c>
      <c r="N140" s="269">
        <f t="shared" si="14"/>
        <v>0.37047314521269514</v>
      </c>
      <c r="O140" s="269">
        <f t="shared" si="14"/>
        <v>0.35423030961203078</v>
      </c>
      <c r="P140" s="269">
        <f t="shared" si="14"/>
        <v>0.34975761322641719</v>
      </c>
      <c r="Q140" s="269">
        <f t="shared" si="14"/>
        <v>0.3589282054485296</v>
      </c>
      <c r="R140" s="269">
        <f t="shared" si="14"/>
        <v>0.34916751354094794</v>
      </c>
      <c r="S140" s="269">
        <f t="shared" si="14"/>
        <v>0.34792742406219235</v>
      </c>
      <c r="T140" s="269">
        <f t="shared" si="14"/>
        <v>0.35245596594565115</v>
      </c>
      <c r="U140" s="269">
        <f t="shared" si="14"/>
        <v>0.35081686127398537</v>
      </c>
      <c r="V140" s="269">
        <f t="shared" si="14"/>
        <v>0.35068052691128176</v>
      </c>
      <c r="W140" s="269">
        <f t="shared" si="14"/>
        <v>0.3428483101400121</v>
      </c>
      <c r="X140" s="269">
        <f t="shared" si="14"/>
        <v>0.35534473599460681</v>
      </c>
      <c r="Y140" s="269">
        <f t="shared" si="14"/>
        <v>0.34328677900716503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7.4705274113310544E-2</v>
      </c>
      <c r="C141" s="269">
        <f t="shared" si="15"/>
        <v>8.9030782140422482E-2</v>
      </c>
      <c r="D141" s="269">
        <f t="shared" si="15"/>
        <v>7.6692796653954357E-2</v>
      </c>
      <c r="E141" s="269">
        <f t="shared" si="15"/>
        <v>8.1293890403058788E-2</v>
      </c>
      <c r="F141" s="269">
        <f t="shared" si="15"/>
        <v>7.9733888516065277E-2</v>
      </c>
      <c r="G141" s="269">
        <f t="shared" si="15"/>
        <v>7.3129241047253615E-2</v>
      </c>
      <c r="H141" s="269">
        <f t="shared" si="15"/>
        <v>7.2027610513697909E-2</v>
      </c>
      <c r="I141" s="269">
        <f t="shared" si="15"/>
        <v>7.6943139908817279E-2</v>
      </c>
      <c r="J141" s="269">
        <f t="shared" si="15"/>
        <v>8.0870484137794615E-2</v>
      </c>
      <c r="K141" s="269">
        <f t="shared" si="15"/>
        <v>7.0478060697270181E-2</v>
      </c>
      <c r="L141" s="269">
        <f t="shared" si="15"/>
        <v>7.2953373215558087E-2</v>
      </c>
      <c r="M141" s="269">
        <f t="shared" si="15"/>
        <v>6.7914414985546095E-2</v>
      </c>
      <c r="N141" s="269">
        <f t="shared" si="15"/>
        <v>7.0002229044269365E-2</v>
      </c>
      <c r="O141" s="269">
        <f t="shared" si="15"/>
        <v>8.7531967695460206E-2</v>
      </c>
      <c r="P141" s="269">
        <f t="shared" si="15"/>
        <v>9.2377395559832126E-2</v>
      </c>
      <c r="Q141" s="269">
        <f t="shared" si="15"/>
        <v>8.2472351644537048E-2</v>
      </c>
      <c r="R141" s="269">
        <f t="shared" si="15"/>
        <v>9.2990374900818198E-2</v>
      </c>
      <c r="S141" s="269">
        <f t="shared" si="15"/>
        <v>9.4294321636459719E-2</v>
      </c>
      <c r="T141" s="269">
        <f t="shared" si="15"/>
        <v>8.9505353151059258E-2</v>
      </c>
      <c r="U141" s="269">
        <f t="shared" si="15"/>
        <v>9.1284994736887129E-2</v>
      </c>
      <c r="V141" s="269">
        <f t="shared" si="15"/>
        <v>9.6640013493973415E-2</v>
      </c>
      <c r="W141" s="269">
        <f t="shared" si="15"/>
        <v>0.1052551788791264</v>
      </c>
      <c r="X141" s="269">
        <f t="shared" si="15"/>
        <v>9.1261501777222614E-2</v>
      </c>
      <c r="Y141" s="269">
        <f t="shared" si="15"/>
        <v>0.11099141542713818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5.5529996542140525E-2</v>
      </c>
      <c r="C142" s="318">
        <f t="shared" si="16"/>
        <v>7.0545777916554989E-2</v>
      </c>
      <c r="D142" s="318">
        <f t="shared" si="16"/>
        <v>5.7611851026772583E-2</v>
      </c>
      <c r="E142" s="318">
        <f t="shared" si="16"/>
        <v>6.2434675314345649E-2</v>
      </c>
      <c r="F142" s="318">
        <f t="shared" si="16"/>
        <v>6.0801872893344544E-2</v>
      </c>
      <c r="G142" s="318">
        <f t="shared" si="16"/>
        <v>5.3881985506369329E-2</v>
      </c>
      <c r="H142" s="318">
        <f t="shared" si="16"/>
        <v>5.2726282580266286E-2</v>
      </c>
      <c r="I142" s="318">
        <f t="shared" si="16"/>
        <v>5.7879427569702921E-2</v>
      </c>
      <c r="J142" s="318">
        <f t="shared" si="16"/>
        <v>6.1998518357606738E-2</v>
      </c>
      <c r="K142" s="318">
        <f t="shared" si="16"/>
        <v>5.1098330880777747E-2</v>
      </c>
      <c r="L142" s="318">
        <f t="shared" si="16"/>
        <v>5.3691061672147149E-2</v>
      </c>
      <c r="M142" s="318">
        <f t="shared" si="16"/>
        <v>4.8408651108905E-2</v>
      </c>
      <c r="N142" s="318">
        <f t="shared" si="16"/>
        <v>5.059699148110533E-2</v>
      </c>
      <c r="O142" s="318">
        <f t="shared" si="16"/>
        <v>6.8977523469420127E-2</v>
      </c>
      <c r="P142" s="318">
        <f t="shared" si="16"/>
        <v>7.40572294104416E-2</v>
      </c>
      <c r="Q142" s="318">
        <f t="shared" si="16"/>
        <v>6.3671833483227191E-2</v>
      </c>
      <c r="R142" s="318">
        <f t="shared" si="16"/>
        <v>7.4701117940745271E-2</v>
      </c>
      <c r="S142" s="318">
        <f t="shared" si="16"/>
        <v>7.6070020075302489E-2</v>
      </c>
      <c r="T142" s="318">
        <f t="shared" si="16"/>
        <v>7.1043848348050831E-2</v>
      </c>
      <c r="U142" s="318">
        <f t="shared" si="16"/>
        <v>7.2909345591584476E-2</v>
      </c>
      <c r="V142" s="318">
        <f t="shared" si="16"/>
        <v>6.8346226029652776E-2</v>
      </c>
      <c r="W142" s="318">
        <f t="shared" si="16"/>
        <v>7.7130120222238877E-2</v>
      </c>
      <c r="X142" s="318">
        <f t="shared" si="16"/>
        <v>6.3329623113428726E-2</v>
      </c>
      <c r="Y142" s="318">
        <f t="shared" si="16"/>
        <v>7.1022729916914898E-2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1.9175277571170019E-2</v>
      </c>
      <c r="C143" s="326">
        <f t="shared" si="17"/>
        <v>1.8485004223867493E-2</v>
      </c>
      <c r="D143" s="326">
        <f t="shared" si="17"/>
        <v>1.908094562718177E-2</v>
      </c>
      <c r="E143" s="326">
        <f t="shared" si="17"/>
        <v>1.8859215088713147E-2</v>
      </c>
      <c r="F143" s="326">
        <f t="shared" si="17"/>
        <v>1.8932015622720736E-2</v>
      </c>
      <c r="G143" s="326">
        <f t="shared" si="17"/>
        <v>1.9247255540884276E-2</v>
      </c>
      <c r="H143" s="326">
        <f t="shared" si="17"/>
        <v>1.930132793343162E-2</v>
      </c>
      <c r="I143" s="326">
        <f t="shared" si="17"/>
        <v>1.9063712339114351E-2</v>
      </c>
      <c r="J143" s="326">
        <f t="shared" si="17"/>
        <v>1.8871965780187863E-2</v>
      </c>
      <c r="K143" s="326">
        <f t="shared" si="17"/>
        <v>1.9379729816492438E-2</v>
      </c>
      <c r="L143" s="326">
        <f t="shared" si="17"/>
        <v>1.9262311543410935E-2</v>
      </c>
      <c r="M143" s="326">
        <f t="shared" si="17"/>
        <v>1.9505763876641088E-2</v>
      </c>
      <c r="N143" s="326">
        <f t="shared" si="17"/>
        <v>1.9405237563164028E-2</v>
      </c>
      <c r="O143" s="326">
        <f t="shared" si="17"/>
        <v>1.8554444226040086E-2</v>
      </c>
      <c r="P143" s="326">
        <f t="shared" si="17"/>
        <v>1.832016614939053E-2</v>
      </c>
      <c r="Q143" s="326">
        <f t="shared" si="17"/>
        <v>1.8800518161309857E-2</v>
      </c>
      <c r="R143" s="326">
        <f t="shared" si="17"/>
        <v>1.8289256960072917E-2</v>
      </c>
      <c r="S143" s="326">
        <f t="shared" si="17"/>
        <v>1.8224301561157244E-2</v>
      </c>
      <c r="T143" s="326">
        <f t="shared" si="17"/>
        <v>1.8461504803008431E-2</v>
      </c>
      <c r="U143" s="326">
        <f t="shared" si="17"/>
        <v>1.8375649145302646E-2</v>
      </c>
      <c r="V143" s="326">
        <f t="shared" si="17"/>
        <v>2.8293787464320645E-2</v>
      </c>
      <c r="W143" s="326">
        <f t="shared" si="17"/>
        <v>2.8125058656887525E-2</v>
      </c>
      <c r="X143" s="326">
        <f t="shared" si="17"/>
        <v>2.7931878663793892E-2</v>
      </c>
      <c r="Y143" s="326">
        <f t="shared" si="17"/>
        <v>3.9968685510223291E-2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1.0000000000000002</v>
      </c>
      <c r="D146" s="232">
        <f t="shared" si="18"/>
        <v>1</v>
      </c>
      <c r="E146" s="232">
        <f t="shared" si="18"/>
        <v>0.99999999999999967</v>
      </c>
      <c r="F146" s="232">
        <f t="shared" si="18"/>
        <v>0.99999999999999978</v>
      </c>
      <c r="G146" s="232">
        <f t="shared" si="18"/>
        <v>1</v>
      </c>
      <c r="H146" s="232">
        <f t="shared" si="18"/>
        <v>1</v>
      </c>
      <c r="I146" s="232">
        <f t="shared" si="18"/>
        <v>0.99999999999999989</v>
      </c>
      <c r="J146" s="232">
        <f t="shared" si="18"/>
        <v>0.99999999999999978</v>
      </c>
      <c r="K146" s="232">
        <f t="shared" si="18"/>
        <v>1.0000000000000002</v>
      </c>
      <c r="L146" s="232">
        <f t="shared" si="18"/>
        <v>1</v>
      </c>
      <c r="M146" s="232">
        <f t="shared" si="18"/>
        <v>0.99999999999999956</v>
      </c>
      <c r="N146" s="232">
        <f t="shared" si="18"/>
        <v>1.0000000000000002</v>
      </c>
      <c r="O146" s="232">
        <f t="shared" si="18"/>
        <v>0.99999999999999978</v>
      </c>
      <c r="P146" s="232">
        <f t="shared" si="18"/>
        <v>0.99999999999999989</v>
      </c>
      <c r="Q146" s="232">
        <f t="shared" si="18"/>
        <v>1</v>
      </c>
      <c r="R146" s="232">
        <f t="shared" si="18"/>
        <v>0.99999999999999989</v>
      </c>
      <c r="S146" s="232">
        <f t="shared" si="18"/>
        <v>0.99999999999999989</v>
      </c>
      <c r="T146" s="232">
        <f t="shared" si="18"/>
        <v>0.99999999999999978</v>
      </c>
      <c r="U146" s="232">
        <f t="shared" si="18"/>
        <v>1</v>
      </c>
      <c r="V146" s="232">
        <f t="shared" si="18"/>
        <v>1</v>
      </c>
      <c r="W146" s="232">
        <f t="shared" si="18"/>
        <v>1.0000000000000002</v>
      </c>
      <c r="X146" s="232">
        <f t="shared" si="18"/>
        <v>1.0000000000000002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7.1955502283726318E-3</v>
      </c>
      <c r="C147" s="266">
        <f t="shared" si="19"/>
        <v>7.1955502283724566E-3</v>
      </c>
      <c r="D147" s="266">
        <f t="shared" si="19"/>
        <v>7.1955502283724757E-3</v>
      </c>
      <c r="E147" s="266">
        <f t="shared" si="19"/>
        <v>7.1955502283724479E-3</v>
      </c>
      <c r="F147" s="266">
        <f t="shared" si="19"/>
        <v>7.1955502283723707E-3</v>
      </c>
      <c r="G147" s="266">
        <f t="shared" si="19"/>
        <v>7.1955502283724999E-3</v>
      </c>
      <c r="H147" s="266">
        <f t="shared" si="19"/>
        <v>7.1955502283724661E-3</v>
      </c>
      <c r="I147" s="266">
        <f t="shared" si="19"/>
        <v>7.1955502283722684E-3</v>
      </c>
      <c r="J147" s="266">
        <f t="shared" si="19"/>
        <v>7.19555022837229E-3</v>
      </c>
      <c r="K147" s="266">
        <f t="shared" si="19"/>
        <v>7.195550228373049E-3</v>
      </c>
      <c r="L147" s="266">
        <f t="shared" si="19"/>
        <v>7.195550228372931E-3</v>
      </c>
      <c r="M147" s="266">
        <f t="shared" si="19"/>
        <v>7.1955502283734827E-3</v>
      </c>
      <c r="N147" s="266">
        <f t="shared" si="19"/>
        <v>7.1955502283731166E-3</v>
      </c>
      <c r="O147" s="266">
        <f t="shared" si="19"/>
        <v>7.1955502283716074E-3</v>
      </c>
      <c r="P147" s="266">
        <f t="shared" si="19"/>
        <v>7.1955502283711685E-3</v>
      </c>
      <c r="Q147" s="266">
        <f t="shared" si="19"/>
        <v>7.1955502283714791E-3</v>
      </c>
      <c r="R147" s="266">
        <f t="shared" si="19"/>
        <v>7.1955502283705848E-3</v>
      </c>
      <c r="S147" s="266">
        <f t="shared" si="19"/>
        <v>7.1955502283701268E-3</v>
      </c>
      <c r="T147" s="266">
        <f t="shared" si="19"/>
        <v>7.195550228370969E-3</v>
      </c>
      <c r="U147" s="266">
        <f t="shared" si="19"/>
        <v>7.1955502283708884E-3</v>
      </c>
      <c r="V147" s="266">
        <f t="shared" si="19"/>
        <v>7.195550228371368E-3</v>
      </c>
      <c r="W147" s="266">
        <f t="shared" si="19"/>
        <v>7.1955502283708797E-3</v>
      </c>
      <c r="X147" s="266">
        <f t="shared" si="19"/>
        <v>7.195550228372107E-3</v>
      </c>
      <c r="Y147" s="266">
        <f t="shared" si="19"/>
        <v>7.1955502283718407E-3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8.0564402695841413E-3</v>
      </c>
      <c r="C148" s="267">
        <f t="shared" si="20"/>
        <v>8.0564402695839452E-3</v>
      </c>
      <c r="D148" s="267">
        <f t="shared" si="20"/>
        <v>8.0564402695839608E-3</v>
      </c>
      <c r="E148" s="267">
        <f t="shared" si="20"/>
        <v>8.0564402695839383E-3</v>
      </c>
      <c r="F148" s="267">
        <f t="shared" si="20"/>
        <v>8.0564402695838446E-3</v>
      </c>
      <c r="G148" s="267">
        <f t="shared" si="20"/>
        <v>8.0564402695839938E-3</v>
      </c>
      <c r="H148" s="267">
        <f t="shared" si="20"/>
        <v>8.0564402695839539E-3</v>
      </c>
      <c r="I148" s="267">
        <f t="shared" si="20"/>
        <v>8.0564402695837319E-3</v>
      </c>
      <c r="J148" s="267">
        <f t="shared" si="20"/>
        <v>8.0564402695837579E-3</v>
      </c>
      <c r="K148" s="267">
        <f t="shared" si="20"/>
        <v>8.0564402695846079E-3</v>
      </c>
      <c r="L148" s="267">
        <f t="shared" si="20"/>
        <v>8.0564402695844743E-3</v>
      </c>
      <c r="M148" s="267">
        <f t="shared" si="20"/>
        <v>8.0564402695850919E-3</v>
      </c>
      <c r="N148" s="267">
        <f t="shared" si="20"/>
        <v>8.0564402695846738E-3</v>
      </c>
      <c r="O148" s="267">
        <f t="shared" si="20"/>
        <v>8.0564402695829911E-3</v>
      </c>
      <c r="P148" s="267">
        <f t="shared" si="20"/>
        <v>8.0564402695825002E-3</v>
      </c>
      <c r="Q148" s="267">
        <f t="shared" si="20"/>
        <v>8.0564402695828454E-3</v>
      </c>
      <c r="R148" s="267">
        <f t="shared" si="20"/>
        <v>8.0564402695818479E-3</v>
      </c>
      <c r="S148" s="267">
        <f t="shared" si="20"/>
        <v>8.0564402695813327E-3</v>
      </c>
      <c r="T148" s="267">
        <f t="shared" si="20"/>
        <v>8.0564402695822764E-3</v>
      </c>
      <c r="U148" s="267">
        <f t="shared" si="20"/>
        <v>8.0564402695821845E-3</v>
      </c>
      <c r="V148" s="267">
        <f t="shared" si="20"/>
        <v>8.0564402695827257E-3</v>
      </c>
      <c r="W148" s="267">
        <f t="shared" si="20"/>
        <v>8.0564402695821775E-3</v>
      </c>
      <c r="X148" s="267">
        <f t="shared" si="20"/>
        <v>8.0564402695835514E-3</v>
      </c>
      <c r="Y148" s="267">
        <f t="shared" si="20"/>
        <v>8.0564402695832531E-3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1.3859516923442457E-2</v>
      </c>
      <c r="C149" s="267">
        <f t="shared" si="21"/>
        <v>1.7149654507943701E-2</v>
      </c>
      <c r="D149" s="267">
        <f t="shared" si="21"/>
        <v>1.43267967537394E-2</v>
      </c>
      <c r="E149" s="267">
        <f t="shared" si="21"/>
        <v>1.5391003788368727E-2</v>
      </c>
      <c r="F149" s="267">
        <f t="shared" si="21"/>
        <v>1.5030109637377633E-2</v>
      </c>
      <c r="G149" s="267">
        <f t="shared" si="21"/>
        <v>1.3522415967515319E-2</v>
      </c>
      <c r="H149" s="267">
        <f t="shared" si="21"/>
        <v>1.3263889508594629E-2</v>
      </c>
      <c r="I149" s="267">
        <f t="shared" si="21"/>
        <v>1.4424453648959511E-2</v>
      </c>
      <c r="J149" s="267">
        <f t="shared" si="21"/>
        <v>1.5340473642440258E-2</v>
      </c>
      <c r="K149" s="267">
        <f t="shared" si="21"/>
        <v>1.2929837395458818E-2</v>
      </c>
      <c r="L149" s="267">
        <f t="shared" si="21"/>
        <v>1.3494801787956688E-2</v>
      </c>
      <c r="M149" s="267">
        <f t="shared" si="21"/>
        <v>1.228693602113934E-2</v>
      </c>
      <c r="N149" s="267">
        <f t="shared" si="21"/>
        <v>1.2786759489678673E-2</v>
      </c>
      <c r="O149" s="267">
        <f t="shared" si="21"/>
        <v>1.6853428190001404E-2</v>
      </c>
      <c r="P149" s="267">
        <f t="shared" si="21"/>
        <v>1.7935363854421807E-2</v>
      </c>
      <c r="Q149" s="267">
        <f t="shared" si="21"/>
        <v>1.5697477904656792E-2</v>
      </c>
      <c r="R149" s="267">
        <f t="shared" si="21"/>
        <v>1.8065869462158733E-2</v>
      </c>
      <c r="S149" s="267">
        <f t="shared" si="21"/>
        <v>1.8351692531782388E-2</v>
      </c>
      <c r="T149" s="267">
        <f t="shared" si="21"/>
        <v>1.7296195048692752E-2</v>
      </c>
      <c r="U149" s="267">
        <f t="shared" si="21"/>
        <v>1.7699997421547351E-2</v>
      </c>
      <c r="V149" s="267">
        <f t="shared" si="21"/>
        <v>1.6716655471093512E-2</v>
      </c>
      <c r="W149" s="267">
        <f t="shared" si="21"/>
        <v>1.8516649531379034E-2</v>
      </c>
      <c r="X149" s="267">
        <f t="shared" si="21"/>
        <v>1.5666064240185698E-2</v>
      </c>
      <c r="Y149" s="267">
        <f t="shared" si="21"/>
        <v>1.715226618255174E-2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5.9256386055763647E-3</v>
      </c>
      <c r="C150" s="267">
        <f t="shared" si="22"/>
        <v>5.9256386055762155E-3</v>
      </c>
      <c r="D150" s="267">
        <f t="shared" si="22"/>
        <v>5.9256386055762294E-3</v>
      </c>
      <c r="E150" s="267">
        <f t="shared" si="22"/>
        <v>5.925638605576212E-3</v>
      </c>
      <c r="F150" s="267">
        <f t="shared" si="22"/>
        <v>5.9256386055761444E-3</v>
      </c>
      <c r="G150" s="267">
        <f t="shared" si="22"/>
        <v>5.9256386055762528E-3</v>
      </c>
      <c r="H150" s="267">
        <f t="shared" si="22"/>
        <v>5.9256386055762215E-3</v>
      </c>
      <c r="I150" s="267">
        <f t="shared" si="22"/>
        <v>5.9256386055760628E-3</v>
      </c>
      <c r="J150" s="267">
        <f t="shared" si="22"/>
        <v>5.9256386055760819E-3</v>
      </c>
      <c r="K150" s="267">
        <f t="shared" si="22"/>
        <v>5.9256386055767003E-3</v>
      </c>
      <c r="L150" s="267">
        <f t="shared" si="22"/>
        <v>5.9256386055766058E-3</v>
      </c>
      <c r="M150" s="267">
        <f t="shared" si="22"/>
        <v>5.925638605577062E-3</v>
      </c>
      <c r="N150" s="267">
        <f t="shared" si="22"/>
        <v>5.9256386055767567E-3</v>
      </c>
      <c r="O150" s="267">
        <f t="shared" si="22"/>
        <v>5.9256386055755138E-3</v>
      </c>
      <c r="P150" s="267">
        <f t="shared" si="22"/>
        <v>5.9256386055751547E-3</v>
      </c>
      <c r="Q150" s="267">
        <f t="shared" si="22"/>
        <v>5.9256386055754106E-3</v>
      </c>
      <c r="R150" s="267">
        <f t="shared" si="22"/>
        <v>5.9256386055746733E-3</v>
      </c>
      <c r="S150" s="267">
        <f t="shared" si="22"/>
        <v>5.925638605574296E-3</v>
      </c>
      <c r="T150" s="267">
        <f t="shared" si="22"/>
        <v>5.9256386055749899E-3</v>
      </c>
      <c r="U150" s="267">
        <f t="shared" si="22"/>
        <v>5.9256386055749248E-3</v>
      </c>
      <c r="V150" s="267">
        <f t="shared" si="22"/>
        <v>5.9256386055753221E-3</v>
      </c>
      <c r="W150" s="267">
        <f t="shared" si="22"/>
        <v>5.9256386055749196E-3</v>
      </c>
      <c r="X150" s="267">
        <f t="shared" si="22"/>
        <v>5.9256386055759266E-3</v>
      </c>
      <c r="Y150" s="267">
        <f t="shared" si="22"/>
        <v>5.9256386055757098E-3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9.9696990781733223E-3</v>
      </c>
      <c r="C151" s="268">
        <f t="shared" si="23"/>
        <v>1.1555232824567651E-2</v>
      </c>
      <c r="D151" s="268">
        <f t="shared" si="23"/>
        <v>1.0073714940721295E-2</v>
      </c>
      <c r="E151" s="268">
        <f t="shared" si="23"/>
        <v>1.0589111663144864E-2</v>
      </c>
      <c r="F151" s="268">
        <f t="shared" si="23"/>
        <v>1.0613331928423517E-2</v>
      </c>
      <c r="G151" s="268">
        <f t="shared" si="23"/>
        <v>1.0153470146047745E-2</v>
      </c>
      <c r="H151" s="268">
        <f t="shared" si="23"/>
        <v>9.9461252597493333E-3</v>
      </c>
      <c r="I151" s="268">
        <f t="shared" si="23"/>
        <v>1.0566778738203806E-2</v>
      </c>
      <c r="J151" s="268">
        <f t="shared" si="23"/>
        <v>1.1216951698014907E-2</v>
      </c>
      <c r="K151" s="268">
        <f t="shared" si="23"/>
        <v>9.4752468590853095E-3</v>
      </c>
      <c r="L151" s="268">
        <f t="shared" si="23"/>
        <v>9.5827370800498773E-3</v>
      </c>
      <c r="M151" s="268">
        <f t="shared" si="23"/>
        <v>8.9435005164318297E-3</v>
      </c>
      <c r="N151" s="268">
        <f t="shared" si="23"/>
        <v>9.1778148761976538E-3</v>
      </c>
      <c r="O151" s="268">
        <f t="shared" si="23"/>
        <v>1.1650871372463132E-2</v>
      </c>
      <c r="P151" s="268">
        <f t="shared" si="23"/>
        <v>1.2235956616316631E-2</v>
      </c>
      <c r="Q151" s="268">
        <f t="shared" si="23"/>
        <v>1.0904401009733996E-2</v>
      </c>
      <c r="R151" s="268">
        <f t="shared" si="23"/>
        <v>1.2410192568889542E-2</v>
      </c>
      <c r="S151" s="268">
        <f t="shared" si="23"/>
        <v>1.2720639755058702E-2</v>
      </c>
      <c r="T151" s="268">
        <f t="shared" si="23"/>
        <v>1.168581610532422E-2</v>
      </c>
      <c r="U151" s="268">
        <f t="shared" si="23"/>
        <v>1.1890069191896628E-2</v>
      </c>
      <c r="V151" s="268">
        <f t="shared" si="23"/>
        <v>1.1349590772736959E-2</v>
      </c>
      <c r="W151" s="268">
        <f t="shared" si="23"/>
        <v>1.2304502486781301E-2</v>
      </c>
      <c r="X151" s="268">
        <f t="shared" si="23"/>
        <v>1.0816296818337564E-2</v>
      </c>
      <c r="Y151" s="268">
        <f t="shared" si="23"/>
        <v>1.1509033071553824E-2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5.9102114247296784E-2</v>
      </c>
      <c r="C152" s="269">
        <f t="shared" si="24"/>
        <v>7.3132479698174144E-2</v>
      </c>
      <c r="D152" s="269">
        <f t="shared" si="24"/>
        <v>6.1094768541686668E-2</v>
      </c>
      <c r="E152" s="269">
        <f t="shared" si="24"/>
        <v>6.5632941559611482E-2</v>
      </c>
      <c r="F152" s="269">
        <f t="shared" si="24"/>
        <v>6.409395521103399E-2</v>
      </c>
      <c r="G152" s="269">
        <f t="shared" si="24"/>
        <v>5.7664590896365268E-2</v>
      </c>
      <c r="H152" s="269">
        <f t="shared" si="24"/>
        <v>5.6562138307614813E-2</v>
      </c>
      <c r="I152" s="269">
        <f t="shared" si="24"/>
        <v>6.1511213718687924E-2</v>
      </c>
      <c r="J152" s="269">
        <f t="shared" si="24"/>
        <v>6.5417462299108178E-2</v>
      </c>
      <c r="K152" s="269">
        <f t="shared" si="24"/>
        <v>5.5137616351751462E-2</v>
      </c>
      <c r="L152" s="269">
        <f t="shared" si="24"/>
        <v>5.7546833805397719E-2</v>
      </c>
      <c r="M152" s="269">
        <f t="shared" si="24"/>
        <v>5.2396046736831847E-2</v>
      </c>
      <c r="N152" s="269">
        <f t="shared" si="24"/>
        <v>5.4527479160073528E-2</v>
      </c>
      <c r="O152" s="269">
        <f t="shared" si="24"/>
        <v>7.1869260945111479E-2</v>
      </c>
      <c r="P152" s="269">
        <f t="shared" si="24"/>
        <v>7.6483035407815966E-2</v>
      </c>
      <c r="Q152" s="269">
        <f t="shared" si="24"/>
        <v>6.693986072098998E-2</v>
      </c>
      <c r="R152" s="269">
        <f t="shared" si="24"/>
        <v>7.7039559663386117E-2</v>
      </c>
      <c r="S152" s="269">
        <f t="shared" si="24"/>
        <v>7.8258415111864113E-2</v>
      </c>
      <c r="T152" s="269">
        <f t="shared" si="24"/>
        <v>7.3757382848049585E-2</v>
      </c>
      <c r="U152" s="269">
        <f t="shared" si="24"/>
        <v>7.5479345749470378E-2</v>
      </c>
      <c r="V152" s="269">
        <f t="shared" si="24"/>
        <v>7.1286011405934907E-2</v>
      </c>
      <c r="W152" s="269">
        <f t="shared" si="24"/>
        <v>7.8961852864413901E-2</v>
      </c>
      <c r="X152" s="269">
        <f t="shared" si="24"/>
        <v>6.6805901218883801E-2</v>
      </c>
      <c r="Y152" s="269">
        <f t="shared" si="24"/>
        <v>7.3143616846165216E-2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0.14268475162913968</v>
      </c>
      <c r="C153" s="269">
        <f t="shared" si="25"/>
        <v>0.13389197523946023</v>
      </c>
      <c r="D153" s="269">
        <f t="shared" si="25"/>
        <v>0.14146761238094896</v>
      </c>
      <c r="E153" s="269">
        <f t="shared" si="25"/>
        <v>0.13873172136360093</v>
      </c>
      <c r="F153" s="269">
        <f t="shared" si="25"/>
        <v>0.13965391639941388</v>
      </c>
      <c r="G153" s="269">
        <f t="shared" si="25"/>
        <v>0.14225603026388176</v>
      </c>
      <c r="H153" s="269">
        <f t="shared" si="25"/>
        <v>0.14283793197897621</v>
      </c>
      <c r="I153" s="269">
        <f t="shared" si="25"/>
        <v>0.13980465264975292</v>
      </c>
      <c r="J153" s="269">
        <f t="shared" si="25"/>
        <v>0.137226503245898</v>
      </c>
      <c r="K153" s="269">
        <f t="shared" si="25"/>
        <v>0.14251465676284847</v>
      </c>
      <c r="L153" s="269">
        <f t="shared" si="25"/>
        <v>0.14203996959725307</v>
      </c>
      <c r="M153" s="269">
        <f t="shared" si="25"/>
        <v>0.14513782279215787</v>
      </c>
      <c r="N153" s="269">
        <f t="shared" si="25"/>
        <v>0.14399287186451731</v>
      </c>
      <c r="O153" s="269">
        <f t="shared" si="25"/>
        <v>0.1335076738186968</v>
      </c>
      <c r="P153" s="269">
        <f t="shared" si="25"/>
        <v>0.13061579270938309</v>
      </c>
      <c r="Q153" s="269">
        <f t="shared" si="25"/>
        <v>0.13680213257038529</v>
      </c>
      <c r="R153" s="269">
        <f t="shared" si="25"/>
        <v>0.13035551461777711</v>
      </c>
      <c r="S153" s="269">
        <f t="shared" si="25"/>
        <v>0.12956727732765513</v>
      </c>
      <c r="T153" s="269">
        <f t="shared" si="25"/>
        <v>0.13240479566626473</v>
      </c>
      <c r="U153" s="269">
        <f t="shared" si="25"/>
        <v>0.1311475233294585</v>
      </c>
      <c r="V153" s="269">
        <f t="shared" si="25"/>
        <v>0.14216698204760289</v>
      </c>
      <c r="W153" s="269">
        <f t="shared" si="25"/>
        <v>0.13896285838314831</v>
      </c>
      <c r="X153" s="269">
        <f t="shared" si="25"/>
        <v>0.1433949936830077</v>
      </c>
      <c r="Y153" s="269">
        <f t="shared" si="25"/>
        <v>0.15439829025002436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0.11928237762512778</v>
      </c>
      <c r="C154" s="318">
        <f t="shared" si="26"/>
        <v>0.11191835004989947</v>
      </c>
      <c r="D154" s="318">
        <f t="shared" si="26"/>
        <v>0.11826510205801383</v>
      </c>
      <c r="E154" s="318">
        <f t="shared" si="26"/>
        <v>0.11599841990841699</v>
      </c>
      <c r="F154" s="318">
        <f t="shared" si="26"/>
        <v>0.11676949926900042</v>
      </c>
      <c r="G154" s="318">
        <f t="shared" si="26"/>
        <v>0.11863617007100062</v>
      </c>
      <c r="H154" s="318">
        <f t="shared" si="26"/>
        <v>0.11909530650168217</v>
      </c>
      <c r="I154" s="318">
        <f t="shared" si="26"/>
        <v>0.11657298259214841</v>
      </c>
      <c r="J154" s="318">
        <f t="shared" si="26"/>
        <v>0.114393007382145</v>
      </c>
      <c r="K154" s="318">
        <f t="shared" si="26"/>
        <v>0.11853561208662762</v>
      </c>
      <c r="L154" s="318">
        <f t="shared" si="26"/>
        <v>0.11836601933503353</v>
      </c>
      <c r="M154" s="318">
        <f t="shared" si="26"/>
        <v>0.12092856985485215</v>
      </c>
      <c r="N154" s="318">
        <f t="shared" si="26"/>
        <v>0.12001268429332132</v>
      </c>
      <c r="O154" s="318">
        <f t="shared" si="26"/>
        <v>0.1113396786975962</v>
      </c>
      <c r="P154" s="318">
        <f t="shared" si="26"/>
        <v>0.10892027844310041</v>
      </c>
      <c r="Q154" s="318">
        <f t="shared" si="26"/>
        <v>0.11413742326106086</v>
      </c>
      <c r="R154" s="318">
        <f t="shared" si="26"/>
        <v>0.10872705261065971</v>
      </c>
      <c r="S154" s="318">
        <f t="shared" si="26"/>
        <v>0.1080686220311864</v>
      </c>
      <c r="T154" s="318">
        <f t="shared" si="26"/>
        <v>0.11042675346359013</v>
      </c>
      <c r="U154" s="318">
        <f t="shared" si="26"/>
        <v>0.10933376472873785</v>
      </c>
      <c r="V154" s="318">
        <f t="shared" si="26"/>
        <v>0.10832749665843418</v>
      </c>
      <c r="W154" s="318">
        <f t="shared" si="26"/>
        <v>0.10594646389183331</v>
      </c>
      <c r="X154" s="318">
        <f t="shared" si="26"/>
        <v>0.10960789065112514</v>
      </c>
      <c r="Y154" s="318">
        <f t="shared" si="26"/>
        <v>0.10719830948898525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2.3402374004011895E-2</v>
      </c>
      <c r="C155" s="318">
        <f t="shared" si="27"/>
        <v>2.197362518956077E-2</v>
      </c>
      <c r="D155" s="318">
        <f t="shared" si="27"/>
        <v>2.3202510322935112E-2</v>
      </c>
      <c r="E155" s="318">
        <f t="shared" si="27"/>
        <v>2.2733301455183961E-2</v>
      </c>
      <c r="F155" s="318">
        <f t="shared" si="27"/>
        <v>2.2884417130413448E-2</v>
      </c>
      <c r="G155" s="318">
        <f t="shared" si="27"/>
        <v>2.3619860192881151E-2</v>
      </c>
      <c r="H155" s="318">
        <f t="shared" si="27"/>
        <v>2.3742625477294024E-2</v>
      </c>
      <c r="I155" s="318">
        <f t="shared" si="27"/>
        <v>2.3231670057604535E-2</v>
      </c>
      <c r="J155" s="318">
        <f t="shared" si="27"/>
        <v>2.2833495863752978E-2</v>
      </c>
      <c r="K155" s="318">
        <f t="shared" si="27"/>
        <v>2.3979044676220845E-2</v>
      </c>
      <c r="L155" s="318">
        <f t="shared" si="27"/>
        <v>2.367395026221952E-2</v>
      </c>
      <c r="M155" s="318">
        <f t="shared" si="27"/>
        <v>2.4209252937305702E-2</v>
      </c>
      <c r="N155" s="318">
        <f t="shared" si="27"/>
        <v>2.3980187571195997E-2</v>
      </c>
      <c r="O155" s="318">
        <f t="shared" si="27"/>
        <v>2.2167995121100591E-2</v>
      </c>
      <c r="P155" s="318">
        <f t="shared" si="27"/>
        <v>2.1695514266282676E-2</v>
      </c>
      <c r="Q155" s="318">
        <f t="shared" si="27"/>
        <v>2.2664709309324429E-2</v>
      </c>
      <c r="R155" s="318">
        <f t="shared" si="27"/>
        <v>2.1628462007117398E-2</v>
      </c>
      <c r="S155" s="318">
        <f t="shared" si="27"/>
        <v>2.1498655296468733E-2</v>
      </c>
      <c r="T155" s="318">
        <f t="shared" si="27"/>
        <v>2.1978042202674599E-2</v>
      </c>
      <c r="U155" s="318">
        <f t="shared" si="27"/>
        <v>2.1813758600720674E-2</v>
      </c>
      <c r="V155" s="318">
        <f t="shared" si="27"/>
        <v>3.3839485389168714E-2</v>
      </c>
      <c r="W155" s="318">
        <f t="shared" si="27"/>
        <v>3.3016394491315007E-2</v>
      </c>
      <c r="X155" s="318">
        <f t="shared" si="27"/>
        <v>3.3787103031882565E-2</v>
      </c>
      <c r="Y155" s="318">
        <f t="shared" si="27"/>
        <v>4.7199980761039116E-2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0.62780449139118744</v>
      </c>
      <c r="C157" s="269">
        <f t="shared" si="29"/>
        <v>0.60693166508533281</v>
      </c>
      <c r="D157" s="269">
        <f t="shared" si="29"/>
        <v>0.62491432442747497</v>
      </c>
      <c r="E157" s="269">
        <f t="shared" si="29"/>
        <v>0.61799082092238644</v>
      </c>
      <c r="F157" s="269">
        <f t="shared" si="29"/>
        <v>0.62014404091221464</v>
      </c>
      <c r="G157" s="269">
        <f t="shared" si="29"/>
        <v>0.63167273455570794</v>
      </c>
      <c r="H157" s="269">
        <f t="shared" si="29"/>
        <v>0.63356826951162382</v>
      </c>
      <c r="I157" s="269">
        <f t="shared" si="29"/>
        <v>0.62603582363929466</v>
      </c>
      <c r="J157" s="269">
        <f t="shared" si="29"/>
        <v>0.62021503468655026</v>
      </c>
      <c r="K157" s="269">
        <f t="shared" si="29"/>
        <v>0.6379099675515385</v>
      </c>
      <c r="L157" s="269">
        <f t="shared" si="29"/>
        <v>0.63287206346131308</v>
      </c>
      <c r="M157" s="269">
        <f t="shared" si="29"/>
        <v>0.64079719367315036</v>
      </c>
      <c r="N157" s="269">
        <f t="shared" si="29"/>
        <v>0.63733396707157952</v>
      </c>
      <c r="O157" s="269">
        <f t="shared" si="29"/>
        <v>0.61041004815630995</v>
      </c>
      <c r="P157" s="269">
        <f t="shared" si="29"/>
        <v>0.60348176284574218</v>
      </c>
      <c r="Q157" s="269">
        <f t="shared" si="29"/>
        <v>0.61761551471502596</v>
      </c>
      <c r="R157" s="269">
        <f t="shared" si="29"/>
        <v>0.60240131203780722</v>
      </c>
      <c r="S157" s="269">
        <f t="shared" si="29"/>
        <v>0.60044967301266383</v>
      </c>
      <c r="T157" s="269">
        <f t="shared" si="29"/>
        <v>0.60765753563481695</v>
      </c>
      <c r="U157" s="269">
        <f t="shared" si="29"/>
        <v>0.60536505320956946</v>
      </c>
      <c r="V157" s="269">
        <f t="shared" si="29"/>
        <v>0.60498723749318117</v>
      </c>
      <c r="W157" s="269">
        <f t="shared" si="29"/>
        <v>0.59099631289561194</v>
      </c>
      <c r="X157" s="269">
        <f t="shared" si="29"/>
        <v>0.61382954587672067</v>
      </c>
      <c r="Y157" s="269">
        <f t="shared" si="29"/>
        <v>0.58896086858993857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0.56931585455493039</v>
      </c>
      <c r="C158" s="318">
        <f t="shared" si="30"/>
        <v>0.5345582973898263</v>
      </c>
      <c r="D158" s="318">
        <f t="shared" si="30"/>
        <v>0.56445371696294022</v>
      </c>
      <c r="E158" s="318">
        <f t="shared" si="30"/>
        <v>0.55303914648121399</v>
      </c>
      <c r="F158" s="318">
        <f t="shared" si="30"/>
        <v>0.55671537820732742</v>
      </c>
      <c r="G158" s="318">
        <f t="shared" si="30"/>
        <v>0.57460669963965416</v>
      </c>
      <c r="H158" s="318">
        <f t="shared" si="30"/>
        <v>0.57759324377373256</v>
      </c>
      <c r="I158" s="318">
        <f t="shared" si="30"/>
        <v>0.56516309368083495</v>
      </c>
      <c r="J158" s="318">
        <f t="shared" si="30"/>
        <v>0.5554766028403989</v>
      </c>
      <c r="K158" s="318">
        <f t="shared" si="30"/>
        <v>0.58334467729270545</v>
      </c>
      <c r="L158" s="318">
        <f t="shared" si="30"/>
        <v>0.575922563322673</v>
      </c>
      <c r="M158" s="318">
        <f t="shared" si="30"/>
        <v>0.58894501565421797</v>
      </c>
      <c r="N158" s="318">
        <f t="shared" si="30"/>
        <v>0.58337248080654314</v>
      </c>
      <c r="O158" s="318">
        <f t="shared" si="30"/>
        <v>0.53928678705738775</v>
      </c>
      <c r="P158" s="318">
        <f t="shared" si="30"/>
        <v>0.52779261806515698</v>
      </c>
      <c r="Q158" s="318">
        <f t="shared" si="30"/>
        <v>0.55137048687731738</v>
      </c>
      <c r="R158" s="318">
        <f t="shared" si="30"/>
        <v>0.52616141969955565</v>
      </c>
      <c r="S158" s="318">
        <f t="shared" si="30"/>
        <v>0.52300357689321364</v>
      </c>
      <c r="T158" s="318">
        <f t="shared" si="30"/>
        <v>0.53466575125732907</v>
      </c>
      <c r="U158" s="318">
        <f t="shared" si="30"/>
        <v>0.53066917983172368</v>
      </c>
      <c r="V158" s="318">
        <f t="shared" si="30"/>
        <v>0.53444117182823403</v>
      </c>
      <c r="W158" s="318">
        <f t="shared" si="30"/>
        <v>0.51285408067731353</v>
      </c>
      <c r="X158" s="318">
        <f t="shared" si="30"/>
        <v>0.54771708704723177</v>
      </c>
      <c r="Y158" s="318">
        <f t="shared" si="30"/>
        <v>0.5165764793495593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5.8488636836257032E-2</v>
      </c>
      <c r="C159" s="318">
        <f t="shared" si="31"/>
        <v>7.2373367695506605E-2</v>
      </c>
      <c r="D159" s="318">
        <f t="shared" si="31"/>
        <v>6.0460607464534639E-2</v>
      </c>
      <c r="E159" s="318">
        <f t="shared" si="31"/>
        <v>6.4951674441172405E-2</v>
      </c>
      <c r="F159" s="318">
        <f t="shared" si="31"/>
        <v>6.3428662704887159E-2</v>
      </c>
      <c r="G159" s="318">
        <f t="shared" si="31"/>
        <v>5.7066034916053818E-2</v>
      </c>
      <c r="H159" s="318">
        <f t="shared" si="31"/>
        <v>5.5975025737891246E-2</v>
      </c>
      <c r="I159" s="318">
        <f t="shared" si="31"/>
        <v>6.0872729958459708E-2</v>
      </c>
      <c r="J159" s="318">
        <f t="shared" si="31"/>
        <v>6.4738431846151329E-2</v>
      </c>
      <c r="K159" s="318">
        <f t="shared" si="31"/>
        <v>5.4565290258833027E-2</v>
      </c>
      <c r="L159" s="318">
        <f t="shared" si="31"/>
        <v>5.6949500138640051E-2</v>
      </c>
      <c r="M159" s="318">
        <f t="shared" si="31"/>
        <v>5.1852178018932327E-2</v>
      </c>
      <c r="N159" s="318">
        <f t="shared" si="31"/>
        <v>5.396148626503635E-2</v>
      </c>
      <c r="O159" s="318">
        <f t="shared" si="31"/>
        <v>7.1123261098922141E-2</v>
      </c>
      <c r="P159" s="318">
        <f t="shared" si="31"/>
        <v>7.5689144780585249E-2</v>
      </c>
      <c r="Q159" s="318">
        <f t="shared" si="31"/>
        <v>6.624502783770865E-2</v>
      </c>
      <c r="R159" s="318">
        <f t="shared" si="31"/>
        <v>7.6239892338251555E-2</v>
      </c>
      <c r="S159" s="318">
        <f t="shared" si="31"/>
        <v>7.7446096119450136E-2</v>
      </c>
      <c r="T159" s="318">
        <f t="shared" si="31"/>
        <v>7.299178437748792E-2</v>
      </c>
      <c r="U159" s="318">
        <f t="shared" si="31"/>
        <v>7.4695873377845778E-2</v>
      </c>
      <c r="V159" s="318">
        <f t="shared" si="31"/>
        <v>7.0546065664947089E-2</v>
      </c>
      <c r="W159" s="318">
        <f t="shared" si="31"/>
        <v>7.8142232218298399E-2</v>
      </c>
      <c r="X159" s="318">
        <f t="shared" si="31"/>
        <v>6.6112458829488879E-2</v>
      </c>
      <c r="Y159" s="318">
        <f t="shared" si="31"/>
        <v>7.2384389240379196E-2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0.12540179762722745</v>
      </c>
      <c r="C160" s="269">
        <f t="shared" si="32"/>
        <v>0.13616136354098884</v>
      </c>
      <c r="D160" s="269">
        <f t="shared" si="32"/>
        <v>0.12694515385189625</v>
      </c>
      <c r="E160" s="269">
        <f t="shared" si="32"/>
        <v>0.1304867715993546</v>
      </c>
      <c r="F160" s="269">
        <f t="shared" si="32"/>
        <v>0.12928701680800395</v>
      </c>
      <c r="G160" s="269">
        <f t="shared" si="32"/>
        <v>0.12355312906694935</v>
      </c>
      <c r="H160" s="269">
        <f t="shared" si="32"/>
        <v>0.12264401632990857</v>
      </c>
      <c r="I160" s="269">
        <f t="shared" si="32"/>
        <v>0.126479448501569</v>
      </c>
      <c r="J160" s="269">
        <f t="shared" si="32"/>
        <v>0.12940594532445607</v>
      </c>
      <c r="K160" s="269">
        <f t="shared" si="32"/>
        <v>0.1208550459757833</v>
      </c>
      <c r="L160" s="269">
        <f t="shared" si="32"/>
        <v>0.12328596516449571</v>
      </c>
      <c r="M160" s="269">
        <f t="shared" si="32"/>
        <v>0.11926087115675295</v>
      </c>
      <c r="N160" s="269">
        <f t="shared" si="32"/>
        <v>0.12100347843441896</v>
      </c>
      <c r="O160" s="269">
        <f t="shared" si="32"/>
        <v>0.13453108841388708</v>
      </c>
      <c r="P160" s="269">
        <f t="shared" si="32"/>
        <v>0.1380704594627914</v>
      </c>
      <c r="Q160" s="269">
        <f t="shared" si="32"/>
        <v>0.13086298397567814</v>
      </c>
      <c r="R160" s="269">
        <f t="shared" si="32"/>
        <v>0.13854992254645418</v>
      </c>
      <c r="S160" s="269">
        <f t="shared" si="32"/>
        <v>0.13947467315744996</v>
      </c>
      <c r="T160" s="269">
        <f t="shared" si="32"/>
        <v>0.13602064559332333</v>
      </c>
      <c r="U160" s="269">
        <f t="shared" si="32"/>
        <v>0.13724038199452968</v>
      </c>
      <c r="V160" s="269">
        <f t="shared" si="32"/>
        <v>0.13231589370592117</v>
      </c>
      <c r="W160" s="269">
        <f t="shared" si="32"/>
        <v>0.13908019473513772</v>
      </c>
      <c r="X160" s="269">
        <f t="shared" si="32"/>
        <v>0.12830956905933319</v>
      </c>
      <c r="Y160" s="269">
        <f t="shared" si="32"/>
        <v>0.13365829595623557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6.3550747833544655E-2</v>
      </c>
      <c r="C161" s="318">
        <f t="shared" si="33"/>
        <v>5.9627373159178501E-2</v>
      </c>
      <c r="D161" s="318">
        <f t="shared" si="33"/>
        <v>6.3008768168735657E-2</v>
      </c>
      <c r="E161" s="318">
        <f t="shared" si="33"/>
        <v>6.1801135083481951E-2</v>
      </c>
      <c r="F161" s="318">
        <f t="shared" si="33"/>
        <v>6.2211947401107727E-2</v>
      </c>
      <c r="G161" s="318">
        <f t="shared" si="33"/>
        <v>6.3206464175404181E-2</v>
      </c>
      <c r="H161" s="318">
        <f t="shared" si="33"/>
        <v>6.3451080891706868E-2</v>
      </c>
      <c r="I161" s="318">
        <f t="shared" si="33"/>
        <v>6.210724809829074E-2</v>
      </c>
      <c r="J161" s="318">
        <f t="shared" si="33"/>
        <v>6.0945810360272967E-2</v>
      </c>
      <c r="K161" s="318">
        <f t="shared" si="33"/>
        <v>6.3152889328601414E-2</v>
      </c>
      <c r="L161" s="318">
        <f t="shared" si="33"/>
        <v>6.3062534437916512E-2</v>
      </c>
      <c r="M161" s="318">
        <f t="shared" si="33"/>
        <v>6.4427798990300864E-2</v>
      </c>
      <c r="N161" s="318">
        <f t="shared" si="33"/>
        <v>6.3939837452946555E-2</v>
      </c>
      <c r="O161" s="318">
        <f t="shared" si="33"/>
        <v>5.9319071145746999E-2</v>
      </c>
      <c r="P161" s="318">
        <f t="shared" si="33"/>
        <v>5.8030073570890787E-2</v>
      </c>
      <c r="Q161" s="318">
        <f t="shared" si="33"/>
        <v>6.0809641360688435E-2</v>
      </c>
      <c r="R161" s="318">
        <f t="shared" si="33"/>
        <v>5.7927127549887103E-2</v>
      </c>
      <c r="S161" s="318">
        <f t="shared" si="33"/>
        <v>5.7576331761312965E-2</v>
      </c>
      <c r="T161" s="318">
        <f t="shared" si="33"/>
        <v>5.8832686798852674E-2</v>
      </c>
      <c r="U161" s="318">
        <f t="shared" si="33"/>
        <v>5.8250369000897681E-2</v>
      </c>
      <c r="V161" s="318">
        <f t="shared" si="33"/>
        <v>5.7714253862500731E-2</v>
      </c>
      <c r="W161" s="318">
        <f t="shared" si="33"/>
        <v>5.6445697551448556E-2</v>
      </c>
      <c r="X161" s="318">
        <f t="shared" si="33"/>
        <v>5.8396416620966243E-2</v>
      </c>
      <c r="Y161" s="318">
        <f t="shared" si="33"/>
        <v>5.7112650419550805E-2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6.1851049793682798E-2</v>
      </c>
      <c r="C162" s="326">
        <f t="shared" si="34"/>
        <v>7.653399038181033E-2</v>
      </c>
      <c r="D162" s="326">
        <f t="shared" si="34"/>
        <v>6.3936385683160582E-2</v>
      </c>
      <c r="E162" s="326">
        <f t="shared" si="34"/>
        <v>6.8685636515872631E-2</v>
      </c>
      <c r="F162" s="326">
        <f t="shared" si="34"/>
        <v>6.7075069406896226E-2</v>
      </c>
      <c r="G162" s="326">
        <f t="shared" si="34"/>
        <v>6.0346664891545151E-2</v>
      </c>
      <c r="H162" s="326">
        <f t="shared" si="34"/>
        <v>5.9192935438201706E-2</v>
      </c>
      <c r="I162" s="326">
        <f t="shared" si="34"/>
        <v>6.4372200403278262E-2</v>
      </c>
      <c r="J162" s="326">
        <f t="shared" si="34"/>
        <v>6.84601349641831E-2</v>
      </c>
      <c r="K162" s="326">
        <f t="shared" si="34"/>
        <v>5.7702156647181882E-2</v>
      </c>
      <c r="L162" s="326">
        <f t="shared" si="34"/>
        <v>6.0223430726579194E-2</v>
      </c>
      <c r="M162" s="326">
        <f t="shared" si="34"/>
        <v>5.4833072166452106E-2</v>
      </c>
      <c r="N162" s="326">
        <f t="shared" si="34"/>
        <v>5.7063640981472402E-2</v>
      </c>
      <c r="O162" s="326">
        <f t="shared" si="34"/>
        <v>7.5212017268140099E-2</v>
      </c>
      <c r="P162" s="326">
        <f t="shared" si="34"/>
        <v>8.0040385891900614E-2</v>
      </c>
      <c r="Q162" s="326">
        <f t="shared" si="34"/>
        <v>7.0053342614989703E-2</v>
      </c>
      <c r="R162" s="326">
        <f t="shared" si="34"/>
        <v>8.0622794996567076E-2</v>
      </c>
      <c r="S162" s="326">
        <f t="shared" si="34"/>
        <v>8.1898341396137012E-2</v>
      </c>
      <c r="T162" s="326">
        <f t="shared" si="34"/>
        <v>7.7187958794470657E-2</v>
      </c>
      <c r="U162" s="326">
        <f t="shared" si="34"/>
        <v>7.8990012993631981E-2</v>
      </c>
      <c r="V162" s="326">
        <f t="shared" si="34"/>
        <v>7.4601639843420442E-2</v>
      </c>
      <c r="W162" s="326">
        <f t="shared" si="34"/>
        <v>8.2634497183689176E-2</v>
      </c>
      <c r="X162" s="326">
        <f t="shared" si="34"/>
        <v>6.9913152438366946E-2</v>
      </c>
      <c r="Y162" s="326">
        <f t="shared" si="34"/>
        <v>7.6545645536684748E-2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0.99999999999999967</v>
      </c>
      <c r="D165" s="232">
        <f t="shared" si="35"/>
        <v>1</v>
      </c>
      <c r="E165" s="232">
        <f t="shared" si="35"/>
        <v>1.0000000000000002</v>
      </c>
      <c r="F165" s="232">
        <f t="shared" si="35"/>
        <v>1</v>
      </c>
      <c r="G165" s="232">
        <f t="shared" si="35"/>
        <v>0.99999999999999978</v>
      </c>
      <c r="H165" s="232">
        <f t="shared" si="35"/>
        <v>1</v>
      </c>
      <c r="I165" s="232">
        <f t="shared" si="35"/>
        <v>0.99999999999999989</v>
      </c>
      <c r="J165" s="232">
        <f t="shared" si="35"/>
        <v>1</v>
      </c>
      <c r="K165" s="232">
        <f t="shared" si="35"/>
        <v>1.0000000000000002</v>
      </c>
      <c r="L165" s="232">
        <f t="shared" si="35"/>
        <v>0.99999999999999978</v>
      </c>
      <c r="M165" s="232">
        <f t="shared" si="35"/>
        <v>1.0000000000000002</v>
      </c>
      <c r="N165" s="232">
        <f t="shared" si="35"/>
        <v>1.0000000000000004</v>
      </c>
      <c r="O165" s="232">
        <f t="shared" si="35"/>
        <v>1</v>
      </c>
      <c r="P165" s="232">
        <f t="shared" si="35"/>
        <v>0.99999999999999978</v>
      </c>
      <c r="Q165" s="232">
        <f t="shared" si="35"/>
        <v>0.99999999999999978</v>
      </c>
      <c r="R165" s="232">
        <f t="shared" si="35"/>
        <v>0.99999999999999967</v>
      </c>
      <c r="S165" s="232">
        <f t="shared" si="35"/>
        <v>1.0000000000000002</v>
      </c>
      <c r="T165" s="232">
        <f t="shared" si="35"/>
        <v>1</v>
      </c>
      <c r="U165" s="232">
        <f t="shared" si="35"/>
        <v>1</v>
      </c>
      <c r="V165" s="232">
        <f t="shared" si="35"/>
        <v>1.0000000000000002</v>
      </c>
      <c r="W165" s="232">
        <f t="shared" si="35"/>
        <v>1.0000000000000002</v>
      </c>
      <c r="X165" s="232">
        <f t="shared" si="35"/>
        <v>1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8.4901072430410181E-3</v>
      </c>
      <c r="C166" s="266">
        <f t="shared" si="36"/>
        <v>8.4901072430422671E-3</v>
      </c>
      <c r="D166" s="266">
        <f t="shared" si="36"/>
        <v>8.4901072430400657E-3</v>
      </c>
      <c r="E166" s="266">
        <f t="shared" si="36"/>
        <v>8.4901072430386224E-3</v>
      </c>
      <c r="F166" s="266">
        <f t="shared" si="36"/>
        <v>8.4901072430387074E-3</v>
      </c>
      <c r="G166" s="266">
        <f t="shared" si="36"/>
        <v>8.4901072430405705E-3</v>
      </c>
      <c r="H166" s="266">
        <f t="shared" si="36"/>
        <v>8.4901072430406364E-3</v>
      </c>
      <c r="I166" s="266">
        <f t="shared" si="36"/>
        <v>8.4901072430383293E-3</v>
      </c>
      <c r="J166" s="266">
        <f t="shared" si="36"/>
        <v>8.4901072430355832E-3</v>
      </c>
      <c r="K166" s="266">
        <f t="shared" si="36"/>
        <v>8.4901072430360967E-3</v>
      </c>
      <c r="L166" s="266">
        <f t="shared" si="36"/>
        <v>8.490107243041398E-3</v>
      </c>
      <c r="M166" s="266">
        <f t="shared" si="36"/>
        <v>8.4901072430400796E-3</v>
      </c>
      <c r="N166" s="266">
        <f t="shared" si="36"/>
        <v>8.4901072430376145E-3</v>
      </c>
      <c r="O166" s="266">
        <f t="shared" si="36"/>
        <v>8.4901072430376163E-3</v>
      </c>
      <c r="P166" s="266">
        <f t="shared" si="36"/>
        <v>8.4901072430356161E-3</v>
      </c>
      <c r="Q166" s="266">
        <f t="shared" si="36"/>
        <v>8.4901072430332621E-3</v>
      </c>
      <c r="R166" s="266">
        <f t="shared" si="36"/>
        <v>8.4901072430331511E-3</v>
      </c>
      <c r="S166" s="266">
        <f t="shared" si="36"/>
        <v>8.4901072430316193E-3</v>
      </c>
      <c r="T166" s="266">
        <f t="shared" si="36"/>
        <v>8.4901072430353195E-3</v>
      </c>
      <c r="U166" s="266">
        <f t="shared" si="36"/>
        <v>8.4901072430332205E-3</v>
      </c>
      <c r="V166" s="266">
        <f t="shared" si="36"/>
        <v>8.4901072430322317E-3</v>
      </c>
      <c r="W166" s="266">
        <f t="shared" si="36"/>
        <v>8.4901072430288785E-3</v>
      </c>
      <c r="X166" s="266">
        <f t="shared" si="36"/>
        <v>8.4901072430349951E-3</v>
      </c>
      <c r="Y166" s="266">
        <f t="shared" si="36"/>
        <v>8.490107243033982E-3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9.5190184158486669E-3</v>
      </c>
      <c r="C167" s="267">
        <f t="shared" si="37"/>
        <v>9.5190184158500737E-3</v>
      </c>
      <c r="D167" s="267">
        <f t="shared" si="37"/>
        <v>9.5190184158476035E-3</v>
      </c>
      <c r="E167" s="267">
        <f t="shared" si="37"/>
        <v>9.5190184158459815E-3</v>
      </c>
      <c r="F167" s="267">
        <f t="shared" si="37"/>
        <v>9.5190184158460804E-3</v>
      </c>
      <c r="G167" s="267">
        <f t="shared" si="37"/>
        <v>9.5190184158481708E-3</v>
      </c>
      <c r="H167" s="267">
        <f t="shared" si="37"/>
        <v>9.5190184158482401E-3</v>
      </c>
      <c r="I167" s="267">
        <f t="shared" si="37"/>
        <v>9.5190184158456571E-3</v>
      </c>
      <c r="J167" s="267">
        <f t="shared" si="37"/>
        <v>9.5190184158425815E-3</v>
      </c>
      <c r="K167" s="267">
        <f t="shared" si="37"/>
        <v>9.5190184158431539E-3</v>
      </c>
      <c r="L167" s="267">
        <f t="shared" si="37"/>
        <v>9.5190184158490988E-3</v>
      </c>
      <c r="M167" s="267">
        <f t="shared" si="37"/>
        <v>9.5190184158476226E-3</v>
      </c>
      <c r="N167" s="267">
        <f t="shared" si="37"/>
        <v>9.5190184158448557E-3</v>
      </c>
      <c r="O167" s="267">
        <f t="shared" si="37"/>
        <v>9.5190184158448574E-3</v>
      </c>
      <c r="P167" s="267">
        <f t="shared" si="37"/>
        <v>9.5190184158426144E-3</v>
      </c>
      <c r="Q167" s="267">
        <f t="shared" si="37"/>
        <v>9.5190184158399724E-3</v>
      </c>
      <c r="R167" s="267">
        <f t="shared" si="37"/>
        <v>9.5190184158398493E-3</v>
      </c>
      <c r="S167" s="267">
        <f t="shared" si="37"/>
        <v>9.5190184158381336E-3</v>
      </c>
      <c r="T167" s="267">
        <f t="shared" si="37"/>
        <v>9.5190184158422831E-3</v>
      </c>
      <c r="U167" s="267">
        <f t="shared" si="37"/>
        <v>9.5190184158399291E-3</v>
      </c>
      <c r="V167" s="267">
        <f t="shared" si="37"/>
        <v>9.5190184158388171E-3</v>
      </c>
      <c r="W167" s="267">
        <f t="shared" si="37"/>
        <v>9.5190184158350597E-3</v>
      </c>
      <c r="X167" s="267">
        <f t="shared" si="37"/>
        <v>9.5190184158419188E-3</v>
      </c>
      <c r="Y167" s="267">
        <f t="shared" si="37"/>
        <v>9.5190184158407826E-3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2.1876311866542843E-2</v>
      </c>
      <c r="C168" s="267">
        <f t="shared" si="38"/>
        <v>2.5997940852772065E-2</v>
      </c>
      <c r="D168" s="267">
        <f t="shared" si="38"/>
        <v>2.2481340574703638E-2</v>
      </c>
      <c r="E168" s="267">
        <f t="shared" si="38"/>
        <v>2.3820538878217314E-2</v>
      </c>
      <c r="F168" s="267">
        <f t="shared" si="38"/>
        <v>2.336585937430154E-2</v>
      </c>
      <c r="G168" s="267">
        <f t="shared" si="38"/>
        <v>2.1593974866879379E-2</v>
      </c>
      <c r="H168" s="267">
        <f t="shared" si="38"/>
        <v>2.1266595782094271E-2</v>
      </c>
      <c r="I168" s="267">
        <f t="shared" si="38"/>
        <v>2.2780043758578269E-2</v>
      </c>
      <c r="J168" s="267">
        <f t="shared" si="38"/>
        <v>2.3963800518680377E-2</v>
      </c>
      <c r="K168" s="267">
        <f t="shared" si="38"/>
        <v>2.0979057472121459E-2</v>
      </c>
      <c r="L168" s="267">
        <f t="shared" si="38"/>
        <v>2.1608780454182488E-2</v>
      </c>
      <c r="M168" s="267">
        <f t="shared" si="38"/>
        <v>1.9998430110265933E-2</v>
      </c>
      <c r="N168" s="267">
        <f t="shared" si="38"/>
        <v>2.0655052273988249E-2</v>
      </c>
      <c r="O168" s="267">
        <f t="shared" si="38"/>
        <v>2.5803773257252759E-2</v>
      </c>
      <c r="P168" s="267">
        <f t="shared" si="38"/>
        <v>2.7102042347031868E-2</v>
      </c>
      <c r="Q168" s="267">
        <f t="shared" si="38"/>
        <v>2.4353056397638972E-2</v>
      </c>
      <c r="R168" s="267">
        <f t="shared" si="38"/>
        <v>2.7239727362944749E-2</v>
      </c>
      <c r="S168" s="267">
        <f t="shared" si="38"/>
        <v>2.7574738777383492E-2</v>
      </c>
      <c r="T168" s="267">
        <f t="shared" si="38"/>
        <v>2.6333399944624712E-2</v>
      </c>
      <c r="U168" s="267">
        <f t="shared" si="38"/>
        <v>2.6843791597239017E-2</v>
      </c>
      <c r="V168" s="267">
        <f t="shared" si="38"/>
        <v>2.6103615646735912E-2</v>
      </c>
      <c r="W168" s="267">
        <f t="shared" si="38"/>
        <v>2.8036268832717572E-2</v>
      </c>
      <c r="X168" s="267">
        <f t="shared" si="38"/>
        <v>2.4933074514220884E-2</v>
      </c>
      <c r="Y168" s="267">
        <f t="shared" si="38"/>
        <v>2.6663424049300728E-2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7.6201889364744969E-3</v>
      </c>
      <c r="C169" s="267">
        <f t="shared" si="39"/>
        <v>7.620188936475621E-3</v>
      </c>
      <c r="D169" s="267">
        <f t="shared" si="39"/>
        <v>7.6201889364736443E-3</v>
      </c>
      <c r="E169" s="267">
        <f t="shared" si="39"/>
        <v>7.6201889364723467E-3</v>
      </c>
      <c r="F169" s="267">
        <f t="shared" si="39"/>
        <v>7.620188936472423E-3</v>
      </c>
      <c r="G169" s="267">
        <f t="shared" si="39"/>
        <v>7.6201889364740979E-3</v>
      </c>
      <c r="H169" s="267">
        <f t="shared" si="39"/>
        <v>7.6201889364741517E-3</v>
      </c>
      <c r="I169" s="267">
        <f t="shared" si="39"/>
        <v>7.6201889364720821E-3</v>
      </c>
      <c r="J169" s="267">
        <f t="shared" si="39"/>
        <v>7.6201889364696232E-3</v>
      </c>
      <c r="K169" s="267">
        <f t="shared" si="39"/>
        <v>7.6201889364700811E-3</v>
      </c>
      <c r="L169" s="267">
        <f t="shared" si="39"/>
        <v>7.6201889364748386E-3</v>
      </c>
      <c r="M169" s="267">
        <f t="shared" si="39"/>
        <v>7.6201889364736573E-3</v>
      </c>
      <c r="N169" s="267">
        <f t="shared" si="39"/>
        <v>7.6201889364714429E-3</v>
      </c>
      <c r="O169" s="267">
        <f t="shared" si="39"/>
        <v>7.6201889364714446E-3</v>
      </c>
      <c r="P169" s="267">
        <f t="shared" si="39"/>
        <v>7.6201889364696501E-3</v>
      </c>
      <c r="Q169" s="267">
        <f t="shared" si="39"/>
        <v>7.6201889364675354E-3</v>
      </c>
      <c r="R169" s="267">
        <f t="shared" si="39"/>
        <v>7.6201889364674339E-3</v>
      </c>
      <c r="S169" s="267">
        <f t="shared" si="39"/>
        <v>7.6201889364660635E-3</v>
      </c>
      <c r="T169" s="267">
        <f t="shared" si="39"/>
        <v>7.6201889364693838E-3</v>
      </c>
      <c r="U169" s="267">
        <f t="shared" si="39"/>
        <v>7.6201889364674964E-3</v>
      </c>
      <c r="V169" s="267">
        <f t="shared" si="39"/>
        <v>7.6201889364666126E-3</v>
      </c>
      <c r="W169" s="267">
        <f t="shared" si="39"/>
        <v>7.6201889364636028E-3</v>
      </c>
      <c r="X169" s="267">
        <f t="shared" si="39"/>
        <v>7.6201889364690932E-3</v>
      </c>
      <c r="Y169" s="267">
        <f t="shared" si="39"/>
        <v>7.6201889364681833E-3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9.2397322978328301E-3</v>
      </c>
      <c r="C170" s="268">
        <f t="shared" si="40"/>
        <v>1.0285220394393155E-2</v>
      </c>
      <c r="D170" s="268">
        <f t="shared" si="40"/>
        <v>9.2814127869271512E-3</v>
      </c>
      <c r="E170" s="268">
        <f t="shared" si="40"/>
        <v>9.622667749452413E-3</v>
      </c>
      <c r="F170" s="268">
        <f t="shared" si="40"/>
        <v>9.6877446400215114E-3</v>
      </c>
      <c r="G170" s="268">
        <f t="shared" si="40"/>
        <v>9.520157257719309E-3</v>
      </c>
      <c r="H170" s="268">
        <f t="shared" si="40"/>
        <v>9.3633731474098928E-3</v>
      </c>
      <c r="I170" s="268">
        <f t="shared" si="40"/>
        <v>9.7982636446092772E-3</v>
      </c>
      <c r="J170" s="268">
        <f t="shared" si="40"/>
        <v>1.0288287751596792E-2</v>
      </c>
      <c r="K170" s="268">
        <f t="shared" si="40"/>
        <v>9.0268197145306501E-3</v>
      </c>
      <c r="L170" s="268">
        <f t="shared" si="40"/>
        <v>9.0095820659282563E-3</v>
      </c>
      <c r="M170" s="268">
        <f t="shared" si="40"/>
        <v>8.5469501298648543E-3</v>
      </c>
      <c r="N170" s="268">
        <f t="shared" si="40"/>
        <v>8.7047523737131937E-3</v>
      </c>
      <c r="O170" s="268">
        <f t="shared" si="40"/>
        <v>1.047381010060125E-2</v>
      </c>
      <c r="P170" s="268">
        <f t="shared" si="40"/>
        <v>1.0856281156817789E-2</v>
      </c>
      <c r="Q170" s="268">
        <f t="shared" si="40"/>
        <v>9.9329153464600781E-3</v>
      </c>
      <c r="R170" s="268">
        <f t="shared" si="40"/>
        <v>1.0986863652804034E-2</v>
      </c>
      <c r="S170" s="268">
        <f t="shared" si="40"/>
        <v>1.1222653702235829E-2</v>
      </c>
      <c r="T170" s="268">
        <f t="shared" si="40"/>
        <v>1.0446402002057893E-2</v>
      </c>
      <c r="U170" s="268">
        <f t="shared" si="40"/>
        <v>1.0587815458592361E-2</v>
      </c>
      <c r="V170" s="268">
        <f t="shared" si="40"/>
        <v>1.0405975591702617E-2</v>
      </c>
      <c r="W170" s="268">
        <f t="shared" si="40"/>
        <v>1.0938888439357582E-2</v>
      </c>
      <c r="X170" s="268">
        <f t="shared" si="40"/>
        <v>1.0107548972858881E-2</v>
      </c>
      <c r="Y170" s="268">
        <f t="shared" si="40"/>
        <v>1.0504722292301982E-2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0.69740591589136314</v>
      </c>
      <c r="C171" s="269">
        <f t="shared" si="41"/>
        <v>0.66003277042915243</v>
      </c>
      <c r="D171" s="269">
        <f t="shared" si="41"/>
        <v>0.69202294114196916</v>
      </c>
      <c r="E171" s="269">
        <f t="shared" si="41"/>
        <v>0.67987823599755504</v>
      </c>
      <c r="F171" s="269">
        <f t="shared" si="41"/>
        <v>0.6838345848955043</v>
      </c>
      <c r="G171" s="269">
        <f t="shared" si="41"/>
        <v>0.69964115095781754</v>
      </c>
      <c r="H171" s="269">
        <f t="shared" si="41"/>
        <v>0.70267773332590977</v>
      </c>
      <c r="I171" s="269">
        <f t="shared" si="41"/>
        <v>0.68890738715228983</v>
      </c>
      <c r="J171" s="269">
        <f t="shared" si="41"/>
        <v>0.67799848389899597</v>
      </c>
      <c r="K171" s="269">
        <f t="shared" si="41"/>
        <v>0.70552827906495863</v>
      </c>
      <c r="L171" s="269">
        <f t="shared" si="41"/>
        <v>0.69998153917816619</v>
      </c>
      <c r="M171" s="269">
        <f t="shared" si="41"/>
        <v>0.71463347134845945</v>
      </c>
      <c r="N171" s="269">
        <f t="shared" si="41"/>
        <v>0.70868758626901784</v>
      </c>
      <c r="O171" s="269">
        <f t="shared" si="41"/>
        <v>0.66157391071164706</v>
      </c>
      <c r="P171" s="269">
        <f t="shared" si="41"/>
        <v>0.64975271771336574</v>
      </c>
      <c r="Q171" s="269">
        <f t="shared" si="41"/>
        <v>0.67488794633424432</v>
      </c>
      <c r="R171" s="269">
        <f t="shared" si="41"/>
        <v>0.64841597426821485</v>
      </c>
      <c r="S171" s="269">
        <f t="shared" si="41"/>
        <v>0.64523906294649247</v>
      </c>
      <c r="T171" s="269">
        <f t="shared" si="41"/>
        <v>0.65692075532175509</v>
      </c>
      <c r="U171" s="269">
        <f t="shared" si="41"/>
        <v>0.652281719013179</v>
      </c>
      <c r="V171" s="269">
        <f t="shared" si="41"/>
        <v>0.65898785764344014</v>
      </c>
      <c r="W171" s="269">
        <f t="shared" si="41"/>
        <v>0.64142401158984841</v>
      </c>
      <c r="X171" s="269">
        <f t="shared" si="41"/>
        <v>0.66960320933244843</v>
      </c>
      <c r="Y171" s="269">
        <f t="shared" si="41"/>
        <v>0.65395167339348248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0.58745828784424481</v>
      </c>
      <c r="C172" s="318">
        <f t="shared" si="42"/>
        <v>0.52937034669386263</v>
      </c>
      <c r="D172" s="318">
        <f t="shared" si="42"/>
        <v>0.57903451390673766</v>
      </c>
      <c r="E172" s="318">
        <f t="shared" si="42"/>
        <v>0.56015916431666435</v>
      </c>
      <c r="F172" s="318">
        <f t="shared" si="42"/>
        <v>0.56640067596426513</v>
      </c>
      <c r="G172" s="318">
        <f t="shared" si="42"/>
        <v>0.5911125136259674</v>
      </c>
      <c r="H172" s="318">
        <f t="shared" si="42"/>
        <v>0.59579446263830682</v>
      </c>
      <c r="I172" s="318">
        <f t="shared" si="42"/>
        <v>0.57441771479139503</v>
      </c>
      <c r="J172" s="318">
        <f t="shared" si="42"/>
        <v>0.55755939699546875</v>
      </c>
      <c r="K172" s="318">
        <f t="shared" si="42"/>
        <v>0.60009014023262686</v>
      </c>
      <c r="L172" s="318">
        <f t="shared" si="42"/>
        <v>0.59137849080227212</v>
      </c>
      <c r="M172" s="318">
        <f t="shared" si="42"/>
        <v>0.61412384391658059</v>
      </c>
      <c r="N172" s="318">
        <f t="shared" si="42"/>
        <v>0.60487785734540411</v>
      </c>
      <c r="O172" s="318">
        <f t="shared" si="42"/>
        <v>0.53188734921041181</v>
      </c>
      <c r="P172" s="318">
        <f t="shared" si="42"/>
        <v>0.51354121691436849</v>
      </c>
      <c r="Q172" s="318">
        <f t="shared" si="42"/>
        <v>0.5524925076994025</v>
      </c>
      <c r="R172" s="318">
        <f t="shared" si="42"/>
        <v>0.51151248566937269</v>
      </c>
      <c r="S172" s="318">
        <f t="shared" si="42"/>
        <v>0.50665184856192569</v>
      </c>
      <c r="T172" s="318">
        <f t="shared" si="42"/>
        <v>0.52457235582962636</v>
      </c>
      <c r="U172" s="318">
        <f t="shared" si="42"/>
        <v>0.51736815442730288</v>
      </c>
      <c r="V172" s="318">
        <f t="shared" si="42"/>
        <v>0.52779432551055705</v>
      </c>
      <c r="W172" s="318">
        <f t="shared" si="42"/>
        <v>0.50051720443452574</v>
      </c>
      <c r="X172" s="318">
        <f t="shared" si="42"/>
        <v>0.54429267163833284</v>
      </c>
      <c r="Y172" s="318">
        <f t="shared" si="42"/>
        <v>0.51994461371544765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0.10994762804711843</v>
      </c>
      <c r="C173" s="318">
        <f t="shared" si="43"/>
        <v>0.13066242373528977</v>
      </c>
      <c r="D173" s="318">
        <f t="shared" si="43"/>
        <v>0.11298842723523146</v>
      </c>
      <c r="E173" s="318">
        <f t="shared" si="43"/>
        <v>0.11971907168089072</v>
      </c>
      <c r="F173" s="318">
        <f t="shared" si="43"/>
        <v>0.11743390893123927</v>
      </c>
      <c r="G173" s="318">
        <f t="shared" si="43"/>
        <v>0.10852863733185018</v>
      </c>
      <c r="H173" s="318">
        <f t="shared" si="43"/>
        <v>0.10688327068760292</v>
      </c>
      <c r="I173" s="318">
        <f t="shared" si="43"/>
        <v>0.11448967236089483</v>
      </c>
      <c r="J173" s="318">
        <f t="shared" si="43"/>
        <v>0.1204390869035271</v>
      </c>
      <c r="K173" s="318">
        <f t="shared" si="43"/>
        <v>0.10543813883233182</v>
      </c>
      <c r="L173" s="318">
        <f t="shared" si="43"/>
        <v>0.10860304837589412</v>
      </c>
      <c r="M173" s="318">
        <f t="shared" si="43"/>
        <v>0.10050962743187888</v>
      </c>
      <c r="N173" s="318">
        <f t="shared" si="43"/>
        <v>0.1038097289236138</v>
      </c>
      <c r="O173" s="318">
        <f t="shared" si="43"/>
        <v>0.12968656150123523</v>
      </c>
      <c r="P173" s="318">
        <f t="shared" si="43"/>
        <v>0.13621150079899721</v>
      </c>
      <c r="Q173" s="318">
        <f t="shared" si="43"/>
        <v>0.12239543863484183</v>
      </c>
      <c r="R173" s="318">
        <f t="shared" si="43"/>
        <v>0.13690348859884216</v>
      </c>
      <c r="S173" s="318">
        <f t="shared" si="43"/>
        <v>0.13858721438456675</v>
      </c>
      <c r="T173" s="318">
        <f t="shared" si="43"/>
        <v>0.13234839949212868</v>
      </c>
      <c r="U173" s="318">
        <f t="shared" si="43"/>
        <v>0.13491356458587625</v>
      </c>
      <c r="V173" s="318">
        <f t="shared" si="43"/>
        <v>0.13119353213288312</v>
      </c>
      <c r="W173" s="318">
        <f t="shared" si="43"/>
        <v>0.14090680715532278</v>
      </c>
      <c r="X173" s="318">
        <f t="shared" si="43"/>
        <v>0.12531053769411563</v>
      </c>
      <c r="Y173" s="318">
        <f t="shared" si="43"/>
        <v>0.13400705967803492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9.0077912752249231E-2</v>
      </c>
      <c r="C174" s="269">
        <f t="shared" si="44"/>
        <v>0.10704913434040483</v>
      </c>
      <c r="D174" s="269">
        <f t="shared" si="44"/>
        <v>9.2569179265489271E-2</v>
      </c>
      <c r="E174" s="269">
        <f t="shared" si="44"/>
        <v>9.808346287406948E-2</v>
      </c>
      <c r="F174" s="269">
        <f t="shared" si="44"/>
        <v>9.6211274319900994E-2</v>
      </c>
      <c r="G174" s="269">
        <f t="shared" si="44"/>
        <v>8.8915361780331839E-2</v>
      </c>
      <c r="H174" s="269">
        <f t="shared" si="44"/>
        <v>8.7567345496047416E-2</v>
      </c>
      <c r="I174" s="269">
        <f t="shared" si="44"/>
        <v>9.3799119645751841E-2</v>
      </c>
      <c r="J174" s="269">
        <f t="shared" si="44"/>
        <v>9.8673357076945259E-2</v>
      </c>
      <c r="K174" s="269">
        <f t="shared" si="44"/>
        <v>8.6383377606182421E-2</v>
      </c>
      <c r="L174" s="269">
        <f t="shared" si="44"/>
        <v>8.8976325274062892E-2</v>
      </c>
      <c r="M174" s="269">
        <f t="shared" si="44"/>
        <v>8.2345545887446234E-2</v>
      </c>
      <c r="N174" s="269">
        <f t="shared" si="44"/>
        <v>8.5049253639273986E-2</v>
      </c>
      <c r="O174" s="269">
        <f t="shared" si="44"/>
        <v>0.10624962975136805</v>
      </c>
      <c r="P174" s="269">
        <f t="shared" si="44"/>
        <v>0.11159538320887462</v>
      </c>
      <c r="Q174" s="269">
        <f t="shared" si="44"/>
        <v>0.10027615728006158</v>
      </c>
      <c r="R174" s="269">
        <f t="shared" si="44"/>
        <v>0.11216231509969586</v>
      </c>
      <c r="S174" s="269">
        <f t="shared" si="44"/>
        <v>0.11354175826840349</v>
      </c>
      <c r="T174" s="269">
        <f t="shared" si="44"/>
        <v>0.10843042086585734</v>
      </c>
      <c r="U174" s="269">
        <f t="shared" si="44"/>
        <v>0.11053200979154733</v>
      </c>
      <c r="V174" s="269">
        <f t="shared" si="44"/>
        <v>0.10748426092521757</v>
      </c>
      <c r="W174" s="269">
        <f t="shared" si="44"/>
        <v>0.11544215465653995</v>
      </c>
      <c r="X174" s="269">
        <f t="shared" si="44"/>
        <v>0.10266444016882841</v>
      </c>
      <c r="Y174" s="269">
        <f t="shared" si="44"/>
        <v>0.10978932828537585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7.5393598140794327E-2</v>
      </c>
      <c r="C175" s="269">
        <f t="shared" si="45"/>
        <v>7.5484853361086429E-2</v>
      </c>
      <c r="D175" s="269">
        <f t="shared" si="45"/>
        <v>7.5415620906343614E-2</v>
      </c>
      <c r="E175" s="269">
        <f t="shared" si="45"/>
        <v>7.5445151494640719E-2</v>
      </c>
      <c r="F175" s="269">
        <f t="shared" si="45"/>
        <v>7.5421162012541024E-2</v>
      </c>
      <c r="G175" s="269">
        <f t="shared" si="45"/>
        <v>7.5360179260977142E-2</v>
      </c>
      <c r="H175" s="269">
        <f t="shared" si="45"/>
        <v>7.535862167208715E-2</v>
      </c>
      <c r="I175" s="269">
        <f t="shared" si="45"/>
        <v>7.5388195211820552E-2</v>
      </c>
      <c r="J175" s="269">
        <f t="shared" si="45"/>
        <v>7.5399760612851932E-2</v>
      </c>
      <c r="K175" s="269">
        <f t="shared" si="45"/>
        <v>7.5372599221341E-2</v>
      </c>
      <c r="L175" s="269">
        <f t="shared" si="45"/>
        <v>7.5400198956976736E-2</v>
      </c>
      <c r="M175" s="269">
        <f t="shared" si="45"/>
        <v>7.5368723905957807E-2</v>
      </c>
      <c r="N175" s="269">
        <f t="shared" si="45"/>
        <v>7.5383937601300896E-2</v>
      </c>
      <c r="O175" s="269">
        <f t="shared" si="45"/>
        <v>7.5462199651786799E-2</v>
      </c>
      <c r="P175" s="269">
        <f t="shared" si="45"/>
        <v>7.5486842115258107E-2</v>
      </c>
      <c r="Q175" s="269">
        <f t="shared" si="45"/>
        <v>7.5443423550198993E-2</v>
      </c>
      <c r="R175" s="269">
        <f t="shared" si="45"/>
        <v>7.5482508470501794E-2</v>
      </c>
      <c r="S175" s="269">
        <f t="shared" si="45"/>
        <v>7.5478287409112055E-2</v>
      </c>
      <c r="T175" s="269">
        <f t="shared" si="45"/>
        <v>7.5486408651592909E-2</v>
      </c>
      <c r="U175" s="269">
        <f t="shared" si="45"/>
        <v>7.5496786960874571E-2</v>
      </c>
      <c r="V175" s="269">
        <f t="shared" si="45"/>
        <v>7.5479942771987232E-2</v>
      </c>
      <c r="W175" s="269">
        <f t="shared" si="45"/>
        <v>7.5519439269603958E-2</v>
      </c>
      <c r="X175" s="269">
        <f t="shared" si="45"/>
        <v>7.54541427271887E-2</v>
      </c>
      <c r="Y175" s="269">
        <f t="shared" si="45"/>
        <v>7.5495675221860334E-2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4.9126467105249337E-2</v>
      </c>
      <c r="C176" s="318">
        <f t="shared" si="46"/>
        <v>4.4268836548009671E-2</v>
      </c>
      <c r="D176" s="318">
        <f t="shared" si="46"/>
        <v>4.8422025169871062E-2</v>
      </c>
      <c r="E176" s="318">
        <f t="shared" si="46"/>
        <v>4.6843565456348948E-2</v>
      </c>
      <c r="F176" s="318">
        <f t="shared" si="46"/>
        <v>4.7365514712981442E-2</v>
      </c>
      <c r="G176" s="318">
        <f t="shared" si="46"/>
        <v>4.9432053401971279E-2</v>
      </c>
      <c r="H176" s="318">
        <f t="shared" si="46"/>
        <v>4.9823583522326229E-2</v>
      </c>
      <c r="I176" s="318">
        <f t="shared" si="46"/>
        <v>4.8035943239350155E-2</v>
      </c>
      <c r="J176" s="318">
        <f t="shared" si="46"/>
        <v>4.6626158729048038E-2</v>
      </c>
      <c r="K176" s="318">
        <f t="shared" si="46"/>
        <v>5.0182811519273049E-2</v>
      </c>
      <c r="L176" s="318">
        <f t="shared" si="46"/>
        <v>4.9454295864581589E-2</v>
      </c>
      <c r="M176" s="318">
        <f t="shared" si="46"/>
        <v>5.1356386386902403E-2</v>
      </c>
      <c r="N176" s="318">
        <f t="shared" si="46"/>
        <v>5.0583186545239932E-2</v>
      </c>
      <c r="O176" s="318">
        <f t="shared" si="46"/>
        <v>4.4479322030794896E-2</v>
      </c>
      <c r="P176" s="318">
        <f t="shared" si="46"/>
        <v>4.2945118354722006E-2</v>
      </c>
      <c r="Q176" s="318">
        <f t="shared" si="46"/>
        <v>4.6202437801997079E-2</v>
      </c>
      <c r="R176" s="318">
        <f t="shared" si="46"/>
        <v>4.2775464779591758E-2</v>
      </c>
      <c r="S176" s="318">
        <f t="shared" si="46"/>
        <v>4.2368991785831096E-2</v>
      </c>
      <c r="T176" s="318">
        <f t="shared" si="46"/>
        <v>4.3867602374893885E-2</v>
      </c>
      <c r="U176" s="318">
        <f t="shared" si="46"/>
        <v>4.3265147748694673E-2</v>
      </c>
      <c r="V176" s="318">
        <f t="shared" si="46"/>
        <v>4.413704105814948E-2</v>
      </c>
      <c r="W176" s="318">
        <f t="shared" si="46"/>
        <v>4.185597937428942E-2</v>
      </c>
      <c r="X176" s="318">
        <f t="shared" si="46"/>
        <v>4.5516722773614696E-2</v>
      </c>
      <c r="Y176" s="318">
        <f t="shared" si="46"/>
        <v>4.3480605331107092E-2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2.6267131035544986E-2</v>
      </c>
      <c r="C177" s="318">
        <f t="shared" si="47"/>
        <v>3.1216016813076761E-2</v>
      </c>
      <c r="D177" s="318">
        <f t="shared" si="47"/>
        <v>2.6993595736472541E-2</v>
      </c>
      <c r="E177" s="318">
        <f t="shared" si="47"/>
        <v>2.8601586038291767E-2</v>
      </c>
      <c r="F177" s="318">
        <f t="shared" si="47"/>
        <v>2.8055647299559575E-2</v>
      </c>
      <c r="G177" s="318">
        <f t="shared" si="47"/>
        <v>2.5928125859005859E-2</v>
      </c>
      <c r="H177" s="318">
        <f t="shared" si="47"/>
        <v>2.5535038149760915E-2</v>
      </c>
      <c r="I177" s="318">
        <f t="shared" si="47"/>
        <v>2.73522519724704E-2</v>
      </c>
      <c r="J177" s="318">
        <f t="shared" si="47"/>
        <v>2.8773601883803897E-2</v>
      </c>
      <c r="K177" s="318">
        <f t="shared" si="47"/>
        <v>2.5189787702067944E-2</v>
      </c>
      <c r="L177" s="318">
        <f t="shared" si="47"/>
        <v>2.5945903092395139E-2</v>
      </c>
      <c r="M177" s="318">
        <f t="shared" si="47"/>
        <v>2.4012337519055401E-2</v>
      </c>
      <c r="N177" s="318">
        <f t="shared" si="47"/>
        <v>2.4800751056060957E-2</v>
      </c>
      <c r="O177" s="318">
        <f t="shared" si="47"/>
        <v>3.0982877620991917E-2</v>
      </c>
      <c r="P177" s="318">
        <f t="shared" si="47"/>
        <v>3.2541723760536101E-2</v>
      </c>
      <c r="Q177" s="318">
        <f t="shared" si="47"/>
        <v>2.9240985748201914E-2</v>
      </c>
      <c r="R177" s="318">
        <f t="shared" si="47"/>
        <v>3.2707043690910029E-2</v>
      </c>
      <c r="S177" s="318">
        <f t="shared" si="47"/>
        <v>3.3109295623280945E-2</v>
      </c>
      <c r="T177" s="318">
        <f t="shared" si="47"/>
        <v>3.1618806276699038E-2</v>
      </c>
      <c r="U177" s="318">
        <f t="shared" si="47"/>
        <v>3.2231639212179891E-2</v>
      </c>
      <c r="V177" s="318">
        <f t="shared" si="47"/>
        <v>3.1342901713837752E-2</v>
      </c>
      <c r="W177" s="318">
        <f t="shared" si="47"/>
        <v>3.3663459895314544E-2</v>
      </c>
      <c r="X177" s="318">
        <f t="shared" si="47"/>
        <v>2.9937419953573997E-2</v>
      </c>
      <c r="Y177" s="318">
        <f t="shared" si="47"/>
        <v>3.2015069890753249E-2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8.0377214455853316E-2</v>
      </c>
      <c r="C178" s="319">
        <f t="shared" si="48"/>
        <v>9.5520766026822954E-2</v>
      </c>
      <c r="D178" s="319">
        <f t="shared" si="48"/>
        <v>8.260019072920595E-2</v>
      </c>
      <c r="E178" s="319">
        <f t="shared" si="48"/>
        <v>8.7520628410708304E-2</v>
      </c>
      <c r="F178" s="319">
        <f t="shared" si="48"/>
        <v>8.5850060162373384E-2</v>
      </c>
      <c r="G178" s="319">
        <f t="shared" si="48"/>
        <v>7.9339861280911653E-2</v>
      </c>
      <c r="H178" s="319">
        <f t="shared" si="48"/>
        <v>7.8137015981088631E-2</v>
      </c>
      <c r="I178" s="319">
        <f t="shared" si="48"/>
        <v>8.3697675991594125E-2</v>
      </c>
      <c r="J178" s="319">
        <f t="shared" si="48"/>
        <v>8.8046995545582055E-2</v>
      </c>
      <c r="K178" s="319">
        <f t="shared" si="48"/>
        <v>7.7080552325516763E-2</v>
      </c>
      <c r="L178" s="319">
        <f t="shared" si="48"/>
        <v>7.9394259475317822E-2</v>
      </c>
      <c r="M178" s="319">
        <f t="shared" si="48"/>
        <v>7.3477564022644451E-2</v>
      </c>
      <c r="N178" s="319">
        <f t="shared" si="48"/>
        <v>7.5890103247352278E-2</v>
      </c>
      <c r="O178" s="319">
        <f t="shared" si="48"/>
        <v>9.4807361931990158E-2</v>
      </c>
      <c r="P178" s="319">
        <f t="shared" si="48"/>
        <v>9.9577418863303693E-2</v>
      </c>
      <c r="Q178" s="319">
        <f t="shared" si="48"/>
        <v>8.9477186496055114E-2</v>
      </c>
      <c r="R178" s="319">
        <f t="shared" si="48"/>
        <v>0.100083296550498</v>
      </c>
      <c r="S178" s="319">
        <f t="shared" si="48"/>
        <v>0.10131418430103713</v>
      </c>
      <c r="T178" s="319">
        <f t="shared" si="48"/>
        <v>9.6753298618765207E-2</v>
      </c>
      <c r="U178" s="319">
        <f t="shared" si="48"/>
        <v>9.8628562583227039E-2</v>
      </c>
      <c r="V178" s="319">
        <f t="shared" si="48"/>
        <v>9.5909032825578958E-2</v>
      </c>
      <c r="W178" s="319">
        <f t="shared" si="48"/>
        <v>0.10300992261660503</v>
      </c>
      <c r="X178" s="319">
        <f t="shared" si="48"/>
        <v>9.1608269689108582E-2</v>
      </c>
      <c r="Y178" s="319">
        <f t="shared" si="48"/>
        <v>9.7965862162335549E-2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83.999999999999986</v>
      </c>
      <c r="C183" s="320">
        <f t="shared" si="49"/>
        <v>83.473571158724141</v>
      </c>
      <c r="D183" s="320">
        <f t="shared" si="49"/>
        <v>85.655346499782098</v>
      </c>
      <c r="E183" s="320">
        <f t="shared" si="49"/>
        <v>77.86081384531083</v>
      </c>
      <c r="F183" s="320">
        <f t="shared" si="49"/>
        <v>81.072648760777156</v>
      </c>
      <c r="G183" s="320">
        <f t="shared" si="49"/>
        <v>77.321648658194846</v>
      </c>
      <c r="H183" s="320">
        <f t="shared" si="49"/>
        <v>77.673765374012419</v>
      </c>
      <c r="I183" s="320">
        <f t="shared" si="49"/>
        <v>75.911229620975135</v>
      </c>
      <c r="J183" s="320">
        <f t="shared" si="49"/>
        <v>75.47515055127316</v>
      </c>
      <c r="K183" s="320">
        <f t="shared" si="49"/>
        <v>76.421461586131713</v>
      </c>
      <c r="L183" s="320">
        <f t="shared" si="49"/>
        <v>78.846999569905478</v>
      </c>
      <c r="M183" s="320">
        <f t="shared" si="49"/>
        <v>82.64705589187821</v>
      </c>
      <c r="N183" s="320">
        <f t="shared" si="49"/>
        <v>85.629809730556545</v>
      </c>
      <c r="O183" s="320">
        <f t="shared" si="49"/>
        <v>81.024781957970887</v>
      </c>
      <c r="P183" s="320">
        <f t="shared" si="49"/>
        <v>71.862380906948033</v>
      </c>
      <c r="Q183" s="320">
        <f t="shared" si="49"/>
        <v>75.136164218649199</v>
      </c>
      <c r="R183" s="320">
        <f t="shared" si="49"/>
        <v>84.071124743181215</v>
      </c>
      <c r="S183" s="320">
        <f t="shared" si="49"/>
        <v>83.224269744519518</v>
      </c>
      <c r="T183" s="320">
        <f t="shared" si="49"/>
        <v>79.674248452225385</v>
      </c>
      <c r="U183" s="320">
        <f t="shared" si="49"/>
        <v>78.179046188328925</v>
      </c>
      <c r="V183" s="320">
        <f t="shared" si="49"/>
        <v>83.16681805606197</v>
      </c>
      <c r="W183" s="320">
        <f t="shared" si="49"/>
        <v>82.948296967562683</v>
      </c>
      <c r="X183" s="320">
        <f t="shared" si="49"/>
        <v>81.161412325452957</v>
      </c>
      <c r="Y183" s="320">
        <f t="shared" si="49"/>
        <v>80.371520415944218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0.40381763075728105</v>
      </c>
      <c r="C184" s="273">
        <f>IF(C$6=0,0,C$6/NMM!C$9*1000)</f>
        <v>0.40128690162097724</v>
      </c>
      <c r="D184" s="273">
        <f>IF(D$6=0,0,D$6/NMM!D$9*1000)</f>
        <v>0.41177546530044473</v>
      </c>
      <c r="E184" s="273">
        <f>IF(E$6=0,0,E$6/NMM!E$9*1000)</f>
        <v>0.37430439733157433</v>
      </c>
      <c r="F184" s="273">
        <f>IF(F$6=0,0,F$6/NMM!F$9*1000)</f>
        <v>0.38974482073569783</v>
      </c>
      <c r="G184" s="273">
        <f>IF(G$6=0,0,G$6/NMM!G$9*1000)</f>
        <v>0.37171244008808152</v>
      </c>
      <c r="H184" s="273">
        <f>IF(H$6=0,0,H$6/NMM!H$9*1000)</f>
        <v>0.37340518934916395</v>
      </c>
      <c r="I184" s="273">
        <f>IF(I$6=0,0,I$6/NMM!I$9*1000)</f>
        <v>0.36493205825497188</v>
      </c>
      <c r="J184" s="273">
        <f>IF(J$6=0,0,J$6/NMM!J$9*1000)</f>
        <v>0.36283567234136505</v>
      </c>
      <c r="K184" s="273">
        <f>IF(K$6=0,0,K$6/NMM!K$9*1000)</f>
        <v>0.36738492329443573</v>
      </c>
      <c r="L184" s="273">
        <f>IF(L$6=0,0,L$6/NMM!L$9*1000)</f>
        <v>0.37904533998381096</v>
      </c>
      <c r="M184" s="273">
        <f>IF(M$6=0,0,M$6/NMM!M$9*1000)</f>
        <v>0.39731355118249917</v>
      </c>
      <c r="N184" s="273">
        <f>IF(N$6=0,0,N$6/NMM!N$9*1000)</f>
        <v>0.41165270104286866</v>
      </c>
      <c r="O184" s="273">
        <f>IF(O$6=0,0,O$6/NMM!O$9*1000)</f>
        <v>0.38951470812970246</v>
      </c>
      <c r="P184" s="273">
        <f>IF(P$6=0,0,P$6/NMM!P$9*1000)</f>
        <v>0.34546781426696338</v>
      </c>
      <c r="Q184" s="273">
        <f>IF(Q$6=0,0,Q$6/NMM!Q$9*1000)</f>
        <v>0.36120604546399115</v>
      </c>
      <c r="R184" s="273">
        <f>IF(R$6=0,0,R$6/NMM!R$9*1000)</f>
        <v>0.40415955248688118</v>
      </c>
      <c r="S184" s="273">
        <f>IF(S$6=0,0,S$6/NMM!S$9*1000)</f>
        <v>0.40008842178267001</v>
      </c>
      <c r="T184" s="273">
        <f>IF(T$6=0,0,T$6/NMM!T$9*1000)</f>
        <v>0.38302221717080637</v>
      </c>
      <c r="U184" s="273">
        <f>IF(U$6=0,0,U$6/NMM!U$9*1000)</f>
        <v>0.37583425246003443</v>
      </c>
      <c r="V184" s="273">
        <f>IF(V$6=0,0,V$6/NMM!V$9*1000)</f>
        <v>0.39981223125038329</v>
      </c>
      <c r="W184" s="273">
        <f>IF(W$6=0,0,W$6/NMM!W$9*1000)</f>
        <v>0.39876172329537096</v>
      </c>
      <c r="X184" s="273">
        <f>IF(X$6=0,0,X$6/NMM!X$9*1000)</f>
        <v>0.39017153850223812</v>
      </c>
      <c r="Y184" s="273">
        <f>IF(Y$6=0,0,Y$6/NMM!Y$9*1000)</f>
        <v>0.38637424946114945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0.16146278572816897</v>
      </c>
      <c r="C185" s="274">
        <f>IF(C$7=0,0,C$7/NMM!C$9*1000)</f>
        <v>0.16045089683291491</v>
      </c>
      <c r="D185" s="274">
        <f>IF(D$7=0,0,D$7/NMM!D$9*1000)</f>
        <v>0.16464465307579693</v>
      </c>
      <c r="E185" s="274">
        <f>IF(E$7=0,0,E$7/NMM!E$9*1000)</f>
        <v>0.14966218931581327</v>
      </c>
      <c r="F185" s="274">
        <f>IF(F$7=0,0,F$7/NMM!F$9*1000)</f>
        <v>0.15583590137235967</v>
      </c>
      <c r="G185" s="274">
        <f>IF(G$7=0,0,G$7/NMM!G$9*1000)</f>
        <v>0.1486258189219852</v>
      </c>
      <c r="H185" s="274">
        <f>IF(H$7=0,0,H$7/NMM!H$9*1000)</f>
        <v>0.14930264922957015</v>
      </c>
      <c r="I185" s="274">
        <f>IF(I$7=0,0,I$7/NMM!I$9*1000)</f>
        <v>0.14591474526969939</v>
      </c>
      <c r="J185" s="274">
        <f>IF(J$7=0,0,J$7/NMM!J$9*1000)</f>
        <v>0.14507652453887718</v>
      </c>
      <c r="K185" s="274">
        <f>IF(K$7=0,0,K$7/NMM!K$9*1000)</f>
        <v>0.14689550091809531</v>
      </c>
      <c r="L185" s="274">
        <f>IF(L$7=0,0,L$7/NMM!L$9*1000)</f>
        <v>0.15155781186743916</v>
      </c>
      <c r="M185" s="274">
        <f>IF(M$7=0,0,M$7/NMM!M$9*1000)</f>
        <v>0.15886218900639482</v>
      </c>
      <c r="N185" s="274">
        <f>IF(N$7=0,0,N$7/NMM!N$9*1000)</f>
        <v>0.16459556691039359</v>
      </c>
      <c r="O185" s="274">
        <f>IF(O$7=0,0,O$7/NMM!O$9*1000)</f>
        <v>0.15574389295181226</v>
      </c>
      <c r="P185" s="274">
        <f>IF(P$7=0,0,P$7/NMM!P$9*1000)</f>
        <v>0.13813214536066867</v>
      </c>
      <c r="Q185" s="274">
        <f>IF(Q$7=0,0,Q$7/NMM!Q$9*1000)</f>
        <v>0.14442493313900481</v>
      </c>
      <c r="R185" s="274">
        <f>IF(R$7=0,0,R$7/NMM!R$9*1000)</f>
        <v>0.16159950000401355</v>
      </c>
      <c r="S185" s="274">
        <f>IF(S$7=0,0,S$7/NMM!S$9*1000)</f>
        <v>0.15997169563268698</v>
      </c>
      <c r="T185" s="274">
        <f>IF(T$7=0,0,T$7/NMM!T$9*1000)</f>
        <v>0.15314792983209305</v>
      </c>
      <c r="U185" s="274">
        <f>IF(U$7=0,0,U$7/NMM!U$9*1000)</f>
        <v>0.15027388789454674</v>
      </c>
      <c r="V185" s="274">
        <f>IF(V$7=0,0,V$7/NMM!V$9*1000)</f>
        <v>0.15986126337481069</v>
      </c>
      <c r="W185" s="274">
        <f>IF(W$7=0,0,W$7/NMM!W$9*1000)</f>
        <v>0.15944122737854224</v>
      </c>
      <c r="X185" s="274">
        <f>IF(X$7=0,0,X$7/NMM!X$9*1000)</f>
        <v>0.15600652056790112</v>
      </c>
      <c r="Y185" s="274">
        <f>IF(Y$7=0,0,Y$7/NMM!Y$9*1000)</f>
        <v>0.15448820928060189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0.969563402994298</v>
      </c>
      <c r="C186" s="274">
        <f>IF(C$8=0,0,C$8/NMM!C$9*1000)</f>
        <v>1.2240222221628416</v>
      </c>
      <c r="D186" s="274">
        <f>IF(D$8=0,0,D$8/NMM!D$9*1000)</f>
        <v>1.0257359740091025</v>
      </c>
      <c r="E186" s="274">
        <f>IF(E$8=0,0,E$8/NMM!E$9*1000)</f>
        <v>1.0104482551089802</v>
      </c>
      <c r="F186" s="274">
        <f>IF(F$8=0,0,F$8/NMM!F$9*1000)</f>
        <v>1.0246147445914537</v>
      </c>
      <c r="G186" s="274">
        <f>IF(G$8=0,0,G$8/NMM!G$9*1000)</f>
        <v>0.86599219548017858</v>
      </c>
      <c r="H186" s="274">
        <f>IF(H$8=0,0,H$8/NMM!H$9*1000)</f>
        <v>0.85127679196408268</v>
      </c>
      <c r="I186" s="274">
        <f>IF(I$8=0,0,I$8/NMM!I$9*1000)</f>
        <v>0.91327072254585451</v>
      </c>
      <c r="J186" s="274">
        <f>IF(J$8=0,0,J$8/NMM!J$9*1000)</f>
        <v>0.97264549732683403</v>
      </c>
      <c r="K186" s="274">
        <f>IF(K$8=0,0,K$8/NMM!K$9*1000)</f>
        <v>0.81169213061061152</v>
      </c>
      <c r="L186" s="274">
        <f>IF(L$8=0,0,L$8/NMM!L$9*1000)</f>
        <v>0.87994685798702732</v>
      </c>
      <c r="M186" s="274">
        <f>IF(M$8=0,0,M$8/NMM!M$9*1000)</f>
        <v>0.83160989964564536</v>
      </c>
      <c r="N186" s="274">
        <f>IF(N$8=0,0,N$8/NMM!N$9*1000)</f>
        <v>0.9005730680885633</v>
      </c>
      <c r="O186" s="274">
        <f>IF(O$8=0,0,O$8/NMM!O$9*1000)</f>
        <v>1.161702035890205</v>
      </c>
      <c r="P186" s="274">
        <f>IF(P$8=0,0,P$8/NMM!P$9*1000)</f>
        <v>1.1062119461512696</v>
      </c>
      <c r="Q186" s="274">
        <f>IF(Q$8=0,0,Q$8/NMM!Q$9*1000)</f>
        <v>0.99441040028247907</v>
      </c>
      <c r="R186" s="274">
        <f>IF(R$8=0,0,R$8/NMM!R$9*1000)</f>
        <v>1.3053988951272277</v>
      </c>
      <c r="S186" s="274">
        <f>IF(S$8=0,0,S$8/NMM!S$9*1000)</f>
        <v>1.3159300542466814</v>
      </c>
      <c r="T186" s="274">
        <f>IF(T$8=0,0,T$8/NMM!T$9*1000)</f>
        <v>1.1765590694844825</v>
      </c>
      <c r="U186" s="274">
        <f>IF(U$8=0,0,U$8/NMM!U$9*1000)</f>
        <v>1.1847940092981379</v>
      </c>
      <c r="V186" s="274">
        <f>IF(V$8=0,0,V$8/NMM!V$9*1000)</f>
        <v>1.1815004901170052</v>
      </c>
      <c r="W186" s="274">
        <f>IF(W$8=0,0,W$8/NMM!W$9*1000)</f>
        <v>1.3298442014336467</v>
      </c>
      <c r="X186" s="274">
        <f>IF(X$8=0,0,X$8/NMM!X$9*1000)</f>
        <v>1.0683800777411239</v>
      </c>
      <c r="Y186" s="274">
        <f>IF(Y$8=0,0,Y$8/NMM!Y$9*1000)</f>
        <v>1.1865029635207347</v>
      </c>
      <c r="DA186" s="77"/>
    </row>
    <row r="187" spans="1:105" ht="12" customHeight="1" x14ac:dyDescent="0.25">
      <c r="A187" s="173" t="s">
        <v>94</v>
      </c>
      <c r="B187" s="274">
        <f>IF(B$9=0,0,B$9/NMM!B$9*1000)</f>
        <v>8.0570726427225917E-2</v>
      </c>
      <c r="C187" s="274">
        <f>IF(C$9=0,0,C$9/NMM!C$9*1000)</f>
        <v>8.0065788877767871E-2</v>
      </c>
      <c r="D187" s="274">
        <f>IF(D$9=0,0,D$9/NMM!D$9*1000)</f>
        <v>8.2158493926946061E-2</v>
      </c>
      <c r="E187" s="274">
        <f>IF(E$9=0,0,E$9/NMM!E$9*1000)</f>
        <v>7.4682170615865795E-2</v>
      </c>
      <c r="F187" s="274">
        <f>IF(F$9=0,0,F$9/NMM!F$9*1000)</f>
        <v>7.7762883381381306E-2</v>
      </c>
      <c r="G187" s="274">
        <f>IF(G$9=0,0,G$9/NMM!G$9*1000)</f>
        <v>7.4165016677874271E-2</v>
      </c>
      <c r="H187" s="274">
        <f>IF(H$9=0,0,H$9/NMM!H$9*1000)</f>
        <v>7.4502758339546643E-2</v>
      </c>
      <c r="I187" s="274">
        <f>IF(I$9=0,0,I$9/NMM!I$9*1000)</f>
        <v>7.2812177554126473E-2</v>
      </c>
      <c r="J187" s="274">
        <f>IF(J$9=0,0,J$9/NMM!J$9*1000)</f>
        <v>7.2393901275266737E-2</v>
      </c>
      <c r="K187" s="274">
        <f>IF(K$9=0,0,K$9/NMM!K$9*1000)</f>
        <v>7.3301579459850427E-2</v>
      </c>
      <c r="L187" s="274">
        <f>IF(L$9=0,0,L$9/NMM!L$9*1000)</f>
        <v>7.5628095618506697E-2</v>
      </c>
      <c r="M187" s="274">
        <f>IF(M$9=0,0,M$9/NMM!M$9*1000)</f>
        <v>7.9273015836685556E-2</v>
      </c>
      <c r="N187" s="274">
        <f>IF(N$9=0,0,N$9/NMM!N$9*1000)</f>
        <v>8.2133999688312476E-2</v>
      </c>
      <c r="O187" s="274">
        <f>IF(O$9=0,0,O$9/NMM!O$9*1000)</f>
        <v>7.7716970725734372E-2</v>
      </c>
      <c r="P187" s="274">
        <f>IF(P$9=0,0,P$9/NMM!P$9*1000)</f>
        <v>6.8928621815042779E-2</v>
      </c>
      <c r="Q187" s="274">
        <f>IF(Q$9=0,0,Q$9/NMM!Q$9*1000)</f>
        <v>7.2068753953023493E-2</v>
      </c>
      <c r="R187" s="274">
        <f>IF(R$9=0,0,R$9/NMM!R$9*1000)</f>
        <v>8.0638947525159432E-2</v>
      </c>
      <c r="S187" s="274">
        <f>IF(S$9=0,0,S$9/NMM!S$9*1000)</f>
        <v>7.9826665115391049E-2</v>
      </c>
      <c r="T187" s="274">
        <f>IF(T$9=0,0,T$9/NMM!T$9*1000)</f>
        <v>7.642157232547267E-2</v>
      </c>
      <c r="U187" s="274">
        <f>IF(U$9=0,0,U$9/NMM!U$9*1000)</f>
        <v>7.4987411223605721E-2</v>
      </c>
      <c r="V187" s="274">
        <f>IF(V$9=0,0,V$9/NMM!V$9*1000)</f>
        <v>7.9771558874048992E-2</v>
      </c>
      <c r="W187" s="274">
        <f>IF(W$9=0,0,W$9/NMM!W$9*1000)</f>
        <v>7.9561958840256033E-2</v>
      </c>
      <c r="X187" s="274">
        <f>IF(X$9=0,0,X$9/NMM!X$9*1000)</f>
        <v>7.7848023201465638E-2</v>
      </c>
      <c r="Y187" s="274">
        <f>IF(Y$9=0,0,Y$9/NMM!Y$9*1000)</f>
        <v>7.7090378380656521E-2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0.42984188850647759</v>
      </c>
      <c r="C188" s="275">
        <f>IF(C$10=0,0,C$10/NMM!C$9*1000)</f>
        <v>0.50828956298111527</v>
      </c>
      <c r="D188" s="275">
        <f>IF(D$10=0,0,D$10/NMM!D$9*1000)</f>
        <v>0.44450301297306855</v>
      </c>
      <c r="E188" s="275">
        <f>IF(E$10=0,0,E$10/NMM!E$9*1000)</f>
        <v>0.42845501022545118</v>
      </c>
      <c r="F188" s="275">
        <f>IF(F$10=0,0,F$10/NMM!F$9*1000)</f>
        <v>0.44591159359222099</v>
      </c>
      <c r="G188" s="275">
        <f>IF(G$10=0,0,G$10/NMM!G$9*1000)</f>
        <v>0.40074927700497198</v>
      </c>
      <c r="H188" s="275">
        <f>IF(H$10=0,0,H$10/NMM!H$9*1000)</f>
        <v>0.39341633383882624</v>
      </c>
      <c r="I188" s="275">
        <f>IF(I$10=0,0,I$10/NMM!I$9*1000)</f>
        <v>0.41232658873104305</v>
      </c>
      <c r="J188" s="275">
        <f>IF(J$10=0,0,J$10/NMM!J$9*1000)</f>
        <v>0.43831791955534899</v>
      </c>
      <c r="K188" s="275">
        <f>IF(K$10=0,0,K$10/NMM!K$9*1000)</f>
        <v>0.36659570306661082</v>
      </c>
      <c r="L188" s="275">
        <f>IF(L$10=0,0,L$10/NMM!L$9*1000)</f>
        <v>0.38510403765893003</v>
      </c>
      <c r="M188" s="275">
        <f>IF(M$10=0,0,M$10/NMM!M$9*1000)</f>
        <v>0.37306297968159779</v>
      </c>
      <c r="N188" s="275">
        <f>IF(N$10=0,0,N$10/NMM!N$9*1000)</f>
        <v>0.39837888938975513</v>
      </c>
      <c r="O188" s="275">
        <f>IF(O$10=0,0,O$10/NMM!O$9*1000)</f>
        <v>0.49495243782888781</v>
      </c>
      <c r="P188" s="275">
        <f>IF(P$10=0,0,P$10/NMM!P$9*1000)</f>
        <v>0.46511960493015386</v>
      </c>
      <c r="Q188" s="275">
        <f>IF(Q$10=0,0,Q$10/NMM!Q$9*1000)</f>
        <v>0.42573186396263185</v>
      </c>
      <c r="R188" s="275">
        <f>IF(R$10=0,0,R$10/NMM!R$9*1000)</f>
        <v>0.55266435881234377</v>
      </c>
      <c r="S188" s="275">
        <f>IF(S$10=0,0,S$10/NMM!S$9*1000)</f>
        <v>0.56216551311812402</v>
      </c>
      <c r="T188" s="275">
        <f>IF(T$10=0,0,T$10/NMM!T$9*1000)</f>
        <v>0.48991504208922082</v>
      </c>
      <c r="U188" s="275">
        <f>IF(U$10=0,0,U$10/NMM!U$9*1000)</f>
        <v>0.49051533909087208</v>
      </c>
      <c r="V188" s="275">
        <f>IF(V$10=0,0,V$10/NMM!V$9*1000)</f>
        <v>0.49438271875797296</v>
      </c>
      <c r="W188" s="275">
        <f>IF(W$10=0,0,W$10/NMM!W$9*1000)</f>
        <v>0.5446292728526243</v>
      </c>
      <c r="X188" s="275">
        <f>IF(X$10=0,0,X$10/NMM!X$9*1000)</f>
        <v>0.45461424413214346</v>
      </c>
      <c r="Y188" s="275">
        <f>IF(Y$10=0,0,Y$10/NMM!Y$9*1000)</f>
        <v>0.49066459545874486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3.8417694038733194</v>
      </c>
      <c r="C189" s="276">
        <f>IF(C$16=0,0,C$16/NMM!C$9*1000)</f>
        <v>4.8500295166296485</v>
      </c>
      <c r="D189" s="276">
        <f>IF(D$16=0,0,D$16/NMM!D$9*1000)</f>
        <v>4.064345940895155</v>
      </c>
      <c r="E189" s="276">
        <f>IF(E$16=0,0,E$16/NMM!E$9*1000)</f>
        <v>4.0037703348603921</v>
      </c>
      <c r="F189" s="276">
        <f>IF(F$16=0,0,F$16/NMM!F$9*1000)</f>
        <v>4.0599032145524072</v>
      </c>
      <c r="G189" s="276">
        <f>IF(G$16=0,0,G$16/NMM!G$9*1000)</f>
        <v>3.4313819089233899</v>
      </c>
      <c r="H189" s="276">
        <f>IF(H$16=0,0,H$16/NMM!H$9*1000)</f>
        <v>3.3730740284699854</v>
      </c>
      <c r="I189" s="276">
        <f>IF(I$16=0,0,I$16/NMM!I$9*1000)</f>
        <v>3.6187169487775899</v>
      </c>
      <c r="J189" s="276">
        <f>IF(J$16=0,0,J$16/NMM!J$9*1000)</f>
        <v>3.8539818034647411</v>
      </c>
      <c r="K189" s="276">
        <f>IF(K$16=0,0,K$16/NMM!K$9*1000)</f>
        <v>3.2162249349699632</v>
      </c>
      <c r="L189" s="276">
        <f>IF(L$16=0,0,L$16/NMM!L$9*1000)</f>
        <v>3.486675451660898</v>
      </c>
      <c r="M189" s="276">
        <f>IF(M$16=0,0,M$16/NMM!M$9*1000)</f>
        <v>3.2951465149676133</v>
      </c>
      <c r="N189" s="276">
        <f>IF(N$16=0,0,N$16/NMM!N$9*1000)</f>
        <v>3.5684041376253468</v>
      </c>
      <c r="O189" s="276">
        <f>IF(O$16=0,0,O$16/NMM!O$9*1000)</f>
        <v>4.6030938504045196</v>
      </c>
      <c r="P189" s="276">
        <f>IF(P$16=0,0,P$16/NMM!P$9*1000)</f>
        <v>4.3832215570414848</v>
      </c>
      <c r="Q189" s="276">
        <f>IF(Q$16=0,0,Q$16/NMM!Q$9*1000)</f>
        <v>3.940222412377</v>
      </c>
      <c r="R189" s="276">
        <f>IF(R$16=0,0,R$16/NMM!R$9*1000)</f>
        <v>5.1724740431228016</v>
      </c>
      <c r="S189" s="276">
        <f>IF(S$16=0,0,S$16/NMM!S$9*1000)</f>
        <v>5.2142023971092355</v>
      </c>
      <c r="T189" s="276">
        <f>IF(T$16=0,0,T$16/NMM!T$9*1000)</f>
        <v>4.6619629216984073</v>
      </c>
      <c r="U189" s="276">
        <f>IF(U$16=0,0,U$16/NMM!U$9*1000)</f>
        <v>4.694592804098189</v>
      </c>
      <c r="V189" s="276">
        <f>IF(V$16=0,0,V$16/NMM!V$9*1000)</f>
        <v>4.6815426609285211</v>
      </c>
      <c r="W189" s="276">
        <f>IF(W$16=0,0,W$16/NMM!W$9*1000)</f>
        <v>5.26933540313936</v>
      </c>
      <c r="X189" s="276">
        <f>IF(X$16=0,0,X$16/NMM!X$9*1000)</f>
        <v>4.2333176785528748</v>
      </c>
      <c r="Y189" s="276">
        <f>IF(Y$16=0,0,Y$16/NMM!Y$9*1000)</f>
        <v>4.7013643138568266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41.086768619217878</v>
      </c>
      <c r="C190" s="276">
        <f>IF(C$17=0,0,C$17/NMM!C$9*1000)</f>
        <v>39.359501468879131</v>
      </c>
      <c r="D190" s="276">
        <f>IF(D$17=0,0,D$17/NMM!D$9*1000)</f>
        <v>41.690337529240573</v>
      </c>
      <c r="E190" s="276">
        <f>IF(E$17=0,0,E$17/NMM!E$9*1000)</f>
        <v>37.45618949822142</v>
      </c>
      <c r="F190" s="276">
        <f>IF(F$17=0,0,F$17/NMM!F$9*1000)</f>
        <v>39.1518472338512</v>
      </c>
      <c r="G190" s="276">
        <f>IF(G$17=0,0,G$17/NMM!G$9*1000)</f>
        <v>37.962163810576968</v>
      </c>
      <c r="H190" s="276">
        <f>IF(H$17=0,0,H$17/NMM!H$9*1000)</f>
        <v>38.242175427681133</v>
      </c>
      <c r="I190" s="276">
        <f>IF(I$17=0,0,I$17/NMM!I$9*1000)</f>
        <v>36.914292008391392</v>
      </c>
      <c r="J190" s="276">
        <f>IF(J$17=0,0,J$17/NMM!J$9*1000)</f>
        <v>36.333076173646731</v>
      </c>
      <c r="K190" s="276">
        <f>IF(K$17=0,0,K$17/NMM!K$9*1000)</f>
        <v>37.778446785258154</v>
      </c>
      <c r="L190" s="276">
        <f>IF(L$17=0,0,L$17/NMM!L$9*1000)</f>
        <v>38.741337944598584</v>
      </c>
      <c r="M190" s="276">
        <f>IF(M$17=0,0,M$17/NMM!M$9*1000)</f>
        <v>41.12173131167846</v>
      </c>
      <c r="N190" s="276">
        <f>IF(N$17=0,0,N$17/NMM!N$9*1000)</f>
        <v>42.386248879191747</v>
      </c>
      <c r="O190" s="276">
        <f>IF(O$17=0,0,O$17/NMM!O$9*1000)</f>
        <v>38.34836586594389</v>
      </c>
      <c r="P190" s="276">
        <f>IF(P$17=0,0,P$17/NMM!P$9*1000)</f>
        <v>33.582424803688205</v>
      </c>
      <c r="Q190" s="276">
        <f>IF(Q$17=0,0,Q$17/NMM!Q$9*1000)</f>
        <v>36.032955065523176</v>
      </c>
      <c r="R190" s="276">
        <f>IF(R$17=0,0,R$17/NMM!R$9*1000)</f>
        <v>39.221478450733457</v>
      </c>
      <c r="S190" s="276">
        <f>IF(S$17=0,0,S$17/NMM!S$9*1000)</f>
        <v>38.688503146597803</v>
      </c>
      <c r="T190" s="276">
        <f>IF(T$17=0,0,T$17/NMM!T$9*1000)</f>
        <v>37.520283755640321</v>
      </c>
      <c r="U190" s="276">
        <f>IF(U$17=0,0,U$17/NMM!U$9*1000)</f>
        <v>36.644947063243599</v>
      </c>
      <c r="V190" s="276">
        <f>IF(V$17=0,0,V$17/NMM!V$9*1000)</f>
        <v>38.967721136136049</v>
      </c>
      <c r="W190" s="276">
        <f>IF(W$17=0,0,W$17/NMM!W$9*1000)</f>
        <v>37.997301901262432</v>
      </c>
      <c r="X190" s="276">
        <f>IF(X$17=0,0,X$17/NMM!X$9*1000)</f>
        <v>38.533881231836482</v>
      </c>
      <c r="Y190" s="276">
        <f>IF(Y$17=0,0,Y$17/NMM!Y$9*1000)</f>
        <v>36.864006527490616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30.75096251697725</v>
      </c>
      <c r="C191" s="276">
        <f>IF(C$25=0,0,C$25/NMM!C$9*1000)</f>
        <v>29.45820747242432</v>
      </c>
      <c r="D191" s="276">
        <f>IF(D$25=0,0,D$25/NMM!D$9*1000)</f>
        <v>31.202697358929232</v>
      </c>
      <c r="E191" s="276">
        <f>IF(E$25=0,0,E$25/NMM!E$9*1000)</f>
        <v>28.033693522197677</v>
      </c>
      <c r="F191" s="276">
        <f>IF(F$25=0,0,F$25/NMM!F$9*1000)</f>
        <v>29.30279083070651</v>
      </c>
      <c r="G191" s="276">
        <f>IF(G$25=0,0,G$25/NMM!G$9*1000)</f>
        <v>28.412384707625208</v>
      </c>
      <c r="H191" s="276">
        <f>IF(H$25=0,0,H$25/NMM!H$9*1000)</f>
        <v>28.621956475648396</v>
      </c>
      <c r="I191" s="276">
        <f>IF(I$25=0,0,I$25/NMM!I$9*1000)</f>
        <v>27.628116010073413</v>
      </c>
      <c r="J191" s="276">
        <f>IF(J$25=0,0,J$25/NMM!J$9*1000)</f>
        <v>27.193111093669593</v>
      </c>
      <c r="K191" s="276">
        <f>IF(K$25=0,0,K$25/NMM!K$9*1000)</f>
        <v>28.27488362031249</v>
      </c>
      <c r="L191" s="276">
        <f>IF(L$25=0,0,L$25/NMM!L$9*1000)</f>
        <v>28.995549443980025</v>
      </c>
      <c r="M191" s="276">
        <f>IF(M$25=0,0,M$25/NMM!M$9*1000)</f>
        <v>30.777129978704671</v>
      </c>
      <c r="N191" s="276">
        <f>IF(N$25=0,0,N$25/NMM!N$9*1000)</f>
        <v>31.723544934843932</v>
      </c>
      <c r="O191" s="276">
        <f>IF(O$25=0,0,O$25/NMM!O$9*1000)</f>
        <v>28.701433599219317</v>
      </c>
      <c r="P191" s="276">
        <f>IF(P$25=0,0,P$25/NMM!P$9*1000)</f>
        <v>25.134414826781793</v>
      </c>
      <c r="Q191" s="276">
        <f>IF(Q$25=0,0,Q$25/NMM!Q$9*1000)</f>
        <v>26.968488587285773</v>
      </c>
      <c r="R191" s="276">
        <f>IF(R$25=0,0,R$25/NMM!R$9*1000)</f>
        <v>29.354905587167448</v>
      </c>
      <c r="S191" s="276">
        <f>IF(S$25=0,0,S$25/NMM!S$9*1000)</f>
        <v>28.956005791667728</v>
      </c>
      <c r="T191" s="276">
        <f>IF(T$25=0,0,T$25/NMM!T$9*1000)</f>
        <v>28.08166419922291</v>
      </c>
      <c r="U191" s="276">
        <f>IF(U$25=0,0,U$25/NMM!U$9*1000)</f>
        <v>27.426527601183484</v>
      </c>
      <c r="V191" s="276">
        <f>IF(V$25=0,0,V$25/NMM!V$9*1000)</f>
        <v>29.164983577434523</v>
      </c>
      <c r="W191" s="276">
        <f>IF(W$25=0,0,W$25/NMM!W$9*1000)</f>
        <v>28.438683444320752</v>
      </c>
      <c r="X191" s="276">
        <f>IF(X$25=0,0,X$25/NMM!X$9*1000)</f>
        <v>28.8402806357375</v>
      </c>
      <c r="Y191" s="276">
        <f>IF(Y$25=0,0,Y$25/NMM!Y$9*1000)</f>
        <v>27.590480367498099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6.275243025518086</v>
      </c>
      <c r="C192" s="277">
        <f>IF(C$33=0,0,C$33/NMM!C$9*1000)</f>
        <v>7.4317173283154236</v>
      </c>
      <c r="D192" s="277">
        <f>IF(D$33=0,0,D$33/NMM!D$9*1000)</f>
        <v>6.5691480714317887</v>
      </c>
      <c r="E192" s="277">
        <f>IF(E$33=0,0,E$33/NMM!E$9*1000)</f>
        <v>6.329608467433661</v>
      </c>
      <c r="F192" s="277">
        <f>IF(F$33=0,0,F$33/NMM!F$9*1000)</f>
        <v>6.4642375379939239</v>
      </c>
      <c r="G192" s="277">
        <f>IF(G$33=0,0,G$33/NMM!G$9*1000)</f>
        <v>5.6544734828961829</v>
      </c>
      <c r="H192" s="277">
        <f>IF(H$33=0,0,H$33/NMM!H$9*1000)</f>
        <v>5.5946557194917226</v>
      </c>
      <c r="I192" s="277">
        <f>IF(I$33=0,0,I$33/NMM!I$9*1000)</f>
        <v>5.8408483613770468</v>
      </c>
      <c r="J192" s="277">
        <f>IF(J$33=0,0,J$33/NMM!J$9*1000)</f>
        <v>6.1037119654543943</v>
      </c>
      <c r="K192" s="277">
        <f>IF(K$33=0,0,K$33/NMM!K$9*1000)</f>
        <v>5.3860364082414911</v>
      </c>
      <c r="L192" s="277">
        <f>IF(L$33=0,0,L$33/NMM!L$9*1000)</f>
        <v>5.7521545865502608</v>
      </c>
      <c r="M192" s="277">
        <f>IF(M$33=0,0,M$33/NMM!M$9*1000)</f>
        <v>5.612926451174638</v>
      </c>
      <c r="N192" s="277">
        <f>IF(N$33=0,0,N$33/NMM!N$9*1000)</f>
        <v>5.9942775537756257</v>
      </c>
      <c r="O192" s="277">
        <f>IF(O$33=0,0,O$33/NMM!O$9*1000)</f>
        <v>7.0922585968768157</v>
      </c>
      <c r="P192" s="277">
        <f>IF(P$33=0,0,P$33/NMM!P$9*1000)</f>
        <v>6.6384595869124654</v>
      </c>
      <c r="Q192" s="277">
        <f>IF(Q$33=0,0,Q$33/NMM!Q$9*1000)</f>
        <v>6.1966561566621179</v>
      </c>
      <c r="R192" s="277">
        <f>IF(R$33=0,0,R$33/NMM!R$9*1000)</f>
        <v>7.817805408201874</v>
      </c>
      <c r="S192" s="277">
        <f>IF(S$33=0,0,S$33/NMM!S$9*1000)</f>
        <v>7.8475760592492083</v>
      </c>
      <c r="T192" s="277">
        <f>IF(T$33=0,0,T$33/NMM!T$9*1000)</f>
        <v>7.1312717447616727</v>
      </c>
      <c r="U192" s="277">
        <f>IF(U$33=0,0,U$33/NMM!U$9*1000)</f>
        <v>7.136573819836463</v>
      </c>
      <c r="V192" s="277">
        <f>IF(V$33=0,0,V$33/NMM!V$9*1000)</f>
        <v>8.0372424191886633</v>
      </c>
      <c r="W192" s="277">
        <f>IF(W$33=0,0,W$33/NMM!W$9*1000)</f>
        <v>8.730737835039708</v>
      </c>
      <c r="X192" s="277">
        <f>IF(X$33=0,0,X$33/NMM!X$9*1000)</f>
        <v>7.4069123751812196</v>
      </c>
      <c r="Y192" s="277">
        <f>IF(Y$33=0,0,Y$33/NMM!Y$9*1000)</f>
        <v>8.9205488109967845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48.051346247179438</v>
      </c>
      <c r="C194" s="320">
        <f t="shared" si="50"/>
        <v>46.761894434188854</v>
      </c>
      <c r="D194" s="320">
        <f t="shared" si="50"/>
        <v>47.984124976879691</v>
      </c>
      <c r="E194" s="320">
        <f t="shared" si="50"/>
        <v>43.617627795883863</v>
      </c>
      <c r="F194" s="320">
        <f t="shared" si="50"/>
        <v>46.70107348391231</v>
      </c>
      <c r="G194" s="320">
        <f t="shared" si="50"/>
        <v>43.271453970708571</v>
      </c>
      <c r="H194" s="320">
        <f t="shared" si="50"/>
        <v>44.73031194349366</v>
      </c>
      <c r="I194" s="320">
        <f t="shared" si="50"/>
        <v>43.715313202730982</v>
      </c>
      <c r="J194" s="320">
        <f t="shared" si="50"/>
        <v>43.468221003930452</v>
      </c>
      <c r="K194" s="320">
        <f t="shared" si="50"/>
        <v>42.660388167021466</v>
      </c>
      <c r="L194" s="320">
        <f t="shared" si="50"/>
        <v>44.014384672113451</v>
      </c>
      <c r="M194" s="320">
        <f t="shared" si="50"/>
        <v>44.586695649912215</v>
      </c>
      <c r="N194" s="320">
        <f t="shared" si="50"/>
        <v>46.195841144190219</v>
      </c>
      <c r="O194" s="320">
        <f t="shared" si="50"/>
        <v>43.711506166495653</v>
      </c>
      <c r="P194" s="320">
        <f t="shared" si="50"/>
        <v>40.721792273951813</v>
      </c>
      <c r="Q194" s="320">
        <f t="shared" si="50"/>
        <v>42.576925965412023</v>
      </c>
      <c r="R194" s="320">
        <f t="shared" si="50"/>
        <v>40.502206247995822</v>
      </c>
      <c r="S194" s="320">
        <f t="shared" si="50"/>
        <v>40.094224364528458</v>
      </c>
      <c r="T194" s="320">
        <f t="shared" si="50"/>
        <v>42.747074131116939</v>
      </c>
      <c r="U194" s="320">
        <f t="shared" si="50"/>
        <v>35.610748769421249</v>
      </c>
      <c r="V194" s="320">
        <f t="shared" si="50"/>
        <v>37.882691183161555</v>
      </c>
      <c r="W194" s="320">
        <f t="shared" si="50"/>
        <v>37.783154287244209</v>
      </c>
      <c r="X194" s="320">
        <f t="shared" si="50"/>
        <v>35.861174126099215</v>
      </c>
      <c r="Y194" s="320">
        <f t="shared" si="50"/>
        <v>35.512160346076477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0.3457558754625043</v>
      </c>
      <c r="C195" s="273">
        <f>IF(C$49=0,0,C$49/NMM!C$10*1000)</f>
        <v>0.33647756017505631</v>
      </c>
      <c r="D195" s="273">
        <f>IF(D$49=0,0,D$49/NMM!D$10*1000)</f>
        <v>0.34527218143563998</v>
      </c>
      <c r="E195" s="273">
        <f>IF(E$49=0,0,E$49/NMM!E$10*1000)</f>
        <v>0.3138528316477367</v>
      </c>
      <c r="F195" s="273">
        <f>IF(F$49=0,0,F$49/NMM!F$10*1000)</f>
        <v>0.33603991997240013</v>
      </c>
      <c r="G195" s="273">
        <f>IF(G$49=0,0,G$49/NMM!G$10*1000)</f>
        <v>0.31136192050094208</v>
      </c>
      <c r="H195" s="273">
        <f>IF(H$49=0,0,H$49/NMM!H$10*1000)</f>
        <v>0.3218592063201775</v>
      </c>
      <c r="I195" s="273">
        <f>IF(I$49=0,0,I$49/NMM!I$10*1000)</f>
        <v>0.31455573189927621</v>
      </c>
      <c r="J195" s="273">
        <f>IF(J$49=0,0,J$49/NMM!J$10*1000)</f>
        <v>0.31277776757176901</v>
      </c>
      <c r="K195" s="273">
        <f>IF(K$49=0,0,K$49/NMM!K$10*1000)</f>
        <v>0.30696496581769417</v>
      </c>
      <c r="L195" s="273">
        <f>IF(L$49=0,0,L$49/NMM!L$10*1000)</f>
        <v>0.31670771567911993</v>
      </c>
      <c r="M195" s="273">
        <f>IF(M$49=0,0,M$49/NMM!M$10*1000)</f>
        <v>0.3208258080661448</v>
      </c>
      <c r="N195" s="273">
        <f>IF(N$49=0,0,N$49/NMM!N$10*1000)</f>
        <v>0.33240449529496607</v>
      </c>
      <c r="O195" s="273">
        <f>IF(O$49=0,0,O$49/NMM!O$10*1000)</f>
        <v>0.31452833817879478</v>
      </c>
      <c r="P195" s="273">
        <f>IF(P$49=0,0,P$49/NMM!P$10*1000)</f>
        <v>0.29301570169651731</v>
      </c>
      <c r="Q195" s="273">
        <f>IF(Q$49=0,0,Q$49/NMM!Q$10*1000)</f>
        <v>0.30636440935377601</v>
      </c>
      <c r="R195" s="273">
        <f>IF(R$49=0,0,R$49/NMM!R$10*1000)</f>
        <v>0.29143565941727884</v>
      </c>
      <c r="S195" s="273">
        <f>IF(S$49=0,0,S$49/NMM!S$10*1000)</f>
        <v>0.28850000528250591</v>
      </c>
      <c r="T195" s="273">
        <f>IF(T$49=0,0,T$49/NMM!T$10*1000)</f>
        <v>0.30758871902634927</v>
      </c>
      <c r="U195" s="273">
        <f>IF(U$49=0,0,U$49/NMM!U$10*1000)</f>
        <v>0.25623893144026738</v>
      </c>
      <c r="V195" s="273">
        <f>IF(V$49=0,0,V$49/NMM!V$10*1000)</f>
        <v>0.2725868071943201</v>
      </c>
      <c r="W195" s="273">
        <f>IF(W$49=0,0,W$49/NMM!W$10*1000)</f>
        <v>0.27187058446015216</v>
      </c>
      <c r="X195" s="273">
        <f>IF(X$49=0,0,X$49/NMM!X$10*1000)</f>
        <v>0.25804087967274508</v>
      </c>
      <c r="Y195" s="273">
        <f>IF(Y$49=0,0,Y$49/NMM!Y$10*1000)</f>
        <v>0.25552953348818802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0.38712280091350709</v>
      </c>
      <c r="C196" s="274">
        <f>IF(C$50=0,0,C$50/NMM!C$10*1000)</f>
        <v>0.3767344094016325</v>
      </c>
      <c r="D196" s="274">
        <f>IF(D$50=0,0,D$50/NMM!D$10*1000)</f>
        <v>0.38658123676448308</v>
      </c>
      <c r="E196" s="274">
        <f>IF(E$50=0,0,E$50/NMM!E$10*1000)</f>
        <v>0.35140281303848259</v>
      </c>
      <c r="F196" s="274">
        <f>IF(F$50=0,0,F$50/NMM!F$10*1000)</f>
        <v>0.37624440904858547</v>
      </c>
      <c r="G196" s="274">
        <f>IF(G$50=0,0,G$50/NMM!G$10*1000)</f>
        <v>0.34861388429306661</v>
      </c>
      <c r="H196" s="274">
        <f>IF(H$50=0,0,H$50/NMM!H$10*1000)</f>
        <v>0.3603670864126145</v>
      </c>
      <c r="I196" s="274">
        <f>IF(I$50=0,0,I$50/NMM!I$10*1000)</f>
        <v>0.35218980968394731</v>
      </c>
      <c r="J196" s="274">
        <f>IF(J$50=0,0,J$50/NMM!J$10*1000)</f>
        <v>0.35019912614323184</v>
      </c>
      <c r="K196" s="274">
        <f>IF(K$50=0,0,K$50/NMM!K$10*1000)</f>
        <v>0.34369086914490238</v>
      </c>
      <c r="L196" s="274">
        <f>IF(L$50=0,0,L$50/NMM!L$10*1000)</f>
        <v>0.3545992611133964</v>
      </c>
      <c r="M196" s="274">
        <f>IF(M$50=0,0,M$50/NMM!M$10*1000)</f>
        <v>0.35921005032168724</v>
      </c>
      <c r="N196" s="274">
        <f>IF(N$50=0,0,N$50/NMM!N$10*1000)</f>
        <v>0.37217403488139056</v>
      </c>
      <c r="O196" s="274">
        <f>IF(O$50=0,0,O$50/NMM!O$10*1000)</f>
        <v>0.35215913852388092</v>
      </c>
      <c r="P196" s="274">
        <f>IF(P$50=0,0,P$50/NMM!P$10*1000)</f>
        <v>0.32807268712543902</v>
      </c>
      <c r="Q196" s="274">
        <f>IF(Q$50=0,0,Q$50/NMM!Q$10*1000)</f>
        <v>0.34301846090279287</v>
      </c>
      <c r="R196" s="274">
        <f>IF(R$50=0,0,R$50/NMM!R$10*1000)</f>
        <v>0.32630360542326309</v>
      </c>
      <c r="S196" s="274">
        <f>IF(S$50=0,0,S$50/NMM!S$10*1000)</f>
        <v>0.32301672374801615</v>
      </c>
      <c r="T196" s="274">
        <f>IF(T$50=0,0,T$50/NMM!T$10*1000)</f>
        <v>0.34438924943674937</v>
      </c>
      <c r="U196" s="274">
        <f>IF(U$50=0,0,U$50/NMM!U$10*1000)</f>
        <v>0.28689587041593956</v>
      </c>
      <c r="V196" s="274">
        <f>IF(V$50=0,0,V$50/NMM!V$10*1000)</f>
        <v>0.30519963876818923</v>
      </c>
      <c r="W196" s="274">
        <f>IF(W$50=0,0,W$50/NMM!W$10*1000)</f>
        <v>0.30439772571159068</v>
      </c>
      <c r="X196" s="274">
        <f>IF(X$50=0,0,X$50/NMM!X$10*1000)</f>
        <v>0.28891340734405341</v>
      </c>
      <c r="Y196" s="274">
        <f>IF(Y$50=0,0,Y$50/NMM!Y$10*1000)</f>
        <v>0.28610159867202811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0.6659684465069764</v>
      </c>
      <c r="C197" s="274">
        <f>IF(C$51=0,0,C$51/NMM!C$10*1000)</f>
        <v>0.8019503336832744</v>
      </c>
      <c r="D197" s="274">
        <f>IF(D$51=0,0,D$51/NMM!D$10*1000)</f>
        <v>0.68745880594978548</v>
      </c>
      <c r="E197" s="274">
        <f>IF(E$51=0,0,E$51/NMM!E$10*1000)</f>
        <v>0.67131907464610585</v>
      </c>
      <c r="F197" s="274">
        <f>IF(F$51=0,0,F$51/NMM!F$10*1000)</f>
        <v>0.70192225464643154</v>
      </c>
      <c r="G197" s="274">
        <f>IF(G$51=0,0,G$51/NMM!G$10*1000)</f>
        <v>0.58513460011111351</v>
      </c>
      <c r="H197" s="274">
        <f>IF(H$51=0,0,H$51/NMM!H$10*1000)</f>
        <v>0.59329791530347065</v>
      </c>
      <c r="I197" s="274">
        <f>IF(I$51=0,0,I$51/NMM!I$10*1000)</f>
        <v>0.63056950904254094</v>
      </c>
      <c r="J197" s="274">
        <f>IF(J$51=0,0,J$51/NMM!J$10*1000)</f>
        <v>0.66682309859456312</v>
      </c>
      <c r="K197" s="274">
        <f>IF(K$51=0,0,K$51/NMM!K$10*1000)</f>
        <v>0.55159188222674294</v>
      </c>
      <c r="L197" s="274">
        <f>IF(L$51=0,0,L$51/NMM!L$10*1000)</f>
        <v>0.59396539696904993</v>
      </c>
      <c r="M197" s="274">
        <f>IF(M$51=0,0,M$51/NMM!M$10*1000)</f>
        <v>0.54783387684448315</v>
      </c>
      <c r="N197" s="274">
        <f>IF(N$51=0,0,N$51/NMM!N$10*1000)</f>
        <v>0.59069511013416254</v>
      </c>
      <c r="O197" s="274">
        <f>IF(O$51=0,0,O$51/NMM!O$10*1000)</f>
        <v>0.73668873025383808</v>
      </c>
      <c r="P197" s="274">
        <f>IF(P$51=0,0,P$51/NMM!P$10*1000)</f>
        <v>0.73036016123750869</v>
      </c>
      <c r="Q197" s="274">
        <f>IF(Q$51=0,0,Q$51/NMM!Q$10*1000)</f>
        <v>0.66835035459026326</v>
      </c>
      <c r="R197" s="274">
        <f>IF(R$51=0,0,R$51/NMM!R$10*1000)</f>
        <v>0.73170757100572237</v>
      </c>
      <c r="S197" s="274">
        <f>IF(S$51=0,0,S$51/NMM!S$10*1000)</f>
        <v>0.73579687783812442</v>
      </c>
      <c r="T197" s="274">
        <f>IF(T$51=0,0,T$51/NMM!T$10*1000)</f>
        <v>0.73936173193272692</v>
      </c>
      <c r="U197" s="274">
        <f>IF(U$51=0,0,U$51/NMM!U$10*1000)</f>
        <v>0.63031016139812668</v>
      </c>
      <c r="V197" s="274">
        <f>IF(V$51=0,0,V$51/NMM!V$10*1000)</f>
        <v>0.63327189682674345</v>
      </c>
      <c r="W197" s="274">
        <f>IF(W$51=0,0,W$51/NMM!W$10*1000)</f>
        <v>0.69961742612692213</v>
      </c>
      <c r="X197" s="274">
        <f>IF(X$51=0,0,X$51/NMM!X$10*1000)</f>
        <v>0.56180345758795547</v>
      </c>
      <c r="Y197" s="274">
        <f>IF(Y$51=0,0,Y$51/NMM!Y$10*1000)</f>
        <v>0.60911402697336248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0.28473491237220339</v>
      </c>
      <c r="C198" s="274">
        <f>IF(C$52=0,0,C$52/NMM!C$10*1000)</f>
        <v>0.27709408692910908</v>
      </c>
      <c r="D198" s="274">
        <f>IF(D$52=0,0,D$52/NMM!D$10*1000)</f>
        <v>0.28433658341779289</v>
      </c>
      <c r="E198" s="274">
        <f>IF(E$52=0,0,E$52/NMM!E$10*1000)</f>
        <v>0.2584622991509436</v>
      </c>
      <c r="F198" s="274">
        <f>IF(F$52=0,0,F$52/NMM!F$10*1000)</f>
        <v>0.27673368395811926</v>
      </c>
      <c r="G198" s="274">
        <f>IF(G$52=0,0,G$52/NMM!G$10*1000)</f>
        <v>0.25641099816824647</v>
      </c>
      <c r="H198" s="274">
        <f>IF(H$52=0,0,H$52/NMM!H$10*1000)</f>
        <v>0.26505566329183322</v>
      </c>
      <c r="I198" s="274">
        <f>IF(I$52=0,0,I$52/NMM!I$10*1000)</f>
        <v>0.25904114756895169</v>
      </c>
      <c r="J198" s="274">
        <f>IF(J$52=0,0,J$52/NMM!J$10*1000)</f>
        <v>0.25757696849660344</v>
      </c>
      <c r="K198" s="274">
        <f>IF(K$52=0,0,K$52/NMM!K$10*1000)</f>
        <v>0.2527900430513898</v>
      </c>
      <c r="L198" s="274">
        <f>IF(L$52=0,0,L$52/NMM!L$10*1000)</f>
        <v>0.26081333701377463</v>
      </c>
      <c r="M198" s="274">
        <f>IF(M$52=0,0,M$52/NMM!M$10*1000)</f>
        <v>0.26420464503823471</v>
      </c>
      <c r="N198" s="274">
        <f>IF(N$52=0,0,N$52/NMM!N$10*1000)</f>
        <v>0.27373985970110465</v>
      </c>
      <c r="O198" s="274">
        <f>IF(O$52=0,0,O$52/NMM!O$10*1000)</f>
        <v>0.25901858844803888</v>
      </c>
      <c r="P198" s="274">
        <f>IF(P$52=0,0,P$52/NMM!P$10*1000)</f>
        <v>0.24130262438674097</v>
      </c>
      <c r="Q198" s="274">
        <f>IF(Q$52=0,0,Q$52/NMM!Q$10*1000)</f>
        <v>0.25229547620737158</v>
      </c>
      <c r="R198" s="274">
        <f>IF(R$52=0,0,R$52/NMM!R$10*1000)</f>
        <v>0.24000143695407178</v>
      </c>
      <c r="S198" s="274">
        <f>IF(S$52=0,0,S$52/NMM!S$10*1000)</f>
        <v>0.23758388375500741</v>
      </c>
      <c r="T198" s="274">
        <f>IF(T$52=0,0,T$52/NMM!T$10*1000)</f>
        <v>0.25330371274672259</v>
      </c>
      <c r="U198" s="274">
        <f>IF(U$52=0,0,U$52/NMM!U$10*1000)</f>
        <v>0.21101642768151227</v>
      </c>
      <c r="V198" s="274">
        <f>IF(V$52=0,0,V$52/NMM!V$10*1000)</f>
        <v>0.22447913735802999</v>
      </c>
      <c r="W198" s="274">
        <f>IF(W$52=0,0,W$52/NMM!W$10*1000)</f>
        <v>0.22388931768488776</v>
      </c>
      <c r="X198" s="274">
        <f>IF(X$52=0,0,X$52/NMM!X$10*1000)</f>
        <v>0.21250035784289401</v>
      </c>
      <c r="Y198" s="274">
        <f>IF(Y$52=0,0,Y$52/NMM!Y$10*1000)</f>
        <v>0.21043222831410563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0.47905746238549185</v>
      </c>
      <c r="C199" s="275">
        <f>IF(C$53=0,0,C$53/NMM!C$10*1000)</f>
        <v>0.54034457750490639</v>
      </c>
      <c r="D199" s="275">
        <f>IF(D$53=0,0,D$53/NMM!D$10*1000)</f>
        <v>0.48337839669703075</v>
      </c>
      <c r="E199" s="275">
        <f>IF(E$53=0,0,E$53/NMM!E$10*1000)</f>
        <v>0.46187193121210557</v>
      </c>
      <c r="F199" s="275">
        <f>IF(F$53=0,0,F$53/NMM!F$10*1000)</f>
        <v>0.49565399429845952</v>
      </c>
      <c r="G199" s="275">
        <f>IF(G$53=0,0,G$53/NMM!G$10*1000)</f>
        <v>0.43935541606766848</v>
      </c>
      <c r="H199" s="275">
        <f>IF(H$53=0,0,H$53/NMM!H$10*1000)</f>
        <v>0.44489328549764962</v>
      </c>
      <c r="I199" s="275">
        <f>IF(I$53=0,0,I$53/NMM!I$10*1000)</f>
        <v>0.46193004208453786</v>
      </c>
      <c r="J199" s="275">
        <f>IF(J$53=0,0,J$53/NMM!J$10*1000)</f>
        <v>0.48758093539972502</v>
      </c>
      <c r="K199" s="275">
        <f>IF(K$53=0,0,K$53/NMM!K$10*1000)</f>
        <v>0.40421770898693027</v>
      </c>
      <c r="L199" s="275">
        <f>IF(L$53=0,0,L$53/NMM!L$10*1000)</f>
        <v>0.42177827605304041</v>
      </c>
      <c r="M199" s="275">
        <f>IF(M$53=0,0,M$53/NMM!M$10*1000)</f>
        <v>0.39876113557097875</v>
      </c>
      <c r="N199" s="275">
        <f>IF(N$53=0,0,N$53/NMM!N$10*1000)</f>
        <v>0.42397687807161255</v>
      </c>
      <c r="O199" s="275">
        <f>IF(O$53=0,0,O$53/NMM!O$10*1000)</f>
        <v>0.50927713584246992</v>
      </c>
      <c r="P199" s="275">
        <f>IF(P$53=0,0,P$53/NMM!P$10*1000)</f>
        <v>0.49827008360273223</v>
      </c>
      <c r="Q199" s="275">
        <f>IF(Q$53=0,0,Q$53/NMM!Q$10*1000)</f>
        <v>0.46427587448860841</v>
      </c>
      <c r="R199" s="275">
        <f>IF(R$53=0,0,R$53/NMM!R$10*1000)</f>
        <v>0.50264017900250924</v>
      </c>
      <c r="S199" s="275">
        <f>IF(S$53=0,0,S$53/NMM!S$10*1000)</f>
        <v>0.5100241843996639</v>
      </c>
      <c r="T199" s="275">
        <f>IF(T$53=0,0,T$53/NMM!T$10*1000)</f>
        <v>0.49953444733689478</v>
      </c>
      <c r="U199" s="275">
        <f>IF(U$53=0,0,U$53/NMM!U$10*1000)</f>
        <v>0.42341426684366634</v>
      </c>
      <c r="V199" s="275">
        <f>IF(V$53=0,0,V$53/NMM!V$10*1000)</f>
        <v>0.42995304229885417</v>
      </c>
      <c r="W199" s="275">
        <f>IF(W$53=0,0,W$53/NMM!W$10*1000)</f>
        <v>0.46490291588583782</v>
      </c>
      <c r="X199" s="275">
        <f>IF(X$53=0,0,X$53/NMM!X$10*1000)</f>
        <v>0.3878851036019762</v>
      </c>
      <c r="Y199" s="275">
        <f>IF(Y$53=0,0,Y$53/NMM!Y$10*1000)</f>
        <v>0.40871062786531642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2.8399361556372145</v>
      </c>
      <c r="C200" s="276">
        <f>IF(C$59=0,0,C$59/NMM!C$10*1000)</f>
        <v>3.4198132953564797</v>
      </c>
      <c r="D200" s="276">
        <f>IF(D$59=0,0,D$59/NMM!D$10*1000)</f>
        <v>2.9315790091378302</v>
      </c>
      <c r="E200" s="276">
        <f>IF(E$59=0,0,E$59/NMM!E$10*1000)</f>
        <v>2.8627532160961322</v>
      </c>
      <c r="F200" s="276">
        <f>IF(F$59=0,0,F$59/NMM!F$10*1000)</f>
        <v>2.9932565121850829</v>
      </c>
      <c r="G200" s="276">
        <f>IF(G$59=0,0,G$59/NMM!G$10*1000)</f>
        <v>2.4952306907118094</v>
      </c>
      <c r="H200" s="276">
        <f>IF(H$59=0,0,H$59/NMM!H$10*1000)</f>
        <v>2.5300420906906433</v>
      </c>
      <c r="I200" s="276">
        <f>IF(I$59=0,0,I$59/NMM!I$10*1000)</f>
        <v>2.6889819731925657</v>
      </c>
      <c r="J200" s="276">
        <f>IF(J$59=0,0,J$59/NMM!J$10*1000)</f>
        <v>2.8435807087339229</v>
      </c>
      <c r="K200" s="276">
        <f>IF(K$59=0,0,K$59/NMM!K$10*1000)</f>
        <v>2.352192116170027</v>
      </c>
      <c r="L200" s="276">
        <f>IF(L$59=0,0,L$59/NMM!L$10*1000)</f>
        <v>2.5328884797729572</v>
      </c>
      <c r="M200" s="276">
        <f>IF(M$59=0,0,M$59/NMM!M$10*1000)</f>
        <v>2.3361665891136978</v>
      </c>
      <c r="N200" s="276">
        <f>IF(N$59=0,0,N$59/NMM!N$10*1000)</f>
        <v>2.5189427652718988</v>
      </c>
      <c r="O200" s="276">
        <f>IF(O$59=0,0,O$59/NMM!O$10*1000)</f>
        <v>3.141513642983726</v>
      </c>
      <c r="P200" s="276">
        <f>IF(P$59=0,0,P$59/NMM!P$10*1000)</f>
        <v>3.1145262803583837</v>
      </c>
      <c r="Q200" s="276">
        <f>IF(Q$59=0,0,Q$59/NMM!Q$10*1000)</f>
        <v>2.8500934940525826</v>
      </c>
      <c r="R200" s="276">
        <f>IF(R$59=0,0,R$59/NMM!R$10*1000)</f>
        <v>3.1202721347412439</v>
      </c>
      <c r="S200" s="276">
        <f>IF(S$59=0,0,S$59/NMM!S$10*1000)</f>
        <v>3.1377104539074847</v>
      </c>
      <c r="T200" s="276">
        <f>IF(T$59=0,0,T$59/NMM!T$10*1000)</f>
        <v>3.1529123123227492</v>
      </c>
      <c r="U200" s="276">
        <f>IF(U$59=0,0,U$59/NMM!U$10*1000)</f>
        <v>2.6878760187646731</v>
      </c>
      <c r="V200" s="276">
        <f>IF(V$59=0,0,V$59/NMM!V$10*1000)</f>
        <v>2.7005059557703643</v>
      </c>
      <c r="W200" s="276">
        <f>IF(W$59=0,0,W$59/NMM!W$10*1000)</f>
        <v>2.9834278695828256</v>
      </c>
      <c r="X200" s="276">
        <f>IF(X$59=0,0,X$59/NMM!X$10*1000)</f>
        <v>2.3957380562613753</v>
      </c>
      <c r="Y200" s="276">
        <f>IF(Y$59=0,0,Y$59/NMM!Y$10*1000)</f>
        <v>2.5974878497329996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6.8561944047245893</v>
      </c>
      <c r="C201" s="276">
        <f>IF(C$60=0,0,C$60/NMM!C$10*1000)</f>
        <v>6.2610424117326682</v>
      </c>
      <c r="D201" s="276">
        <f>IF(D$60=0,0,D$60/NMM!D$10*1000)</f>
        <v>6.7881995926682261</v>
      </c>
      <c r="E201" s="276">
        <f>IF(E$60=0,0,E$60/NMM!E$10*1000)</f>
        <v>6.051148585919818</v>
      </c>
      <c r="F201" s="276">
        <f>IF(F$60=0,0,F$60/NMM!F$10*1000)</f>
        <v>6.5219878120851744</v>
      </c>
      <c r="G201" s="276">
        <f>IF(G$60=0,0,G$60/NMM!G$10*1000)</f>
        <v>6.1556252656192836</v>
      </c>
      <c r="H201" s="276">
        <f>IF(H$60=0,0,H$60/NMM!H$10*1000)</f>
        <v>6.3891852547831354</v>
      </c>
      <c r="I201" s="276">
        <f>IF(I$60=0,0,I$60/NMM!I$10*1000)</f>
        <v>6.1116041777829642</v>
      </c>
      <c r="J201" s="276">
        <f>IF(J$60=0,0,J$60/NMM!J$10*1000)</f>
        <v>5.9649919706892742</v>
      </c>
      <c r="K201" s="276">
        <f>IF(K$60=0,0,K$60/NMM!K$10*1000)</f>
        <v>6.0797305769929446</v>
      </c>
      <c r="L201" s="276">
        <f>IF(L$60=0,0,L$60/NMM!L$10*1000)</f>
        <v>6.2518018606687944</v>
      </c>
      <c r="M201" s="276">
        <f>IF(M$60=0,0,M$60/NMM!M$10*1000)</f>
        <v>6.471215932124835</v>
      </c>
      <c r="N201" s="276">
        <f>IF(N$60=0,0,N$60/NMM!N$10*1000)</f>
        <v>6.6518718345489782</v>
      </c>
      <c r="O201" s="276">
        <f>IF(O$60=0,0,O$60/NMM!O$10*1000)</f>
        <v>5.8358215074004551</v>
      </c>
      <c r="P201" s="276">
        <f>IF(P$60=0,0,P$60/NMM!P$10*1000)</f>
        <v>5.318909178409049</v>
      </c>
      <c r="Q201" s="276">
        <f>IF(Q$60=0,0,Q$60/NMM!Q$10*1000)</f>
        <v>5.824614270359775</v>
      </c>
      <c r="R201" s="276">
        <f>IF(R$60=0,0,R$60/NMM!R$10*1000)</f>
        <v>5.2796859386128432</v>
      </c>
      <c r="S201" s="276">
        <f>IF(S$60=0,0,S$60/NMM!S$10*1000)</f>
        <v>5.1948994874760865</v>
      </c>
      <c r="T201" s="276">
        <f>IF(T$60=0,0,T$60/NMM!T$10*1000)</f>
        <v>5.6599176156612101</v>
      </c>
      <c r="U201" s="276">
        <f>IF(U$60=0,0,U$60/NMM!U$10*1000)</f>
        <v>4.6702615050171596</v>
      </c>
      <c r="V201" s="276">
        <f>IF(V$60=0,0,V$60/NMM!V$10*1000)</f>
        <v>5.3856678773514135</v>
      </c>
      <c r="W201" s="276">
        <f>IF(W$60=0,0,W$60/NMM!W$10*1000)</f>
        <v>5.2504551184869586</v>
      </c>
      <c r="X201" s="276">
        <f>IF(X$60=0,0,X$60/NMM!X$10*1000)</f>
        <v>5.1423128372772355</v>
      </c>
      <c r="Y201" s="276">
        <f>IF(Y$60=0,0,Y$60/NMM!Y$10*1000)</f>
        <v>5.4830168405189221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30.166850991372325</v>
      </c>
      <c r="C202" s="276">
        <f>IF(C$79=0,0,C$79/NMM!C$10*1000)</f>
        <v>28.381274451486799</v>
      </c>
      <c r="D202" s="276">
        <f>IF(D$79=0,0,D$79/NMM!D$10*1000)</f>
        <v>29.985967043170291</v>
      </c>
      <c r="E202" s="276">
        <f>IF(E$79=0,0,E$79/NMM!E$10*1000)</f>
        <v>26.955293608265382</v>
      </c>
      <c r="F202" s="276">
        <f>IF(F$79=0,0,F$79/NMM!F$10*1000)</f>
        <v>28.96139242525166</v>
      </c>
      <c r="G202" s="276">
        <f>IF(G$79=0,0,G$79/NMM!G$10*1000)</f>
        <v>27.333397657878923</v>
      </c>
      <c r="H202" s="276">
        <f>IF(H$79=0,0,H$79/NMM!H$10*1000)</f>
        <v>28.3397063327544</v>
      </c>
      <c r="I202" s="276">
        <f>IF(I$79=0,0,I$79/NMM!I$10*1000)</f>
        <v>27.367352106521423</v>
      </c>
      <c r="J202" s="276">
        <f>IF(J$79=0,0,J$79/NMM!J$10*1000)</f>
        <v>26.959644197715363</v>
      </c>
      <c r="K202" s="276">
        <f>IF(K$79=0,0,K$79/NMM!K$10*1000)</f>
        <v>27.213486831360697</v>
      </c>
      <c r="L202" s="276">
        <f>IF(L$79=0,0,L$79/NMM!L$10*1000)</f>
        <v>27.855474449420424</v>
      </c>
      <c r="M202" s="276">
        <f>IF(M$79=0,0,M$79/NMM!M$10*1000)</f>
        <v>28.57102944762261</v>
      </c>
      <c r="N202" s="276">
        <f>IF(N$79=0,0,N$79/NMM!N$10*1000)</f>
        <v>29.442178698635239</v>
      </c>
      <c r="O202" s="276">
        <f>IF(O$79=0,0,O$79/NMM!O$10*1000)</f>
        <v>26.681942584075454</v>
      </c>
      <c r="P202" s="276">
        <f>IF(P$79=0,0,P$79/NMM!P$10*1000)</f>
        <v>24.574858987722568</v>
      </c>
      <c r="Q202" s="276">
        <f>IF(Q$79=0,0,Q$79/NMM!Q$10*1000)</f>
        <v>26.296170045111502</v>
      </c>
      <c r="R202" s="276">
        <f>IF(R$79=0,0,R$79/NMM!R$10*1000)</f>
        <v>24.398582184218558</v>
      </c>
      <c r="S202" s="276">
        <f>IF(S$79=0,0,S$79/NMM!S$10*1000)</f>
        <v>24.074563909377492</v>
      </c>
      <c r="T202" s="276">
        <f>IF(T$79=0,0,T$79/NMM!T$10*1000)</f>
        <v>25.975581722113358</v>
      </c>
      <c r="U202" s="276">
        <f>IF(U$79=0,0,U$79/NMM!U$10*1000)</f>
        <v>21.557502823633303</v>
      </c>
      <c r="V202" s="276">
        <f>IF(V$79=0,0,V$79/NMM!V$10*1000)</f>
        <v>22.918544687708199</v>
      </c>
      <c r="W202" s="276">
        <f>IF(W$79=0,0,W$79/NMM!W$10*1000)</f>
        <v>22.329704873327355</v>
      </c>
      <c r="X202" s="276">
        <f>IF(X$79=0,0,X$79/NMM!X$10*1000)</f>
        <v>22.01264822842948</v>
      </c>
      <c r="Y202" s="276">
        <f>IF(Y$79=0,0,Y$79/NMM!Y$10*1000)</f>
        <v>20.915272802930374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6.0257251978046291</v>
      </c>
      <c r="C203" s="277">
        <f>IF(C$89=0,0,C$89/NMM!C$10*1000)</f>
        <v>6.3671633079189309</v>
      </c>
      <c r="D203" s="277">
        <f>IF(D$89=0,0,D$89/NMM!D$10*1000)</f>
        <v>6.0913521276386087</v>
      </c>
      <c r="E203" s="277">
        <f>IF(E$89=0,0,E$89/NMM!E$10*1000)</f>
        <v>5.6915234359071594</v>
      </c>
      <c r="F203" s="277">
        <f>IF(F$89=0,0,F$89/NMM!F$10*1000)</f>
        <v>6.0378424724663979</v>
      </c>
      <c r="G203" s="277">
        <f>IF(G$89=0,0,G$89/NMM!G$10*1000)</f>
        <v>5.3463235373575122</v>
      </c>
      <c r="H203" s="277">
        <f>IF(H$89=0,0,H$89/NMM!H$10*1000)</f>
        <v>5.4859051084397406</v>
      </c>
      <c r="I203" s="277">
        <f>IF(I$89=0,0,I$89/NMM!I$10*1000)</f>
        <v>5.5290887049547743</v>
      </c>
      <c r="J203" s="277">
        <f>IF(J$89=0,0,J$89/NMM!J$10*1000)</f>
        <v>5.6250462305859976</v>
      </c>
      <c r="K203" s="277">
        <f>IF(K$89=0,0,K$89/NMM!K$10*1000)</f>
        <v>5.1557231732701405</v>
      </c>
      <c r="L203" s="277">
        <f>IF(L$89=0,0,L$89/NMM!L$10*1000)</f>
        <v>5.4263558954228923</v>
      </c>
      <c r="M203" s="277">
        <f>IF(M$89=0,0,M$89/NMM!M$10*1000)</f>
        <v>5.3174481652095382</v>
      </c>
      <c r="N203" s="277">
        <f>IF(N$89=0,0,N$89/NMM!N$10*1000)</f>
        <v>5.5898574676508641</v>
      </c>
      <c r="O203" s="277">
        <f>IF(O$89=0,0,O$89/NMM!O$10*1000)</f>
        <v>5.8805565007889991</v>
      </c>
      <c r="P203" s="277">
        <f>IF(P$89=0,0,P$89/NMM!P$10*1000)</f>
        <v>5.6224765694128767</v>
      </c>
      <c r="Q203" s="277">
        <f>IF(Q$89=0,0,Q$89/NMM!Q$10*1000)</f>
        <v>5.5717435803453474</v>
      </c>
      <c r="R203" s="277">
        <f>IF(R$89=0,0,R$89/NMM!R$10*1000)</f>
        <v>5.6115775386203337</v>
      </c>
      <c r="S203" s="277">
        <f>IF(S$89=0,0,S$89/NMM!S$10*1000)</f>
        <v>5.592128838744074</v>
      </c>
      <c r="T203" s="277">
        <f>IF(T$89=0,0,T$89/NMM!T$10*1000)</f>
        <v>5.8144846205401786</v>
      </c>
      <c r="U203" s="277">
        <f>IF(U$89=0,0,U$89/NMM!U$10*1000)</f>
        <v>4.8872327642265994</v>
      </c>
      <c r="V203" s="277">
        <f>IF(V$89=0,0,V$89/NMM!V$10*1000)</f>
        <v>5.0124821398854413</v>
      </c>
      <c r="W203" s="277">
        <f>IF(W$89=0,0,W$89/NMM!W$10*1000)</f>
        <v>5.2548884559776763</v>
      </c>
      <c r="X203" s="277">
        <f>IF(X$89=0,0,X$89/NMM!X$10*1000)</f>
        <v>4.6013317980814996</v>
      </c>
      <c r="Y203" s="277">
        <f>IF(Y$89=0,0,Y$89/NMM!Y$10*1000)</f>
        <v>4.7464948375811824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218.15915654764319</v>
      </c>
      <c r="C205" s="320">
        <f t="shared" si="51"/>
        <v>212.1125544299554</v>
      </c>
      <c r="D205" s="320">
        <f t="shared" si="51"/>
        <v>211.28852336565791</v>
      </c>
      <c r="E205" s="320">
        <f t="shared" si="51"/>
        <v>187.23163878046705</v>
      </c>
      <c r="F205" s="320">
        <f t="shared" si="51"/>
        <v>193.64900555682024</v>
      </c>
      <c r="G205" s="320">
        <f t="shared" si="51"/>
        <v>178.42457809307564</v>
      </c>
      <c r="H205" s="320">
        <f t="shared" si="51"/>
        <v>188.65734143614338</v>
      </c>
      <c r="I205" s="320">
        <f t="shared" si="51"/>
        <v>180.21531751579471</v>
      </c>
      <c r="J205" s="320">
        <f t="shared" si="51"/>
        <v>178.11847343032818</v>
      </c>
      <c r="K205" s="320">
        <f t="shared" si="51"/>
        <v>179.29761100406793</v>
      </c>
      <c r="L205" s="320">
        <f t="shared" si="51"/>
        <v>186.55982399809244</v>
      </c>
      <c r="M205" s="320">
        <f t="shared" si="51"/>
        <v>192.6019085474195</v>
      </c>
      <c r="N205" s="320">
        <f t="shared" si="51"/>
        <v>194.11004004575602</v>
      </c>
      <c r="O205" s="320">
        <f t="shared" si="51"/>
        <v>176.47946557491579</v>
      </c>
      <c r="P205" s="320">
        <f t="shared" si="51"/>
        <v>167.36125240983651</v>
      </c>
      <c r="Q205" s="320">
        <f t="shared" si="51"/>
        <v>176.4821946863936</v>
      </c>
      <c r="R205" s="320">
        <f t="shared" si="51"/>
        <v>189.3594628699401</v>
      </c>
      <c r="S205" s="320">
        <f t="shared" si="51"/>
        <v>181.86446091793982</v>
      </c>
      <c r="T205" s="320">
        <f t="shared" si="51"/>
        <v>185.68986081796484</v>
      </c>
      <c r="U205" s="320">
        <f t="shared" si="51"/>
        <v>176.80151818023137</v>
      </c>
      <c r="V205" s="320">
        <f t="shared" si="51"/>
        <v>185.14478368207691</v>
      </c>
      <c r="W205" s="320">
        <f t="shared" si="51"/>
        <v>178.85369583912609</v>
      </c>
      <c r="X205" s="320">
        <f t="shared" si="51"/>
        <v>177.13377910717389</v>
      </c>
      <c r="Y205" s="320">
        <f t="shared" si="51"/>
        <v>169.86910462089313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1.8521946351408649</v>
      </c>
      <c r="C206" s="273">
        <f>IF(C$100=0,0,C$100/NMM!C$11*1000)</f>
        <v>1.8008583347059619</v>
      </c>
      <c r="D206" s="273">
        <f>IF(D$100=0,0,D$100/NMM!D$11*1000)</f>
        <v>1.7938622225980121</v>
      </c>
      <c r="E206" s="273">
        <f>IF(E$100=0,0,E$100/NMM!E$11*1000)</f>
        <v>1.5896166925360338</v>
      </c>
      <c r="F206" s="273">
        <f>IF(F$100=0,0,F$100/NMM!F$11*1000)</f>
        <v>1.6441008246852025</v>
      </c>
      <c r="G206" s="273">
        <f>IF(G$100=0,0,G$100/NMM!G$11*1000)</f>
        <v>1.5148438028044797</v>
      </c>
      <c r="H206" s="273">
        <f>IF(H$100=0,0,H$100/NMM!H$11*1000)</f>
        <v>1.6017210609797909</v>
      </c>
      <c r="I206" s="273">
        <f>IF(I$100=0,0,I$100/NMM!I$11*1000)</f>
        <v>1.5300473725473009</v>
      </c>
      <c r="J206" s="273">
        <f>IF(J$100=0,0,J$100/NMM!J$11*1000)</f>
        <v>1.5122449413892702</v>
      </c>
      <c r="K206" s="273">
        <f>IF(K$100=0,0,K$100/NMM!K$11*1000)</f>
        <v>1.5222559458447054</v>
      </c>
      <c r="L206" s="273">
        <f>IF(L$100=0,0,L$100/NMM!L$11*1000)</f>
        <v>1.5839129129867331</v>
      </c>
      <c r="M206" s="273">
        <f>IF(M$100=0,0,M$100/NMM!M$11*1000)</f>
        <v>1.6352108587817891</v>
      </c>
      <c r="N206" s="273">
        <f>IF(N$100=0,0,N$100/NMM!N$11*1000)</f>
        <v>1.6480150569387939</v>
      </c>
      <c r="O206" s="273">
        <f>IF(O$100=0,0,O$100/NMM!O$11*1000)</f>
        <v>1.4983295889250001</v>
      </c>
      <c r="P206" s="273">
        <f>IF(P$100=0,0,P$100/NMM!P$11*1000)</f>
        <v>1.4209149812882653</v>
      </c>
      <c r="Q206" s="273">
        <f>IF(Q$100=0,0,Q$100/NMM!Q$11*1000)</f>
        <v>1.4983527593733568</v>
      </c>
      <c r="R206" s="273">
        <f>IF(R$100=0,0,R$100/NMM!R$11*1000)</f>
        <v>1.6076821472489458</v>
      </c>
      <c r="S206" s="273">
        <f>IF(S$100=0,0,S$100/NMM!S$11*1000)</f>
        <v>1.5440487768894411</v>
      </c>
      <c r="T206" s="273">
        <f>IF(T$100=0,0,T$100/NMM!T$11*1000)</f>
        <v>1.5765268322888233</v>
      </c>
      <c r="U206" s="273">
        <f>IF(U$100=0,0,U$100/NMM!U$11*1000)</f>
        <v>1.5010638500812523</v>
      </c>
      <c r="V206" s="273">
        <f>IF(V$100=0,0,V$100/NMM!V$11*1000)</f>
        <v>1.5718990689488368</v>
      </c>
      <c r="W206" s="273">
        <f>IF(W$100=0,0,W$100/NMM!W$11*1000)</f>
        <v>1.5184870584862482</v>
      </c>
      <c r="X206" s="273">
        <f>IF(X$100=0,0,X$100/NMM!X$11*1000)</f>
        <v>1.5038847809839782</v>
      </c>
      <c r="Y206" s="273">
        <f>IF(Y$100=0,0,Y$100/NMM!Y$11*1000)</f>
        <v>1.4422069155095418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2.076661028763028</v>
      </c>
      <c r="C207" s="274">
        <f>IF(C$101=0,0,C$101/NMM!C$11*1000)</f>
        <v>2.019103311851747</v>
      </c>
      <c r="D207" s="274">
        <f>IF(D$101=0,0,D$101/NMM!D$11*1000)</f>
        <v>2.0112593449749441</v>
      </c>
      <c r="E207" s="274">
        <f>IF(E$101=0,0,E$101/NMM!E$11*1000)</f>
        <v>1.782261417580288</v>
      </c>
      <c r="F207" s="274">
        <f>IF(F$101=0,0,F$101/NMM!F$11*1000)</f>
        <v>1.8433484501056518</v>
      </c>
      <c r="G207" s="274">
        <f>IF(G$101=0,0,G$101/NMM!G$11*1000)</f>
        <v>1.6984268447079276</v>
      </c>
      <c r="H207" s="274">
        <f>IF(H$101=0,0,H$101/NMM!H$11*1000)</f>
        <v>1.7958327074156177</v>
      </c>
      <c r="I207" s="274">
        <f>IF(I$101=0,0,I$101/NMM!I$11*1000)</f>
        <v>1.7154729262503223</v>
      </c>
      <c r="J207" s="274">
        <f>IF(J$101=0,0,J$101/NMM!J$11*1000)</f>
        <v>1.6955130287850613</v>
      </c>
      <c r="K207" s="274">
        <f>IF(K$101=0,0,K$101/NMM!K$11*1000)</f>
        <v>1.7067372610644043</v>
      </c>
      <c r="L207" s="274">
        <f>IF(L$101=0,0,L$101/NMM!L$11*1000)</f>
        <v>1.7758664002954088</v>
      </c>
      <c r="M207" s="274">
        <f>IF(M$101=0,0,M$101/NMM!M$11*1000)</f>
        <v>1.8333811143902852</v>
      </c>
      <c r="N207" s="274">
        <f>IF(N$101=0,0,N$101/NMM!N$11*1000)</f>
        <v>1.8477370458959332</v>
      </c>
      <c r="O207" s="274">
        <f>IF(O$101=0,0,O$101/NMM!O$11*1000)</f>
        <v>1.679911282826082</v>
      </c>
      <c r="P207" s="274">
        <f>IF(P$101=0,0,P$101/NMM!P$11*1000)</f>
        <v>1.5931148437877185</v>
      </c>
      <c r="Q207" s="274">
        <f>IF(Q$101=0,0,Q$101/NMM!Q$11*1000)</f>
        <v>1.6799372612876362</v>
      </c>
      <c r="R207" s="274">
        <f>IF(R$101=0,0,R$101/NMM!R$11*1000)</f>
        <v>1.8025162142725024</v>
      </c>
      <c r="S207" s="274">
        <f>IF(S$101=0,0,S$101/NMM!S$11*1000)</f>
        <v>1.7311711526643432</v>
      </c>
      <c r="T207" s="274">
        <f>IF(T$101=0,0,T$101/NMM!T$11*1000)</f>
        <v>1.7675852047613974</v>
      </c>
      <c r="U207" s="274">
        <f>IF(U$101=0,0,U$101/NMM!U$11*1000)</f>
        <v>1.6829769075060808</v>
      </c>
      <c r="V207" s="274">
        <f>IF(V$101=0,0,V$101/NMM!V$11*1000)</f>
        <v>1.7623966054661839</v>
      </c>
      <c r="W207" s="274">
        <f>IF(W$101=0,0,W$101/NMM!W$11*1000)</f>
        <v>1.7025116244328033</v>
      </c>
      <c r="X207" s="274">
        <f>IF(X$101=0,0,X$101/NMM!X$11*1000)</f>
        <v>1.6861397053888627</v>
      </c>
      <c r="Y207" s="274">
        <f>IF(Y$101=0,0,Y$101/NMM!Y$11*1000)</f>
        <v>1.6169871351686662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4.7725177451781855</v>
      </c>
      <c r="C208" s="274">
        <f>IF(C$102=0,0,C$102/NMM!C$11*1000)</f>
        <v>5.5144896442003777</v>
      </c>
      <c r="D208" s="274">
        <f>IF(D$102=0,0,D$102/NMM!D$11*1000)</f>
        <v>4.7500492533095819</v>
      </c>
      <c r="E208" s="274">
        <f>IF(E$102=0,0,E$102/NMM!E$11*1000)</f>
        <v>4.4599585308024539</v>
      </c>
      <c r="F208" s="274">
        <f>IF(F$102=0,0,F$102/NMM!F$11*1000)</f>
        <v>4.5247754318139997</v>
      </c>
      <c r="G208" s="274">
        <f>IF(G$102=0,0,G$102/NMM!G$11*1000)</f>
        <v>3.8528958549754337</v>
      </c>
      <c r="H208" s="274">
        <f>IF(H$102=0,0,H$102/NMM!H$11*1000)</f>
        <v>4.0120994216470045</v>
      </c>
      <c r="I208" s="274">
        <f>IF(I$102=0,0,I$102/NMM!I$11*1000)</f>
        <v>4.1053128189758796</v>
      </c>
      <c r="J208" s="274">
        <f>IF(J$102=0,0,J$102/NMM!J$11*1000)</f>
        <v>4.2683955659762551</v>
      </c>
      <c r="K208" s="274">
        <f>IF(K$102=0,0,K$102/NMM!K$11*1000)</f>
        <v>3.7614948858684172</v>
      </c>
      <c r="L208" s="274">
        <f>IF(L$102=0,0,L$102/NMM!L$11*1000)</f>
        <v>4.0313302783457043</v>
      </c>
      <c r="M208" s="274">
        <f>IF(M$102=0,0,M$102/NMM!M$11*1000)</f>
        <v>3.8517358071893986</v>
      </c>
      <c r="N208" s="274">
        <f>IF(N$102=0,0,N$102/NMM!N$11*1000)</f>
        <v>4.009353024051042</v>
      </c>
      <c r="O208" s="274">
        <f>IF(O$102=0,0,O$102/NMM!O$11*1000)</f>
        <v>4.5538361142562716</v>
      </c>
      <c r="P208" s="274">
        <f>IF(P$102=0,0,P$102/NMM!P$11*1000)</f>
        <v>4.5358317500636804</v>
      </c>
      <c r="Q208" s="274">
        <f>IF(Q$102=0,0,Q$102/NMM!Q$11*1000)</f>
        <v>4.2978808403768447</v>
      </c>
      <c r="R208" s="274">
        <f>IF(R$102=0,0,R$102/NMM!R$11*1000)</f>
        <v>5.158100142170829</v>
      </c>
      <c r="S208" s="274">
        <f>IF(S$102=0,0,S$102/NMM!S$11*1000)</f>
        <v>5.0148650027018578</v>
      </c>
      <c r="T208" s="274">
        <f>IF(T$102=0,0,T$102/NMM!T$11*1000)</f>
        <v>4.8898453705811651</v>
      </c>
      <c r="U208" s="274">
        <f>IF(U$102=0,0,U$102/NMM!U$11*1000)</f>
        <v>4.7460231081055975</v>
      </c>
      <c r="V208" s="274">
        <f>IF(V$102=0,0,V$102/NMM!V$11*1000)</f>
        <v>4.8329482722349972</v>
      </c>
      <c r="W208" s="274">
        <f>IF(W$102=0,0,W$102/NMM!W$11*1000)</f>
        <v>5.0143902982708379</v>
      </c>
      <c r="X208" s="274">
        <f>IF(X$102=0,0,X$102/NMM!X$11*1000)</f>
        <v>4.416489713464709</v>
      </c>
      <c r="Y208" s="274">
        <f>IF(Y$102=0,0,Y$102/NMM!Y$11*1000)</f>
        <v>4.5292919693819025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1.6624139911149585</v>
      </c>
      <c r="C209" s="274">
        <f>IF(C$103=0,0,C$103/NMM!C$11*1000)</f>
        <v>1.6163377405547295</v>
      </c>
      <c r="D209" s="274">
        <f>IF(D$103=0,0,D$103/NMM!D$11*1000)</f>
        <v>1.6100584681548393</v>
      </c>
      <c r="E209" s="274">
        <f>IF(E$103=0,0,E$103/NMM!E$11*1000)</f>
        <v>1.4267404623925013</v>
      </c>
      <c r="F209" s="274">
        <f>IF(F$103=0,0,F$103/NMM!F$11*1000)</f>
        <v>1.4756420097029683</v>
      </c>
      <c r="G209" s="274">
        <f>IF(G$103=0,0,G$103/NMM!G$11*1000)</f>
        <v>1.3596289959799142</v>
      </c>
      <c r="H209" s="274">
        <f>IF(H$103=0,0,H$103/NMM!H$11*1000)</f>
        <v>1.4376045859963262</v>
      </c>
      <c r="I209" s="274">
        <f>IF(I$103=0,0,I$103/NMM!I$11*1000)</f>
        <v>1.3732747687166624</v>
      </c>
      <c r="J209" s="274">
        <f>IF(J$103=0,0,J$103/NMM!J$11*1000)</f>
        <v>1.3572964206146449</v>
      </c>
      <c r="K209" s="274">
        <f>IF(K$103=0,0,K$103/NMM!K$11*1000)</f>
        <v>1.3662816717087145</v>
      </c>
      <c r="L209" s="274">
        <f>IF(L$103=0,0,L$103/NMM!L$11*1000)</f>
        <v>1.4216211068209574</v>
      </c>
      <c r="M209" s="274">
        <f>IF(M$103=0,0,M$103/NMM!M$11*1000)</f>
        <v>1.4676629326567567</v>
      </c>
      <c r="N209" s="274">
        <f>IF(N$103=0,0,N$103/NMM!N$11*1000)</f>
        <v>1.4791551796146982</v>
      </c>
      <c r="O209" s="274">
        <f>IF(O$103=0,0,O$103/NMM!O$11*1000)</f>
        <v>1.3448068710883665</v>
      </c>
      <c r="P209" s="274">
        <f>IF(P$103=0,0,P$103/NMM!P$11*1000)</f>
        <v>1.2753243640071412</v>
      </c>
      <c r="Q209" s="274">
        <f>IF(Q$103=0,0,Q$103/NMM!Q$11*1000)</f>
        <v>1.3448276674327664</v>
      </c>
      <c r="R209" s="274">
        <f>IF(R$103=0,0,R$103/NMM!R$11*1000)</f>
        <v>1.4429548839769337</v>
      </c>
      <c r="S209" s="274">
        <f>IF(S$103=0,0,S$103/NMM!S$11*1000)</f>
        <v>1.3858415530232495</v>
      </c>
      <c r="T209" s="274">
        <f>IF(T$103=0,0,T$103/NMM!T$11*1000)</f>
        <v>1.4149918230195953</v>
      </c>
      <c r="U209" s="274">
        <f>IF(U$103=0,0,U$103/NMM!U$11*1000)</f>
        <v>1.3472609727876563</v>
      </c>
      <c r="V209" s="274">
        <f>IF(V$103=0,0,V$103/NMM!V$11*1000)</f>
        <v>1.4108382322586666</v>
      </c>
      <c r="W209" s="274">
        <f>IF(W$103=0,0,W$103/NMM!W$11*1000)</f>
        <v>1.3628989542789347</v>
      </c>
      <c r="X209" s="274">
        <f>IF(X$103=0,0,X$103/NMM!X$11*1000)</f>
        <v>1.3497928638274468</v>
      </c>
      <c r="Y209" s="274">
        <f>IF(Y$103=0,0,Y$103/NMM!Y$11*1000)</f>
        <v>1.294434671679886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2.0157322048212274</v>
      </c>
      <c r="C210" s="275">
        <f>IF(C$104=0,0,C$104/NMM!C$11*1000)</f>
        <v>2.1816243707298058</v>
      </c>
      <c r="D210" s="275">
        <f>IF(D$104=0,0,D$104/NMM!D$11*1000)</f>
        <v>1.9610560024969732</v>
      </c>
      <c r="E210" s="275">
        <f>IF(E$104=0,0,E$104/NMM!E$11*1000)</f>
        <v>1.8016678521699236</v>
      </c>
      <c r="F210" s="275">
        <f>IF(F$104=0,0,F$104/NMM!F$11*1000)</f>
        <v>1.8760221156285812</v>
      </c>
      <c r="G210" s="275">
        <f>IF(G$104=0,0,G$104/NMM!G$11*1000)</f>
        <v>1.6986300420883003</v>
      </c>
      <c r="H210" s="275">
        <f>IF(H$104=0,0,H$104/NMM!H$11*1000)</f>
        <v>1.7664690848649245</v>
      </c>
      <c r="I210" s="275">
        <f>IF(I$104=0,0,I$104/NMM!I$11*1000)</f>
        <v>1.7657971938167289</v>
      </c>
      <c r="J210" s="275">
        <f>IF(J$104=0,0,J$104/NMM!J$11*1000)</f>
        <v>1.8325341085263638</v>
      </c>
      <c r="K210" s="275">
        <f>IF(K$104=0,0,K$104/NMM!K$11*1000)</f>
        <v>1.6184872097797678</v>
      </c>
      <c r="L210" s="275">
        <f>IF(L$104=0,0,L$104/NMM!L$11*1000)</f>
        <v>1.6808260445159457</v>
      </c>
      <c r="M210" s="275">
        <f>IF(M$104=0,0,M$104/NMM!M$11*1000)</f>
        <v>1.6461589072715856</v>
      </c>
      <c r="N210" s="275">
        <f>IF(N$104=0,0,N$104/NMM!N$11*1000)</f>
        <v>1.6896798318498574</v>
      </c>
      <c r="O210" s="275">
        <f>IF(O$104=0,0,O$104/NMM!O$11*1000)</f>
        <v>1.8484124090872633</v>
      </c>
      <c r="P210" s="275">
        <f>IF(P$104=0,0,P$104/NMM!P$11*1000)</f>
        <v>1.8169208109183346</v>
      </c>
      <c r="Q210" s="275">
        <f>IF(Q$104=0,0,Q$104/NMM!Q$11*1000)</f>
        <v>1.7529826999774347</v>
      </c>
      <c r="R210" s="275">
        <f>IF(R$104=0,0,R$104/NMM!R$11*1000)</f>
        <v>2.0804665999202405</v>
      </c>
      <c r="S210" s="275">
        <f>IF(S$104=0,0,S$104/NMM!S$11*1000)</f>
        <v>2.0410018656258404</v>
      </c>
      <c r="T210" s="275">
        <f>IF(T$104=0,0,T$104/NMM!T$11*1000)</f>
        <v>1.9397909338106389</v>
      </c>
      <c r="U210" s="275">
        <f>IF(U$104=0,0,U$104/NMM!U$11*1000)</f>
        <v>1.8719418472912526</v>
      </c>
      <c r="V210" s="275">
        <f>IF(V$104=0,0,V$104/NMM!V$11*1000)</f>
        <v>1.9266120999267531</v>
      </c>
      <c r="W210" s="275">
        <f>IF(W$104=0,0,W$104/NMM!W$11*1000)</f>
        <v>1.9564606257509933</v>
      </c>
      <c r="X210" s="275">
        <f>IF(X$104=0,0,X$104/NMM!X$11*1000)</f>
        <v>1.7903883470733273</v>
      </c>
      <c r="Y210" s="275">
        <f>IF(Y$104=0,0,Y$104/NMM!Y$11*1000)</f>
        <v>1.7844277700844737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152.1454863821964</v>
      </c>
      <c r="C211" s="276">
        <f>IF(C$110=0,0,C$110/NMM!C$11*1000)</f>
        <v>140.00123694320789</v>
      </c>
      <c r="D211" s="276">
        <f>IF(D$110=0,0,D$110/NMM!D$11*1000)</f>
        <v>146.21650536904625</v>
      </c>
      <c r="E211" s="276">
        <f>IF(E$110=0,0,E$110/NMM!E$11*1000)</f>
        <v>127.29471629699532</v>
      </c>
      <c r="F211" s="276">
        <f>IF(F$110=0,0,F$110/NMM!F$11*1000)</f>
        <v>132.42388733037538</v>
      </c>
      <c r="G211" s="276">
        <f>IF(G$110=0,0,G$110/NMM!G$11*1000)</f>
        <v>124.83317717620247</v>
      </c>
      <c r="H211" s="276">
        <f>IF(H$110=0,0,H$110/NMM!H$11*1000)</f>
        <v>132.56531305564147</v>
      </c>
      <c r="I211" s="276">
        <f>IF(I$110=0,0,I$110/NMM!I$11*1000)</f>
        <v>124.15166351462642</v>
      </c>
      <c r="J211" s="276">
        <f>IF(J$110=0,0,J$110/NMM!J$11*1000)</f>
        <v>120.76405494016608</v>
      </c>
      <c r="K211" s="276">
        <f>IF(K$110=0,0,K$110/NMM!K$11*1000)</f>
        <v>126.4995349321584</v>
      </c>
      <c r="L211" s="276">
        <f>IF(L$110=0,0,L$110/NMM!L$11*1000)</f>
        <v>130.58843275099255</v>
      </c>
      <c r="M211" s="276">
        <f>IF(M$110=0,0,M$110/NMM!M$11*1000)</f>
        <v>137.6397704935809</v>
      </c>
      <c r="N211" s="276">
        <f>IF(N$110=0,0,N$110/NMM!N$11*1000)</f>
        <v>137.56337575060917</v>
      </c>
      <c r="O211" s="276">
        <f>IF(O$110=0,0,O$110/NMM!O$11*1000)</f>
        <v>116.75421020069854</v>
      </c>
      <c r="P211" s="276">
        <f>IF(P$110=0,0,P$110/NMM!P$11*1000)</f>
        <v>108.74342859320389</v>
      </c>
      <c r="Q211" s="276">
        <f>IF(Q$110=0,0,Q$110/NMM!Q$11*1000)</f>
        <v>119.10570593646048</v>
      </c>
      <c r="R211" s="276">
        <f>IF(R$110=0,0,R$110/NMM!R$11*1000)</f>
        <v>122.7837006037181</v>
      </c>
      <c r="S211" s="276">
        <f>IF(S$110=0,0,S$110/NMM!S$11*1000)</f>
        <v>117.34605434596045</v>
      </c>
      <c r="T211" s="276">
        <f>IF(T$110=0,0,T$110/NMM!T$11*1000)</f>
        <v>121.98352362412902</v>
      </c>
      <c r="U211" s="276">
        <f>IF(U$110=0,0,U$110/NMM!U$11*1000)</f>
        <v>115.32439820274116</v>
      </c>
      <c r="V211" s="276">
        <f>IF(V$110=0,0,V$110/NMM!V$11*1000)</f>
        <v>122.00816435250999</v>
      </c>
      <c r="W211" s="276">
        <f>IF(W$110=0,0,W$110/NMM!W$11*1000)</f>
        <v>114.72105507280283</v>
      </c>
      <c r="X211" s="276">
        <f>IF(X$110=0,0,X$110/NMM!X$11*1000)</f>
        <v>118.60934697134864</v>
      </c>
      <c r="Y211" s="276">
        <f>IF(Y$110=0,0,Y$110/NMM!Y$11*1000)</f>
        <v>111.08618522468561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19.651321469602884</v>
      </c>
      <c r="C212" s="276">
        <f>IF(C$118=0,0,C$118/NMM!C$11*1000)</f>
        <v>22.706465334458734</v>
      </c>
      <c r="D212" s="276">
        <f>IF(D$118=0,0,D$118/NMM!D$11*1000)</f>
        <v>19.558805196176106</v>
      </c>
      <c r="E212" s="276">
        <f>IF(E$118=0,0,E$118/NMM!E$11*1000)</f>
        <v>18.364327491175121</v>
      </c>
      <c r="F212" s="276">
        <f>IF(F$118=0,0,F$118/NMM!F$11*1000)</f>
        <v>18.631217595403267</v>
      </c>
      <c r="G212" s="276">
        <f>IF(G$118=0,0,G$118/NMM!G$11*1000)</f>
        <v>15.864685911648895</v>
      </c>
      <c r="H212" s="276">
        <f>IF(H$118=0,0,H$118/NMM!H$11*1000)</f>
        <v>16.520222597904546</v>
      </c>
      <c r="I212" s="276">
        <f>IF(I$118=0,0,I$118/NMM!I$11*1000)</f>
        <v>16.904038129661185</v>
      </c>
      <c r="J212" s="276">
        <f>IF(J$118=0,0,J$118/NMM!J$11*1000)</f>
        <v>17.575547730791158</v>
      </c>
      <c r="K212" s="276">
        <f>IF(K$118=0,0,K$118/NMM!K$11*1000)</f>
        <v>15.488333235250805</v>
      </c>
      <c r="L212" s="276">
        <f>IF(L$118=0,0,L$118/NMM!L$11*1000)</f>
        <v>16.599407583126197</v>
      </c>
      <c r="M212" s="276">
        <f>IF(M$118=0,0,M$118/NMM!M$11*1000)</f>
        <v>15.859909298301254</v>
      </c>
      <c r="N212" s="276">
        <f>IF(N$118=0,0,N$118/NMM!N$11*1000)</f>
        <v>16.508914029781128</v>
      </c>
      <c r="O212" s="276">
        <f>IF(O$118=0,0,O$118/NMM!O$11*1000)</f>
        <v>18.750877876054108</v>
      </c>
      <c r="P212" s="276">
        <f>IF(P$118=0,0,P$118/NMM!P$11*1000)</f>
        <v>18.676743096992901</v>
      </c>
      <c r="Q212" s="276">
        <f>IF(Q$118=0,0,Q$118/NMM!Q$11*1000)</f>
        <v>17.696956311503257</v>
      </c>
      <c r="R212" s="276">
        <f>IF(R$118=0,0,R$118/NMM!R$11*1000)</f>
        <v>21.238995741527386</v>
      </c>
      <c r="S212" s="276">
        <f>IF(S$118=0,0,S$118/NMM!S$11*1000)</f>
        <v>20.649210659158229</v>
      </c>
      <c r="T212" s="276">
        <f>IF(T$118=0,0,T$118/NMM!T$11*1000)</f>
        <v>20.134429759014399</v>
      </c>
      <c r="U212" s="276">
        <f>IF(U$118=0,0,U$118/NMM!U$11*1000)</f>
        <v>19.542227138657772</v>
      </c>
      <c r="V212" s="276">
        <f>IF(V$118=0,0,V$118/NMM!V$11*1000)</f>
        <v>19.900150238227315</v>
      </c>
      <c r="W212" s="276">
        <f>IF(W$118=0,0,W$118/NMM!W$11*1000)</f>
        <v>20.647256015954149</v>
      </c>
      <c r="X212" s="276">
        <f>IF(X$118=0,0,X$118/NMM!X$11*1000)</f>
        <v>18.18534026702692</v>
      </c>
      <c r="Y212" s="276">
        <f>IF(Y$118=0,0,Y$118/NMM!Y$11*1000)</f>
        <v>18.649814892766091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16.447803779487653</v>
      </c>
      <c r="C213" s="276">
        <f>IF(C$119=0,0,C$119/NMM!C$11*1000)</f>
        <v>16.011285067190652</v>
      </c>
      <c r="D213" s="276">
        <f>IF(D$119=0,0,D$119/NMM!D$11*1000)</f>
        <v>15.93445518000558</v>
      </c>
      <c r="E213" s="276">
        <f>IF(E$119=0,0,E$119/NMM!E$11*1000)</f>
        <v>14.125719352382179</v>
      </c>
      <c r="F213" s="276">
        <f>IF(F$119=0,0,F$119/NMM!F$11*1000)</f>
        <v>14.605233021668397</v>
      </c>
      <c r="G213" s="276">
        <f>IF(G$119=0,0,G$119/NMM!G$11*1000)</f>
        <v>13.446108189658398</v>
      </c>
      <c r="H213" s="276">
        <f>IF(H$119=0,0,H$119/NMM!H$11*1000)</f>
        <v>14.216957218948098</v>
      </c>
      <c r="I213" s="276">
        <f>IF(I$119=0,0,I$119/NMM!I$11*1000)</f>
        <v>13.586107537040956</v>
      </c>
      <c r="J213" s="276">
        <f>IF(J$119=0,0,J$119/NMM!J$11*1000)</f>
        <v>13.430090257373369</v>
      </c>
      <c r="K213" s="276">
        <f>IF(K$119=0,0,K$119/NMM!K$11*1000)</f>
        <v>13.514126975553509</v>
      </c>
      <c r="L213" s="276">
        <f>IF(L$119=0,0,L$119/NMM!L$11*1000)</f>
        <v>14.066647846834732</v>
      </c>
      <c r="M213" s="276">
        <f>IF(M$119=0,0,M$119/NMM!M$11*1000)</f>
        <v>14.516160069070992</v>
      </c>
      <c r="N213" s="276">
        <f>IF(N$119=0,0,N$119/NMM!N$11*1000)</f>
        <v>14.632779146595283</v>
      </c>
      <c r="O213" s="276">
        <f>IF(O$119=0,0,O$119/NMM!O$11*1000)</f>
        <v>13.317528665654931</v>
      </c>
      <c r="P213" s="276">
        <f>IF(P$119=0,0,P$119/NMM!P$11*1000)</f>
        <v>12.633572436873195</v>
      </c>
      <c r="Q213" s="276">
        <f>IF(Q$119=0,0,Q$119/NMM!Q$11*1000)</f>
        <v>13.314420962794271</v>
      </c>
      <c r="R213" s="276">
        <f>IF(R$119=0,0,R$119/NMM!R$11*1000)</f>
        <v>14.293327260049926</v>
      </c>
      <c r="S213" s="276">
        <f>IF(S$119=0,0,S$119/NMM!S$11*1000)</f>
        <v>13.726818050667484</v>
      </c>
      <c r="T213" s="276">
        <f>IF(T$119=0,0,T$119/NMM!T$11*1000)</f>
        <v>14.017060716162304</v>
      </c>
      <c r="U213" s="276">
        <f>IF(U$119=0,0,U$119/NMM!U$11*1000)</f>
        <v>13.347946552412122</v>
      </c>
      <c r="V213" s="276">
        <f>IF(V$119=0,0,V$119/NMM!V$11*1000)</f>
        <v>13.97471767685512</v>
      </c>
      <c r="W213" s="276">
        <f>IF(W$119=0,0,W$119/NMM!W$11*1000)</f>
        <v>13.506930821067098</v>
      </c>
      <c r="X213" s="276">
        <f>IF(X$119=0,0,X$119/NMM!X$11*1000)</f>
        <v>13.365477450559014</v>
      </c>
      <c r="Y213" s="276">
        <f>IF(Y$119=0,0,Y$119/NMM!Y$11*1000)</f>
        <v>12.824382752687161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17.535025311337993</v>
      </c>
      <c r="C214" s="277">
        <f>IF(C$127=0,0,C$127/NMM!C$11*1000)</f>
        <v>20.261153683055522</v>
      </c>
      <c r="D214" s="277">
        <f>IF(D$127=0,0,D$127/NMM!D$11*1000)</f>
        <v>17.452472328895631</v>
      </c>
      <c r="E214" s="277">
        <f>IF(E$127=0,0,E$127/NMM!E$11*1000)</f>
        <v>16.386630684433214</v>
      </c>
      <c r="F214" s="277">
        <f>IF(F$127=0,0,F$127/NMM!F$11*1000)</f>
        <v>16.624778777436795</v>
      </c>
      <c r="G214" s="277">
        <f>IF(G$127=0,0,G$127/NMM!G$11*1000)</f>
        <v>14.156181275009814</v>
      </c>
      <c r="H214" s="277">
        <f>IF(H$127=0,0,H$127/NMM!H$11*1000)</f>
        <v>14.741121702745628</v>
      </c>
      <c r="I214" s="277">
        <f>IF(I$127=0,0,I$127/NMM!I$11*1000)</f>
        <v>15.083603254159243</v>
      </c>
      <c r="J214" s="277">
        <f>IF(J$127=0,0,J$127/NMM!J$11*1000)</f>
        <v>15.68279643670598</v>
      </c>
      <c r="K214" s="277">
        <f>IF(K$127=0,0,K$127/NMM!K$11*1000)</f>
        <v>13.820358886839204</v>
      </c>
      <c r="L214" s="277">
        <f>IF(L$127=0,0,L$127/NMM!L$11*1000)</f>
        <v>14.811779074174176</v>
      </c>
      <c r="M214" s="277">
        <f>IF(M$127=0,0,M$127/NMM!M$11*1000)</f>
        <v>14.151919066176525</v>
      </c>
      <c r="N214" s="277">
        <f>IF(N$127=0,0,N$127/NMM!N$11*1000)</f>
        <v>14.731030980420103</v>
      </c>
      <c r="O214" s="277">
        <f>IF(O$127=0,0,O$127/NMM!O$11*1000)</f>
        <v>16.731552566325242</v>
      </c>
      <c r="P214" s="277">
        <f>IF(P$127=0,0,P$127/NMM!P$11*1000)</f>
        <v>16.665401532701388</v>
      </c>
      <c r="Q214" s="277">
        <f>IF(Q$127=0,0,Q$127/NMM!Q$11*1000)</f>
        <v>15.791130247187549</v>
      </c>
      <c r="R214" s="277">
        <f>IF(R$127=0,0,R$127/NMM!R$11*1000)</f>
        <v>18.951719277055236</v>
      </c>
      <c r="S214" s="277">
        <f>IF(S$127=0,0,S$127/NMM!S$11*1000)</f>
        <v>18.425449511248914</v>
      </c>
      <c r="T214" s="277">
        <f>IF(T$127=0,0,T$127/NMM!T$11*1000)</f>
        <v>17.966106554197498</v>
      </c>
      <c r="U214" s="277">
        <f>IF(U$127=0,0,U$127/NMM!U$11*1000)</f>
        <v>17.437679600648508</v>
      </c>
      <c r="V214" s="277">
        <f>IF(V$127=0,0,V$127/NMM!V$11*1000)</f>
        <v>17.757057135649028</v>
      </c>
      <c r="W214" s="277">
        <f>IF(W$127=0,0,W$127/NMM!W$11*1000)</f>
        <v>18.423705368082189</v>
      </c>
      <c r="X214" s="277">
        <f>IF(X$127=0,0,X$127/NMM!X$11*1000)</f>
        <v>16.226919007500975</v>
      </c>
      <c r="Y214" s="277">
        <f>IF(Y$127=0,0,Y$127/NMM!Y$11*1000)</f>
        <v>16.641373288929771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SE: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112.71892359868291</v>
      </c>
      <c r="C5" s="223">
        <v>113.4517636637899</v>
      </c>
      <c r="D5" s="223">
        <v>114.8301912591368</v>
      </c>
      <c r="E5" s="223">
        <v>98.284558005176422</v>
      </c>
      <c r="F5" s="223">
        <v>107.2590526820841</v>
      </c>
      <c r="G5" s="223">
        <v>105.9568300845624</v>
      </c>
      <c r="H5" s="223">
        <v>117.0432096235198</v>
      </c>
      <c r="I5" s="223">
        <v>114.9402790892931</v>
      </c>
      <c r="J5" s="223">
        <v>115.3309301517744</v>
      </c>
      <c r="K5" s="223">
        <v>88.392379309016874</v>
      </c>
      <c r="L5" s="223">
        <v>96.114291411877744</v>
      </c>
      <c r="M5" s="223">
        <v>88.726301510701077</v>
      </c>
      <c r="N5" s="223">
        <v>95.49329643245666</v>
      </c>
      <c r="O5" s="223">
        <v>109.25334450122131</v>
      </c>
      <c r="P5" s="223">
        <v>111.8934792242557</v>
      </c>
      <c r="Q5" s="223">
        <v>111.37844725070561</v>
      </c>
      <c r="R5" s="223">
        <v>126.7673094470815</v>
      </c>
      <c r="S5" s="223">
        <v>137.71273415581629</v>
      </c>
      <c r="T5" s="223">
        <v>140.3237576843774</v>
      </c>
      <c r="U5" s="223">
        <v>125.037148698018</v>
      </c>
      <c r="V5" s="223">
        <v>117.75914484245661</v>
      </c>
      <c r="W5" s="223">
        <v>113.54862493191889</v>
      </c>
      <c r="X5" s="223">
        <v>118.3590947757958</v>
      </c>
      <c r="Y5" s="223">
        <v>110.6924552284103</v>
      </c>
      <c r="DA5" s="89" t="s">
        <v>1579</v>
      </c>
    </row>
    <row r="6" spans="1:105" ht="12" customHeight="1" x14ac:dyDescent="0.25">
      <c r="A6" s="55" t="s">
        <v>91</v>
      </c>
      <c r="B6" s="259">
        <v>0.4835941379684805</v>
      </c>
      <c r="C6" s="259">
        <v>0.47947579091373499</v>
      </c>
      <c r="D6" s="259">
        <v>0.49144995941651798</v>
      </c>
      <c r="E6" s="259">
        <v>0.41866011966266359</v>
      </c>
      <c r="F6" s="259">
        <v>0.45871017616836751</v>
      </c>
      <c r="G6" s="259">
        <v>0.45794134044791118</v>
      </c>
      <c r="H6" s="259">
        <v>0.50556535633136679</v>
      </c>
      <c r="I6" s="259">
        <v>0.49375855868039442</v>
      </c>
      <c r="J6" s="259">
        <v>0.49355768479407819</v>
      </c>
      <c r="K6" s="259">
        <v>0.38102646749569258</v>
      </c>
      <c r="L6" s="259">
        <v>0.41192352911634422</v>
      </c>
      <c r="M6" s="259">
        <v>0.38019893961050383</v>
      </c>
      <c r="N6" s="259">
        <v>0.40861609320168979</v>
      </c>
      <c r="O6" s="259">
        <v>0.46230826444244388</v>
      </c>
      <c r="P6" s="259">
        <v>0.47048253572450449</v>
      </c>
      <c r="Q6" s="259">
        <v>0.47256773665056079</v>
      </c>
      <c r="R6" s="259">
        <v>0.53411801565155881</v>
      </c>
      <c r="S6" s="259">
        <v>0.58026845708849972</v>
      </c>
      <c r="T6" s="259">
        <v>0.58020999023022768</v>
      </c>
      <c r="U6" s="259">
        <v>0.52106485290198357</v>
      </c>
      <c r="V6" s="259">
        <v>0.49647040302184881</v>
      </c>
      <c r="W6" s="259">
        <v>0.47333646692784948</v>
      </c>
      <c r="X6" s="259">
        <v>0.49582724510928972</v>
      </c>
      <c r="Y6" s="259">
        <v>0.4617388647588625</v>
      </c>
      <c r="DA6" s="67" t="s">
        <v>1580</v>
      </c>
    </row>
    <row r="7" spans="1:105" ht="12" customHeight="1" x14ac:dyDescent="0.25">
      <c r="A7" s="173" t="s">
        <v>92</v>
      </c>
      <c r="B7" s="224">
        <v>5.0088621818686223E-2</v>
      </c>
      <c r="C7" s="224">
        <v>4.966206096538512E-2</v>
      </c>
      <c r="D7" s="224">
        <v>5.0902294356651369E-2</v>
      </c>
      <c r="E7" s="224">
        <v>4.3363032671243543E-2</v>
      </c>
      <c r="F7" s="224">
        <v>4.7511247003531341E-2</v>
      </c>
      <c r="G7" s="224">
        <v>4.7431614273067732E-2</v>
      </c>
      <c r="H7" s="224">
        <v>5.2364307070160702E-2</v>
      </c>
      <c r="I7" s="224">
        <v>5.1141409239112423E-2</v>
      </c>
      <c r="J7" s="224">
        <v>5.1120603577225802E-2</v>
      </c>
      <c r="K7" s="224">
        <v>3.9465099212070268E-2</v>
      </c>
      <c r="L7" s="224">
        <v>4.2665285304744408E-2</v>
      </c>
      <c r="M7" s="224">
        <v>3.9379387397076478E-2</v>
      </c>
      <c r="N7" s="224">
        <v>4.2322715174728749E-2</v>
      </c>
      <c r="O7" s="224">
        <v>4.7883921667429392E-2</v>
      </c>
      <c r="P7" s="224">
        <v>4.8788761855431378E-2</v>
      </c>
      <c r="Q7" s="224">
        <v>4.8946554117132869E-2</v>
      </c>
      <c r="R7" s="224">
        <v>5.5321669954282567E-2</v>
      </c>
      <c r="S7" s="224">
        <v>6.010173618422314E-2</v>
      </c>
      <c r="T7" s="224">
        <v>6.1316144089422452E-2</v>
      </c>
      <c r="U7" s="224">
        <v>5.4705384765104767E-2</v>
      </c>
      <c r="V7" s="224">
        <v>5.1463366513216507E-2</v>
      </c>
      <c r="W7" s="224">
        <v>4.9026175926242109E-2</v>
      </c>
      <c r="X7" s="224">
        <v>5.201905008632602E-2</v>
      </c>
      <c r="Y7" s="224">
        <v>4.7960176414781411E-2</v>
      </c>
      <c r="DA7" s="177" t="s">
        <v>1581</v>
      </c>
    </row>
    <row r="8" spans="1:105" ht="12" customHeight="1" x14ac:dyDescent="0.25">
      <c r="A8" s="173" t="s">
        <v>93</v>
      </c>
      <c r="B8" s="224">
        <v>1.6487281828547691</v>
      </c>
      <c r="C8" s="224">
        <v>2.076720732141474</v>
      </c>
      <c r="D8" s="224">
        <v>1.73832717722437</v>
      </c>
      <c r="E8" s="224">
        <v>1.604825580500828</v>
      </c>
      <c r="F8" s="224">
        <v>1.712362543306551</v>
      </c>
      <c r="G8" s="224">
        <v>1.514934406681534</v>
      </c>
      <c r="H8" s="224">
        <v>1.63660866713411</v>
      </c>
      <c r="I8" s="224">
        <v>1.7546045507035339</v>
      </c>
      <c r="J8" s="224">
        <v>1.8787094360337031</v>
      </c>
      <c r="K8" s="224">
        <v>1.195369707896633</v>
      </c>
      <c r="L8" s="224">
        <v>1.3578724556017081</v>
      </c>
      <c r="M8" s="224">
        <v>1.129989141195717</v>
      </c>
      <c r="N8" s="224">
        <v>1.2693475494458371</v>
      </c>
      <c r="O8" s="224">
        <v>1.957851022738438</v>
      </c>
      <c r="P8" s="224">
        <v>2.1344723349884389</v>
      </c>
      <c r="Q8" s="224">
        <v>1.847361172074532</v>
      </c>
      <c r="R8" s="224">
        <v>2.4496538229768992</v>
      </c>
      <c r="S8" s="224">
        <v>2.7100848079448432</v>
      </c>
      <c r="T8" s="224">
        <v>2.525270000062203</v>
      </c>
      <c r="U8" s="224">
        <v>2.3229784133837241</v>
      </c>
      <c r="V8" s="224">
        <v>2.0713491992054749</v>
      </c>
      <c r="W8" s="224">
        <v>2.2414773803082828</v>
      </c>
      <c r="X8" s="224">
        <v>1.9238433368394721</v>
      </c>
      <c r="Y8" s="224">
        <v>2.0055090968222178</v>
      </c>
      <c r="DA8" s="177" t="s">
        <v>1582</v>
      </c>
    </row>
    <row r="9" spans="1:105" ht="12" customHeight="1" x14ac:dyDescent="0.25">
      <c r="A9" s="173" t="s">
        <v>94</v>
      </c>
      <c r="B9" s="224">
        <v>9.5368657001988863E-2</v>
      </c>
      <c r="C9" s="224">
        <v>9.4556485809573071E-2</v>
      </c>
      <c r="D9" s="224">
        <v>9.6917888231908403E-2</v>
      </c>
      <c r="E9" s="224">
        <v>8.2563145864937154E-2</v>
      </c>
      <c r="F9" s="224">
        <v>9.0461339415934469E-2</v>
      </c>
      <c r="G9" s="224">
        <v>9.030971882263468E-2</v>
      </c>
      <c r="H9" s="224">
        <v>9.9701558134265386E-2</v>
      </c>
      <c r="I9" s="224">
        <v>9.7373162591263898E-2</v>
      </c>
      <c r="J9" s="224">
        <v>9.7333548643821904E-2</v>
      </c>
      <c r="K9" s="224">
        <v>7.5141486701901683E-2</v>
      </c>
      <c r="L9" s="224">
        <v>8.1234635978788258E-2</v>
      </c>
      <c r="M9" s="224">
        <v>7.4978291541237252E-2</v>
      </c>
      <c r="N9" s="224">
        <v>8.0582382991136667E-2</v>
      </c>
      <c r="O9" s="224">
        <v>9.1170911388652687E-2</v>
      </c>
      <c r="P9" s="224">
        <v>9.2893725680560091E-2</v>
      </c>
      <c r="Q9" s="224">
        <v>9.3194161898155589E-2</v>
      </c>
      <c r="R9" s="224">
        <v>0.1053323724047633</v>
      </c>
      <c r="S9" s="224">
        <v>0.11443361097307871</v>
      </c>
      <c r="T9" s="224">
        <v>0.1170214875331813</v>
      </c>
      <c r="U9" s="224">
        <v>0.104158966375848</v>
      </c>
      <c r="V9" s="224">
        <v>9.7986168733746132E-2</v>
      </c>
      <c r="W9" s="224">
        <v>9.3345761697213855E-2</v>
      </c>
      <c r="X9" s="224">
        <v>9.904418938117697E-2</v>
      </c>
      <c r="Y9" s="224">
        <v>9.1316100307431772E-2</v>
      </c>
      <c r="DA9" s="177" t="s">
        <v>1583</v>
      </c>
    </row>
    <row r="10" spans="1:105" ht="12" customHeight="1" x14ac:dyDescent="0.25">
      <c r="A10" s="56" t="s">
        <v>95</v>
      </c>
      <c r="B10" s="260">
        <v>0.85627869565059189</v>
      </c>
      <c r="C10" s="260">
        <v>1.031793115963086</v>
      </c>
      <c r="D10" s="260">
        <v>0.88160486358049217</v>
      </c>
      <c r="E10" s="260">
        <v>0.80264037948957201</v>
      </c>
      <c r="F10" s="260">
        <v>0.88278676436858383</v>
      </c>
      <c r="G10" s="260">
        <v>0.83712341098195775</v>
      </c>
      <c r="H10" s="260">
        <v>0.89962606784385568</v>
      </c>
      <c r="I10" s="260">
        <v>0.94705669199979625</v>
      </c>
      <c r="J10" s="260">
        <v>1.0210322686343269</v>
      </c>
      <c r="K10" s="260">
        <v>0.63205791395404498</v>
      </c>
      <c r="L10" s="260">
        <v>0.69114645000286745</v>
      </c>
      <c r="M10" s="260">
        <v>0.57855841478698378</v>
      </c>
      <c r="N10" s="260">
        <v>0.64584041292638716</v>
      </c>
      <c r="O10" s="260">
        <v>1.003299889392232</v>
      </c>
      <c r="P10" s="260">
        <v>1.0886217295483649</v>
      </c>
      <c r="Q10" s="260">
        <v>0.94444564237602613</v>
      </c>
      <c r="R10" s="260">
        <v>1.255842998585764</v>
      </c>
      <c r="S10" s="260">
        <v>1.405811790192967</v>
      </c>
      <c r="T10" s="260">
        <v>1.3019397846483971</v>
      </c>
      <c r="U10" s="260">
        <v>1.1784450536425</v>
      </c>
      <c r="V10" s="260">
        <v>1.048379496058246</v>
      </c>
      <c r="W10" s="260">
        <v>1.1098946391202991</v>
      </c>
      <c r="X10" s="260">
        <v>0.99521130680177861</v>
      </c>
      <c r="Y10" s="260">
        <v>1.000036858144268</v>
      </c>
      <c r="DA10" s="68" t="s">
        <v>1584</v>
      </c>
    </row>
    <row r="11" spans="1:105" ht="12" customHeight="1" x14ac:dyDescent="0.25">
      <c r="A11" s="37" t="s">
        <v>159</v>
      </c>
      <c r="B11" s="226">
        <v>8.0878887370896005E-2</v>
      </c>
      <c r="C11" s="226">
        <v>4.3726388815249852E-2</v>
      </c>
      <c r="D11" s="226">
        <v>7.337073487643378E-2</v>
      </c>
      <c r="E11" s="226">
        <v>5.8196651392106551E-2</v>
      </c>
      <c r="F11" s="226">
        <v>6.3932795625911976E-2</v>
      </c>
      <c r="G11" s="226">
        <v>5.6296967392973823E-2</v>
      </c>
      <c r="H11" s="226">
        <v>6.1495751635533717E-2</v>
      </c>
      <c r="I11" s="226">
        <v>5.4703346552183771E-2</v>
      </c>
      <c r="J11" s="226">
        <v>4.2714983180466418E-2</v>
      </c>
      <c r="K11" s="226">
        <v>4.2989918646727361E-2</v>
      </c>
      <c r="L11" s="226">
        <v>4.619991296986653E-2</v>
      </c>
      <c r="M11" s="226">
        <v>3.4311393389838511E-2</v>
      </c>
      <c r="N11" s="226">
        <v>3.4901046222362703E-2</v>
      </c>
      <c r="O11" s="226">
        <v>3.4537532751729098E-2</v>
      </c>
      <c r="P11" s="226">
        <v>2.3860831110942039E-2</v>
      </c>
      <c r="Q11" s="226">
        <v>2.5473603641569541E-2</v>
      </c>
      <c r="R11" s="226">
        <v>2.828587371961654E-2</v>
      </c>
      <c r="S11" s="226">
        <v>3.096548337833965E-2</v>
      </c>
      <c r="T11" s="226">
        <v>3.4800833184159913E-2</v>
      </c>
      <c r="U11" s="226">
        <v>2.6509715924980332E-2</v>
      </c>
      <c r="V11" s="226">
        <v>2.3626651470902541E-2</v>
      </c>
      <c r="W11" s="226">
        <v>1.906221834990043E-2</v>
      </c>
      <c r="X11" s="226">
        <v>2.226393925110224E-2</v>
      </c>
      <c r="Y11" s="226">
        <v>5.9714831989485018E-2</v>
      </c>
      <c r="DA11" s="69" t="s">
        <v>1585</v>
      </c>
    </row>
    <row r="12" spans="1:105" ht="12" customHeight="1" x14ac:dyDescent="0.25">
      <c r="A12" s="37" t="s">
        <v>35</v>
      </c>
      <c r="B12" s="226">
        <v>8.7784768574798708E-2</v>
      </c>
      <c r="C12" s="226">
        <v>9.6392030093067016E-2</v>
      </c>
      <c r="D12" s="226">
        <v>0.10953765404976</v>
      </c>
      <c r="E12" s="226">
        <v>8.6076699848482666E-2</v>
      </c>
      <c r="F12" s="226">
        <v>7.8537088313708328E-2</v>
      </c>
      <c r="G12" s="226">
        <v>5.2821303399160351E-2</v>
      </c>
      <c r="H12" s="226">
        <v>7.0163224988278802E-2</v>
      </c>
      <c r="I12" s="226">
        <v>6.8946518663588557E-2</v>
      </c>
      <c r="J12" s="226">
        <v>6.2098417380239017E-2</v>
      </c>
      <c r="K12" s="226">
        <v>9.2495942242575679E-2</v>
      </c>
      <c r="L12" s="226">
        <v>0.1221763778958906</v>
      </c>
      <c r="M12" s="226">
        <v>0.15685103834473091</v>
      </c>
      <c r="N12" s="226">
        <v>0.15835666739810869</v>
      </c>
      <c r="O12" s="226">
        <v>8.3848698060509499E-2</v>
      </c>
      <c r="P12" s="226">
        <v>8.903790397668622E-2</v>
      </c>
      <c r="Q12" s="226">
        <v>0.1185521085950651</v>
      </c>
      <c r="R12" s="226">
        <v>9.2700415782024426E-2</v>
      </c>
      <c r="S12" s="226">
        <v>8.8659133550177641E-2</v>
      </c>
      <c r="T12" s="226">
        <v>0.13021049122938211</v>
      </c>
      <c r="U12" s="226">
        <v>0.1155288396583979</v>
      </c>
      <c r="V12" s="226">
        <v>0.11092614690523429</v>
      </c>
      <c r="W12" s="226">
        <v>9.8254545092035891E-2</v>
      </c>
      <c r="X12" s="226">
        <v>0.1195316824938248</v>
      </c>
      <c r="Y12" s="226">
        <v>6.2138986412547663E-2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0.68761503970489712</v>
      </c>
      <c r="C15" s="226">
        <v>0.89167469705476921</v>
      </c>
      <c r="D15" s="226">
        <v>0.69869647465429841</v>
      </c>
      <c r="E15" s="226">
        <v>0.65836702824898286</v>
      </c>
      <c r="F15" s="226">
        <v>0.7403168804289636</v>
      </c>
      <c r="G15" s="226">
        <v>0.72800514018982354</v>
      </c>
      <c r="H15" s="226">
        <v>0.76796709122004314</v>
      </c>
      <c r="I15" s="226">
        <v>0.82340682678402388</v>
      </c>
      <c r="J15" s="226">
        <v>0.91621886807362163</v>
      </c>
      <c r="K15" s="226">
        <v>0.49657205306474189</v>
      </c>
      <c r="L15" s="226">
        <v>0.52277015913711022</v>
      </c>
      <c r="M15" s="226">
        <v>0.38739598305241441</v>
      </c>
      <c r="N15" s="226">
        <v>0.45258269930591583</v>
      </c>
      <c r="O15" s="226">
        <v>0.88491365857999327</v>
      </c>
      <c r="P15" s="226">
        <v>0.97572299446073663</v>
      </c>
      <c r="Q15" s="226">
        <v>0.8004199301393915</v>
      </c>
      <c r="R15" s="226">
        <v>1.1348567090841231</v>
      </c>
      <c r="S15" s="226">
        <v>1.2861871732644501</v>
      </c>
      <c r="T15" s="226">
        <v>1.1369284602348551</v>
      </c>
      <c r="U15" s="226">
        <v>1.0364064980591221</v>
      </c>
      <c r="V15" s="226">
        <v>0.91382669768210878</v>
      </c>
      <c r="W15" s="226">
        <v>0.9925778756783622</v>
      </c>
      <c r="X15" s="226">
        <v>0.85341568505685161</v>
      </c>
      <c r="Y15" s="226">
        <v>0.87818303974223511</v>
      </c>
      <c r="DA15" s="69" t="s">
        <v>1589</v>
      </c>
    </row>
    <row r="16" spans="1:105" ht="12" customHeight="1" x14ac:dyDescent="0.25">
      <c r="A16" s="57" t="s">
        <v>1450</v>
      </c>
      <c r="B16" s="261">
        <v>6.4250891472508416</v>
      </c>
      <c r="C16" s="261">
        <v>8.0929749225548058</v>
      </c>
      <c r="D16" s="261">
        <v>6.774256179339738</v>
      </c>
      <c r="E16" s="261">
        <v>6.2540008278700476</v>
      </c>
      <c r="F16" s="261">
        <v>6.6730720731101307</v>
      </c>
      <c r="G16" s="261">
        <v>5.9036951732775806</v>
      </c>
      <c r="H16" s="261">
        <v>6.3778594281640304</v>
      </c>
      <c r="I16" s="261">
        <v>6.8376890585579719</v>
      </c>
      <c r="J16" s="261">
        <v>7.3213254518384003</v>
      </c>
      <c r="K16" s="261">
        <v>4.6583524300898089</v>
      </c>
      <c r="L16" s="261">
        <v>5.2916251863487984</v>
      </c>
      <c r="M16" s="261">
        <v>4.4035645433298409</v>
      </c>
      <c r="N16" s="261">
        <v>4.9466438730442341</v>
      </c>
      <c r="O16" s="261">
        <v>7.6297399953153908</v>
      </c>
      <c r="P16" s="261">
        <v>8.3382319999169798</v>
      </c>
      <c r="Q16" s="261">
        <v>7.1991613542971837</v>
      </c>
      <c r="R16" s="261">
        <v>9.546294141268298</v>
      </c>
      <c r="S16" s="261">
        <v>10.561192966026709</v>
      </c>
      <c r="T16" s="261">
        <v>9.8644549487461823</v>
      </c>
      <c r="U16" s="261">
        <v>9.0931792490160301</v>
      </c>
      <c r="V16" s="261">
        <v>8.1230322273525974</v>
      </c>
      <c r="W16" s="261">
        <v>8.7350311226502466</v>
      </c>
      <c r="X16" s="261">
        <v>7.5144156562574684</v>
      </c>
      <c r="Y16" s="261">
        <v>7.8492604972671289</v>
      </c>
      <c r="DA16" s="70" t="s">
        <v>1590</v>
      </c>
    </row>
    <row r="17" spans="1:105" ht="12" customHeight="1" x14ac:dyDescent="0.25">
      <c r="A17" s="57" t="s">
        <v>1452</v>
      </c>
      <c r="B17" s="261">
        <v>43.17953379680943</v>
      </c>
      <c r="C17" s="261">
        <v>41.587601315720264</v>
      </c>
      <c r="D17" s="261">
        <v>43.810823372748033</v>
      </c>
      <c r="E17" s="261">
        <v>37.06878734389683</v>
      </c>
      <c r="F17" s="261">
        <v>40.319397884947897</v>
      </c>
      <c r="G17" s="261">
        <v>40.894300956019883</v>
      </c>
      <c r="H17" s="261">
        <v>45.355635177868031</v>
      </c>
      <c r="I17" s="261">
        <v>43.886701418854841</v>
      </c>
      <c r="J17" s="261">
        <v>43.323343910019133</v>
      </c>
      <c r="K17" s="261">
        <v>34.826121811767699</v>
      </c>
      <c r="L17" s="261">
        <v>37.492340303689168</v>
      </c>
      <c r="M17" s="261">
        <v>35.123668763403387</v>
      </c>
      <c r="N17" s="261">
        <v>37.516403313969782</v>
      </c>
      <c r="O17" s="261">
        <v>40.286872933187396</v>
      </c>
      <c r="P17" s="261">
        <v>40.692737461864787</v>
      </c>
      <c r="Q17" s="261">
        <v>41.67191696389105</v>
      </c>
      <c r="R17" s="261">
        <v>45.966219388701127</v>
      </c>
      <c r="S17" s="261">
        <v>49.686189970364701</v>
      </c>
      <c r="T17" s="261">
        <v>52.068220491373097</v>
      </c>
      <c r="U17" s="261">
        <v>46.091892538801552</v>
      </c>
      <c r="V17" s="261">
        <v>42.765275217149309</v>
      </c>
      <c r="W17" s="261">
        <v>40.498057206399302</v>
      </c>
      <c r="X17" s="261">
        <v>43.887398928251223</v>
      </c>
      <c r="Y17" s="261">
        <v>39.313918836446682</v>
      </c>
      <c r="DA17" s="70" t="s">
        <v>1591</v>
      </c>
    </row>
    <row r="18" spans="1:105" ht="12" customHeight="1" x14ac:dyDescent="0.25">
      <c r="A18" s="18" t="s">
        <v>28</v>
      </c>
      <c r="B18" s="230">
        <v>18.980370495946609</v>
      </c>
      <c r="C18" s="230">
        <v>18.60742971197887</v>
      </c>
      <c r="D18" s="230">
        <v>18.681815402399678</v>
      </c>
      <c r="E18" s="230">
        <v>14.92215695485193</v>
      </c>
      <c r="F18" s="230">
        <v>19.184901898222851</v>
      </c>
      <c r="G18" s="230">
        <v>17.781329763707419</v>
      </c>
      <c r="H18" s="230">
        <v>20.18523048617373</v>
      </c>
      <c r="I18" s="230">
        <v>19.194814926239069</v>
      </c>
      <c r="J18" s="230">
        <v>21.17223320101963</v>
      </c>
      <c r="K18" s="230">
        <v>13.08772994680954</v>
      </c>
      <c r="L18" s="230">
        <v>15.074454151466339</v>
      </c>
      <c r="M18" s="230">
        <v>15.834251052392149</v>
      </c>
      <c r="N18" s="230">
        <v>17.2327234298828</v>
      </c>
      <c r="O18" s="230">
        <v>20.274668921871669</v>
      </c>
      <c r="P18" s="230">
        <v>20.537207590090791</v>
      </c>
      <c r="Q18" s="230">
        <v>22.382377701782548</v>
      </c>
      <c r="R18" s="230">
        <v>22.73196135458522</v>
      </c>
      <c r="S18" s="230">
        <v>24.420280134258832</v>
      </c>
      <c r="T18" s="230">
        <v>24.596964241103311</v>
      </c>
      <c r="U18" s="230">
        <v>19.695117634833512</v>
      </c>
      <c r="V18" s="230">
        <v>15.85785699003535</v>
      </c>
      <c r="W18" s="230">
        <v>16.888698654307039</v>
      </c>
      <c r="X18" s="230">
        <v>16.040033018765591</v>
      </c>
      <c r="Y18" s="230">
        <v>18.41673688582144</v>
      </c>
      <c r="DA18" s="71" t="s">
        <v>1592</v>
      </c>
    </row>
    <row r="19" spans="1:105" ht="12" customHeight="1" x14ac:dyDescent="0.25">
      <c r="A19" s="18" t="s">
        <v>31</v>
      </c>
      <c r="B19" s="230">
        <v>5.3770133727251794</v>
      </c>
      <c r="C19" s="230">
        <v>3.8922346394743208</v>
      </c>
      <c r="D19" s="230">
        <v>4.5903834597019006</v>
      </c>
      <c r="E19" s="230">
        <v>4.1592821324682436</v>
      </c>
      <c r="F19" s="230">
        <v>3.6258004271362321</v>
      </c>
      <c r="G19" s="230">
        <v>2.9462897590238879</v>
      </c>
      <c r="H19" s="230">
        <v>3.424943567928088</v>
      </c>
      <c r="I19" s="230">
        <v>3.6806349989188991</v>
      </c>
      <c r="J19" s="230">
        <v>2.9922742538025942</v>
      </c>
      <c r="K19" s="230">
        <v>2.1010108432786252</v>
      </c>
      <c r="L19" s="230">
        <v>2.3712376173178362</v>
      </c>
      <c r="M19" s="230">
        <v>1.941499058566579</v>
      </c>
      <c r="N19" s="230">
        <v>2.2767613017387731</v>
      </c>
      <c r="O19" s="230">
        <v>3.1412455968199922</v>
      </c>
      <c r="P19" s="230">
        <v>3.197020872412756</v>
      </c>
      <c r="Q19" s="230">
        <v>2.9504671320437419</v>
      </c>
      <c r="R19" s="230">
        <v>3.7362791909715392</v>
      </c>
      <c r="S19" s="230">
        <v>4.2219141833000116</v>
      </c>
      <c r="T19" s="230">
        <v>4.0865389921215174</v>
      </c>
      <c r="U19" s="230">
        <v>3.6933462244813078</v>
      </c>
      <c r="V19" s="230">
        <v>2.7344977826578072</v>
      </c>
      <c r="W19" s="230">
        <v>3.620118825086907</v>
      </c>
      <c r="X19" s="230">
        <v>3.314103926629123</v>
      </c>
      <c r="Y19" s="230">
        <v>4.8824713434757214</v>
      </c>
      <c r="DA19" s="71" t="s">
        <v>1593</v>
      </c>
    </row>
    <row r="20" spans="1:105" ht="12" customHeight="1" x14ac:dyDescent="0.25">
      <c r="A20" s="18" t="s">
        <v>159</v>
      </c>
      <c r="B20" s="295">
        <v>4.0347076555337571</v>
      </c>
      <c r="C20" s="295">
        <v>3.5866258101969279</v>
      </c>
      <c r="D20" s="295">
        <v>4.0617140071637046</v>
      </c>
      <c r="E20" s="295">
        <v>3.8087846293932022</v>
      </c>
      <c r="F20" s="295">
        <v>3.714587421526006</v>
      </c>
      <c r="G20" s="295">
        <v>2.2674182065594231</v>
      </c>
      <c r="H20" s="295">
        <v>2.4000114427987951</v>
      </c>
      <c r="I20" s="295">
        <v>2.611662434616703</v>
      </c>
      <c r="J20" s="295">
        <v>2.331607230126798</v>
      </c>
      <c r="K20" s="295">
        <v>1.8699563823190439</v>
      </c>
      <c r="L20" s="295">
        <v>2.399197288414852</v>
      </c>
      <c r="M20" s="295">
        <v>1.664168541370614</v>
      </c>
      <c r="N20" s="295">
        <v>1.725971852889721</v>
      </c>
      <c r="O20" s="295">
        <v>2.4082768146219888</v>
      </c>
      <c r="P20" s="295">
        <v>1.9116849907433771</v>
      </c>
      <c r="Q20" s="295">
        <v>1.568512440381352</v>
      </c>
      <c r="R20" s="295">
        <v>2.219193743517125</v>
      </c>
      <c r="S20" s="295">
        <v>2.4314141594076921</v>
      </c>
      <c r="T20" s="295">
        <v>2.5827564047864211</v>
      </c>
      <c r="U20" s="295">
        <v>2.1200850615556859</v>
      </c>
      <c r="V20" s="295">
        <v>1.7292453265408669</v>
      </c>
      <c r="W20" s="295">
        <v>1.817973618972369</v>
      </c>
      <c r="X20" s="295">
        <v>1.4300230716274851</v>
      </c>
      <c r="Y20" s="295">
        <v>5.0276330838845702</v>
      </c>
      <c r="DA20" s="122" t="s">
        <v>1594</v>
      </c>
    </row>
    <row r="21" spans="1:105" ht="12" customHeight="1" x14ac:dyDescent="0.25">
      <c r="A21" s="18" t="s">
        <v>32</v>
      </c>
      <c r="B21" s="295">
        <v>10.128872686696109</v>
      </c>
      <c r="C21" s="295">
        <v>7.1506283716554053</v>
      </c>
      <c r="D21" s="295">
        <v>10.16369487277775</v>
      </c>
      <c r="E21" s="295">
        <v>8.6800124639716785</v>
      </c>
      <c r="F21" s="295">
        <v>9.340254641479099</v>
      </c>
      <c r="G21" s="295">
        <v>10.080326884160909</v>
      </c>
      <c r="H21" s="295">
        <v>9.835149485228877</v>
      </c>
      <c r="I21" s="295">
        <v>8.6399584199089752</v>
      </c>
      <c r="J21" s="295">
        <v>6.7655063248874932</v>
      </c>
      <c r="K21" s="295">
        <v>5.845515861263431</v>
      </c>
      <c r="L21" s="295">
        <v>5.6071984294296398</v>
      </c>
      <c r="M21" s="295">
        <v>3.0226350206806361</v>
      </c>
      <c r="N21" s="295">
        <v>3.101515737726972</v>
      </c>
      <c r="O21" s="295">
        <v>2.7193943445787951</v>
      </c>
      <c r="P21" s="295">
        <v>1.637726068197811</v>
      </c>
      <c r="Q21" s="295">
        <v>2.4587332863590148</v>
      </c>
      <c r="R21" s="295">
        <v>3.1823278135780728</v>
      </c>
      <c r="S21" s="295">
        <v>3.956421495950408</v>
      </c>
      <c r="T21" s="295">
        <v>3.2991798007250881</v>
      </c>
      <c r="U21" s="295">
        <v>3.8439836772944211</v>
      </c>
      <c r="V21" s="295">
        <v>3.6229441024280118</v>
      </c>
      <c r="W21" s="295">
        <v>3.5250730210073131</v>
      </c>
      <c r="X21" s="295">
        <v>2.0449969829530699</v>
      </c>
      <c r="Y21" s="295">
        <v>2.070207913587216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5.742445667822266</v>
      </c>
      <c r="H22" s="295">
        <v>6.83758930088303</v>
      </c>
      <c r="I22" s="295">
        <v>6.4113812533648424</v>
      </c>
      <c r="J22" s="295">
        <v>6.7532321206292751</v>
      </c>
      <c r="K22" s="295">
        <v>7.9949008592251483</v>
      </c>
      <c r="L22" s="295">
        <v>5.8474636738344667</v>
      </c>
      <c r="M22" s="295">
        <v>5.2357024349225414</v>
      </c>
      <c r="N22" s="295">
        <v>5.5356918142167908</v>
      </c>
      <c r="O22" s="295">
        <v>6.0365791219303331</v>
      </c>
      <c r="P22" s="295">
        <v>6.4463618500203239</v>
      </c>
      <c r="Q22" s="295">
        <v>5.186888128794604</v>
      </c>
      <c r="R22" s="295">
        <v>6.9977127702141564</v>
      </c>
      <c r="S22" s="295">
        <v>7.861326747516717</v>
      </c>
      <c r="T22" s="295">
        <v>8.070558796216794</v>
      </c>
      <c r="U22" s="295">
        <v>7.7213052166386396</v>
      </c>
      <c r="V22" s="295">
        <v>5.5768561955086602</v>
      </c>
      <c r="W22" s="295">
        <v>5.4999860275830841</v>
      </c>
      <c r="X22" s="295">
        <v>7.7688767236330509</v>
      </c>
      <c r="Y22" s="295">
        <v>3.8104115590486409</v>
      </c>
      <c r="DA22" s="122" t="s">
        <v>1596</v>
      </c>
    </row>
    <row r="23" spans="1:105" ht="12" customHeight="1" x14ac:dyDescent="0.25">
      <c r="A23" s="18" t="s">
        <v>35</v>
      </c>
      <c r="B23" s="295">
        <v>4.2743523101358543</v>
      </c>
      <c r="C23" s="295">
        <v>7.7171657315794846</v>
      </c>
      <c r="D23" s="295">
        <v>5.9186703256675646</v>
      </c>
      <c r="E23" s="295">
        <v>5.4985511632117783</v>
      </c>
      <c r="F23" s="295">
        <v>4.4538534965837089</v>
      </c>
      <c r="G23" s="295">
        <v>2.0764906747459779</v>
      </c>
      <c r="H23" s="295">
        <v>2.6727108948555118</v>
      </c>
      <c r="I23" s="295">
        <v>3.2128446867701088</v>
      </c>
      <c r="J23" s="295">
        <v>3.3084907795533409</v>
      </c>
      <c r="K23" s="295">
        <v>3.927007918871916</v>
      </c>
      <c r="L23" s="295">
        <v>6.1927891432260358</v>
      </c>
      <c r="M23" s="295">
        <v>7.425412655470871</v>
      </c>
      <c r="N23" s="295">
        <v>7.6437391775147239</v>
      </c>
      <c r="O23" s="295">
        <v>5.7067081333646259</v>
      </c>
      <c r="P23" s="295">
        <v>6.9627360903997246</v>
      </c>
      <c r="Q23" s="295">
        <v>7.1249382745297911</v>
      </c>
      <c r="R23" s="295">
        <v>7.0987445158350262</v>
      </c>
      <c r="S23" s="295">
        <v>6.7948332499310498</v>
      </c>
      <c r="T23" s="295">
        <v>9.4322222564199674</v>
      </c>
      <c r="U23" s="295">
        <v>9.0180547239979845</v>
      </c>
      <c r="V23" s="295">
        <v>7.9243309763785028</v>
      </c>
      <c r="W23" s="295">
        <v>9.1462070594425793</v>
      </c>
      <c r="X23" s="295">
        <v>7.4937346611390163</v>
      </c>
      <c r="Y23" s="295">
        <v>5.1064580506290911</v>
      </c>
      <c r="DA23" s="122" t="s">
        <v>1597</v>
      </c>
    </row>
    <row r="24" spans="1:105" ht="12" customHeight="1" x14ac:dyDescent="0.25">
      <c r="A24" s="18" t="s">
        <v>38</v>
      </c>
      <c r="B24" s="295">
        <v>0.3842172757719241</v>
      </c>
      <c r="C24" s="295">
        <v>0.63351705083524501</v>
      </c>
      <c r="D24" s="295">
        <v>0.39454530503743518</v>
      </c>
      <c r="E24" s="295">
        <v>0</v>
      </c>
      <c r="F24" s="295">
        <v>0</v>
      </c>
      <c r="G24" s="295">
        <v>0</v>
      </c>
      <c r="H24" s="295">
        <v>0</v>
      </c>
      <c r="I24" s="295">
        <v>0.13540469903624081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5.3195438436001057</v>
      </c>
      <c r="W24" s="295">
        <v>0</v>
      </c>
      <c r="X24" s="295">
        <v>5.7956305435038766</v>
      </c>
      <c r="Y24" s="295">
        <v>0</v>
      </c>
      <c r="DA24" s="122" t="s">
        <v>1598</v>
      </c>
    </row>
    <row r="25" spans="1:105" ht="12" customHeight="1" x14ac:dyDescent="0.25">
      <c r="A25" s="57" t="s">
        <v>1461</v>
      </c>
      <c r="B25" s="261">
        <v>49.296168374538169</v>
      </c>
      <c r="C25" s="261">
        <v>47.306197545001503</v>
      </c>
      <c r="D25" s="261">
        <v>49.818362918567097</v>
      </c>
      <c r="E25" s="261">
        <v>41.891475820984837</v>
      </c>
      <c r="F25" s="261">
        <v>46.236852349759758</v>
      </c>
      <c r="G25" s="261">
        <v>46.351100706059192</v>
      </c>
      <c r="H25" s="261">
        <v>51.399369577971299</v>
      </c>
      <c r="I25" s="261">
        <v>49.646300204954677</v>
      </c>
      <c r="J25" s="261">
        <v>49.333024842506212</v>
      </c>
      <c r="K25" s="261">
        <v>38.671382229068897</v>
      </c>
      <c r="L25" s="261">
        <v>41.860189144620072</v>
      </c>
      <c r="M25" s="261">
        <v>39.38099389713399</v>
      </c>
      <c r="N25" s="261">
        <v>42.138136263419611</v>
      </c>
      <c r="O25" s="261">
        <v>45.734633068456382</v>
      </c>
      <c r="P25" s="261">
        <v>46.058310439648743</v>
      </c>
      <c r="Q25" s="261">
        <v>47.532721829150553</v>
      </c>
      <c r="R25" s="261">
        <v>52.040830731652207</v>
      </c>
      <c r="S25" s="261">
        <v>56.272870912768603</v>
      </c>
      <c r="T25" s="261">
        <v>58.253129631181586</v>
      </c>
      <c r="U25" s="261">
        <v>51.432680286376574</v>
      </c>
      <c r="V25" s="261">
        <v>48.448594903144482</v>
      </c>
      <c r="W25" s="261">
        <v>45.106503924601313</v>
      </c>
      <c r="X25" s="261">
        <v>49.585234784814809</v>
      </c>
      <c r="Y25" s="261">
        <v>44.5608734698299</v>
      </c>
      <c r="DA25" s="70" t="s">
        <v>1599</v>
      </c>
    </row>
    <row r="26" spans="1:105" ht="12" customHeight="1" x14ac:dyDescent="0.25">
      <c r="A26" s="18" t="s">
        <v>28</v>
      </c>
      <c r="B26" s="230">
        <v>23.680173051472519</v>
      </c>
      <c r="C26" s="230">
        <v>23.21488696529239</v>
      </c>
      <c r="D26" s="230">
        <v>23.307691582678238</v>
      </c>
      <c r="E26" s="230">
        <v>18.61708964361841</v>
      </c>
      <c r="F26" s="230">
        <v>23.935349261093741</v>
      </c>
      <c r="G26" s="230">
        <v>22.184233230842992</v>
      </c>
      <c r="H26" s="230">
        <v>25.18337305894692</v>
      </c>
      <c r="I26" s="230">
        <v>23.947716892112211</v>
      </c>
      <c r="J26" s="230">
        <v>26.414771312991299</v>
      </c>
      <c r="K26" s="230">
        <v>16.328433107118471</v>
      </c>
      <c r="L26" s="230">
        <v>18.807097734970121</v>
      </c>
      <c r="M26" s="230">
        <v>19.755030869454401</v>
      </c>
      <c r="N26" s="230">
        <v>21.49978437222482</v>
      </c>
      <c r="O26" s="230">
        <v>25.294957689775519</v>
      </c>
      <c r="P26" s="230">
        <v>25.62250456761226</v>
      </c>
      <c r="Q26" s="230">
        <v>27.924564348984671</v>
      </c>
      <c r="R26" s="230">
        <v>28.360709754897609</v>
      </c>
      <c r="S26" s="230">
        <v>30.46707964252758</v>
      </c>
      <c r="T26" s="230">
        <v>30.366953573823189</v>
      </c>
      <c r="U26" s="230">
        <v>24.5719014790341</v>
      </c>
      <c r="V26" s="230">
        <v>19.784481964128929</v>
      </c>
      <c r="W26" s="230">
        <v>21.07057429851378</v>
      </c>
      <c r="X26" s="230">
        <v>20.011767300159821</v>
      </c>
      <c r="Y26" s="230">
        <v>22.976975954859441</v>
      </c>
      <c r="DA26" s="71" t="s">
        <v>1600</v>
      </c>
    </row>
    <row r="27" spans="1:105" ht="12" customHeight="1" x14ac:dyDescent="0.25">
      <c r="A27" s="18" t="s">
        <v>31</v>
      </c>
      <c r="B27" s="295">
        <v>5.5543547007044092</v>
      </c>
      <c r="C27" s="295">
        <v>4.0206059139949391</v>
      </c>
      <c r="D27" s="295">
        <v>4.7417806466248038</v>
      </c>
      <c r="E27" s="295">
        <v>4.2964610021645191</v>
      </c>
      <c r="F27" s="295">
        <v>3.7453843333243091</v>
      </c>
      <c r="G27" s="295">
        <v>3.0434624648102022</v>
      </c>
      <c r="H27" s="295">
        <v>3.5379029374679201</v>
      </c>
      <c r="I27" s="295">
        <v>3.802027425024078</v>
      </c>
      <c r="J27" s="295">
        <v>3.0909635917423399</v>
      </c>
      <c r="K27" s="295">
        <v>2.1703050828904842</v>
      </c>
      <c r="L27" s="295">
        <v>2.4494443091855782</v>
      </c>
      <c r="M27" s="295">
        <v>2.0055323791945541</v>
      </c>
      <c r="N27" s="295">
        <v>2.3518520342242382</v>
      </c>
      <c r="O27" s="295">
        <v>3.2448482154176519</v>
      </c>
      <c r="P27" s="295">
        <v>3.3024630366385148</v>
      </c>
      <c r="Q27" s="295">
        <v>3.0477776133622072</v>
      </c>
      <c r="R27" s="295">
        <v>3.8595068393886089</v>
      </c>
      <c r="S27" s="295">
        <v>4.3611587445426236</v>
      </c>
      <c r="T27" s="295">
        <v>4.2052876559084851</v>
      </c>
      <c r="U27" s="295">
        <v>3.8151578843627911</v>
      </c>
      <c r="V27" s="295">
        <v>2.8246852965279872</v>
      </c>
      <c r="W27" s="295">
        <v>3.739515344191739</v>
      </c>
      <c r="X27" s="295">
        <v>3.4234076517027541</v>
      </c>
      <c r="Y27" s="295">
        <v>5.0435019922489968</v>
      </c>
      <c r="DA27" s="122" t="s">
        <v>1601</v>
      </c>
    </row>
    <row r="28" spans="1:105" ht="12" customHeight="1" x14ac:dyDescent="0.25">
      <c r="A28" s="18" t="s">
        <v>159</v>
      </c>
      <c r="B28" s="295">
        <v>4.3887764531661126</v>
      </c>
      <c r="C28" s="295">
        <v>3.9013728492870738</v>
      </c>
      <c r="D28" s="295">
        <v>4.4181527674467462</v>
      </c>
      <c r="E28" s="295">
        <v>4.1430273823520753</v>
      </c>
      <c r="F28" s="295">
        <v>4.040563827830467</v>
      </c>
      <c r="G28" s="295">
        <v>2.466397192564791</v>
      </c>
      <c r="H28" s="295">
        <v>2.6106262477376792</v>
      </c>
      <c r="I28" s="295">
        <v>2.8408508311484941</v>
      </c>
      <c r="J28" s="295">
        <v>2.536219172057617</v>
      </c>
      <c r="K28" s="295">
        <v>2.034055807714727</v>
      </c>
      <c r="L28" s="295">
        <v>2.609740646624898</v>
      </c>
      <c r="M28" s="295">
        <v>1.810208900377178</v>
      </c>
      <c r="N28" s="295">
        <v>1.877435807870893</v>
      </c>
      <c r="O28" s="295">
        <v>2.6196169534668901</v>
      </c>
      <c r="P28" s="295">
        <v>2.0794463414811379</v>
      </c>
      <c r="Q28" s="295">
        <v>1.7061584264729399</v>
      </c>
      <c r="R28" s="295">
        <v>2.413940755584449</v>
      </c>
      <c r="S28" s="295">
        <v>2.644784733304669</v>
      </c>
      <c r="T28" s="295">
        <v>2.7939376931388642</v>
      </c>
      <c r="U28" s="295">
        <v>2.306134716874277</v>
      </c>
      <c r="V28" s="295">
        <v>1.880996547658446</v>
      </c>
      <c r="W28" s="295">
        <v>1.977511257966869</v>
      </c>
      <c r="X28" s="295">
        <v>1.5555158192527621</v>
      </c>
      <c r="Y28" s="295">
        <v>5.4688367974934478</v>
      </c>
      <c r="DA28" s="122" t="s">
        <v>1602</v>
      </c>
    </row>
    <row r="29" spans="1:105" ht="12" customHeight="1" x14ac:dyDescent="0.25">
      <c r="A29" s="18" t="s">
        <v>32</v>
      </c>
      <c r="B29" s="295">
        <v>10.961378543582571</v>
      </c>
      <c r="C29" s="295">
        <v>7.7383482674381412</v>
      </c>
      <c r="D29" s="295">
        <v>10.99906281261849</v>
      </c>
      <c r="E29" s="295">
        <v>9.3934345236244976</v>
      </c>
      <c r="F29" s="295">
        <v>10.107942905944659</v>
      </c>
      <c r="G29" s="295">
        <v>10.908842695344561</v>
      </c>
      <c r="H29" s="295">
        <v>10.64351383169374</v>
      </c>
      <c r="I29" s="295">
        <v>9.3500883830663959</v>
      </c>
      <c r="J29" s="295">
        <v>7.321572514530601</v>
      </c>
      <c r="K29" s="295">
        <v>6.3259667802898312</v>
      </c>
      <c r="L29" s="295">
        <v>6.0680617137866459</v>
      </c>
      <c r="M29" s="295">
        <v>3.2710695144078512</v>
      </c>
      <c r="N29" s="295">
        <v>3.3564335451424658</v>
      </c>
      <c r="O29" s="295">
        <v>2.9429050736670712</v>
      </c>
      <c r="P29" s="295">
        <v>1.772333006790406</v>
      </c>
      <c r="Q29" s="295">
        <v>2.6608199276595941</v>
      </c>
      <c r="R29" s="295">
        <v>3.4438876756954229</v>
      </c>
      <c r="S29" s="295">
        <v>4.2816051733024221</v>
      </c>
      <c r="T29" s="295">
        <v>3.5703438869943018</v>
      </c>
      <c r="U29" s="295">
        <v>4.1599259370215913</v>
      </c>
      <c r="V29" s="295">
        <v>3.920718818108381</v>
      </c>
      <c r="W29" s="295">
        <v>3.8148035790580219</v>
      </c>
      <c r="X29" s="295">
        <v>2.2130780733452622</v>
      </c>
      <c r="Y29" s="295">
        <v>2.2403611247434552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5.6932333049814332</v>
      </c>
      <c r="H30" s="295">
        <v>6.778991632729686</v>
      </c>
      <c r="I30" s="295">
        <v>6.3564361587478384</v>
      </c>
      <c r="J30" s="295">
        <v>6.6953573876856014</v>
      </c>
      <c r="K30" s="295">
        <v>7.926385110932511</v>
      </c>
      <c r="L30" s="295">
        <v>5.7973513139339046</v>
      </c>
      <c r="M30" s="295">
        <v>5.1908328265955781</v>
      </c>
      <c r="N30" s="295">
        <v>5.4882513176244094</v>
      </c>
      <c r="O30" s="295">
        <v>5.9848460556985543</v>
      </c>
      <c r="P30" s="295">
        <v>6.3911169741054907</v>
      </c>
      <c r="Q30" s="295">
        <v>5.1424368557003914</v>
      </c>
      <c r="R30" s="295">
        <v>6.9377428549856326</v>
      </c>
      <c r="S30" s="295">
        <v>7.793955720137741</v>
      </c>
      <c r="T30" s="295">
        <v>8.0013946646285312</v>
      </c>
      <c r="U30" s="295">
        <v>7.6551341641103994</v>
      </c>
      <c r="V30" s="295">
        <v>5.5290629230111259</v>
      </c>
      <c r="W30" s="295">
        <v>5.4528515271165654</v>
      </c>
      <c r="X30" s="295">
        <v>7.7022979865748189</v>
      </c>
      <c r="Y30" s="295">
        <v>3.7777565951074799</v>
      </c>
      <c r="DA30" s="122" t="s">
        <v>1604</v>
      </c>
    </row>
    <row r="31" spans="1:105" ht="12" customHeight="1" x14ac:dyDescent="0.25">
      <c r="A31" s="18" t="s">
        <v>35</v>
      </c>
      <c r="B31" s="295">
        <v>4.2299744796312844</v>
      </c>
      <c r="C31" s="295">
        <v>7.6370434000628231</v>
      </c>
      <c r="D31" s="295">
        <v>5.8572206066301193</v>
      </c>
      <c r="E31" s="295">
        <v>5.4414632692253377</v>
      </c>
      <c r="F31" s="295">
        <v>4.4076120215665746</v>
      </c>
      <c r="G31" s="295">
        <v>2.0549318175152149</v>
      </c>
      <c r="H31" s="295">
        <v>2.64496186939536</v>
      </c>
      <c r="I31" s="295">
        <v>3.179487802123774</v>
      </c>
      <c r="J31" s="295">
        <v>3.2741408634987401</v>
      </c>
      <c r="K31" s="295">
        <v>3.8862363401228852</v>
      </c>
      <c r="L31" s="295">
        <v>6.1284934261189203</v>
      </c>
      <c r="M31" s="295">
        <v>7.3483194071044267</v>
      </c>
      <c r="N31" s="295">
        <v>7.5643791863327836</v>
      </c>
      <c r="O31" s="295">
        <v>5.6474590804306954</v>
      </c>
      <c r="P31" s="295">
        <v>6.8904465130209251</v>
      </c>
      <c r="Q31" s="295">
        <v>7.0509646569707476</v>
      </c>
      <c r="R31" s="295">
        <v>7.0250428511004781</v>
      </c>
      <c r="S31" s="295">
        <v>6.7242868989535678</v>
      </c>
      <c r="T31" s="295">
        <v>9.3152121566882098</v>
      </c>
      <c r="U31" s="295">
        <v>8.9244261049734082</v>
      </c>
      <c r="V31" s="295">
        <v>7.8420577823561164</v>
      </c>
      <c r="W31" s="295">
        <v>9.0512479177543366</v>
      </c>
      <c r="X31" s="295">
        <v>7.4159320696564057</v>
      </c>
      <c r="Y31" s="295">
        <v>5.0534410053770769</v>
      </c>
      <c r="DA31" s="122" t="s">
        <v>1605</v>
      </c>
    </row>
    <row r="32" spans="1:105" ht="12" customHeight="1" x14ac:dyDescent="0.25">
      <c r="A32" s="18" t="s">
        <v>38</v>
      </c>
      <c r="B32" s="295">
        <v>0.48151114598127281</v>
      </c>
      <c r="C32" s="295">
        <v>0.79394014892613451</v>
      </c>
      <c r="D32" s="295">
        <v>0.49445450256869622</v>
      </c>
      <c r="E32" s="295">
        <v>0</v>
      </c>
      <c r="F32" s="295">
        <v>0</v>
      </c>
      <c r="G32" s="295">
        <v>0</v>
      </c>
      <c r="H32" s="295">
        <v>0</v>
      </c>
      <c r="I32" s="295">
        <v>0.16969271273187739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6.6665915713534973</v>
      </c>
      <c r="W32" s="295">
        <v>0</v>
      </c>
      <c r="X32" s="295">
        <v>7.2632358841229916</v>
      </c>
      <c r="Y32" s="295">
        <v>0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10.684073984789979</v>
      </c>
      <c r="C33" s="261">
        <f t="shared" si="0"/>
        <v>12.732781694720064</v>
      </c>
      <c r="D33" s="261">
        <f t="shared" si="0"/>
        <v>11.167546605671989</v>
      </c>
      <c r="E33" s="261">
        <f t="shared" si="0"/>
        <v>10.118241754235472</v>
      </c>
      <c r="F33" s="261">
        <f t="shared" si="0"/>
        <v>10.837898304003307</v>
      </c>
      <c r="G33" s="261">
        <f t="shared" si="0"/>
        <v>9.8599927579986506</v>
      </c>
      <c r="H33" s="261">
        <f t="shared" si="0"/>
        <v>10.716479483002692</v>
      </c>
      <c r="I33" s="261">
        <f t="shared" si="0"/>
        <v>11.225654033711464</v>
      </c>
      <c r="J33" s="261">
        <f t="shared" si="0"/>
        <v>11.811482405727491</v>
      </c>
      <c r="K33" s="261">
        <f t="shared" si="0"/>
        <v>7.9134621628301121</v>
      </c>
      <c r="L33" s="261">
        <f t="shared" si="0"/>
        <v>8.8852944212152511</v>
      </c>
      <c r="M33" s="261">
        <f t="shared" si="0"/>
        <v>7.61497013230235</v>
      </c>
      <c r="N33" s="261">
        <f t="shared" si="0"/>
        <v>8.4454038282832506</v>
      </c>
      <c r="O33" s="261">
        <f t="shared" si="0"/>
        <v>12.039584494632903</v>
      </c>
      <c r="P33" s="261">
        <f t="shared" si="0"/>
        <v>12.968940235027928</v>
      </c>
      <c r="Q33" s="261">
        <f t="shared" si="0"/>
        <v>11.568131836250412</v>
      </c>
      <c r="R33" s="261">
        <f t="shared" si="0"/>
        <v>14.813696305886552</v>
      </c>
      <c r="S33" s="261">
        <f t="shared" si="0"/>
        <v>16.32177990427261</v>
      </c>
      <c r="T33" s="261">
        <f t="shared" si="0"/>
        <v>15.552195206513115</v>
      </c>
      <c r="U33" s="261">
        <f t="shared" si="0"/>
        <v>14.238043952754683</v>
      </c>
      <c r="V33" s="261">
        <f t="shared" si="0"/>
        <v>14.656593861277695</v>
      </c>
      <c r="W33" s="261">
        <f t="shared" si="0"/>
        <v>15.241952254288123</v>
      </c>
      <c r="X33" s="261">
        <f t="shared" si="0"/>
        <v>13.806100278254302</v>
      </c>
      <c r="Y33" s="261">
        <f t="shared" si="0"/>
        <v>15.361841328419047</v>
      </c>
      <c r="DA33" s="70"/>
    </row>
    <row r="34" spans="1:105" ht="12" customHeight="1" x14ac:dyDescent="0.25">
      <c r="A34" s="60" t="s">
        <v>1471</v>
      </c>
      <c r="B34" s="262">
        <v>8.2344745702191506</v>
      </c>
      <c r="C34" s="262">
        <v>10.37205782984557</v>
      </c>
      <c r="D34" s="262">
        <v>8.6819714034304347</v>
      </c>
      <c r="E34" s="262">
        <v>8.0152056413505939</v>
      </c>
      <c r="F34" s="262">
        <v>8.5522925879988119</v>
      </c>
      <c r="G34" s="262">
        <v>7.5662495353049879</v>
      </c>
      <c r="H34" s="262">
        <v>8.1739443718256624</v>
      </c>
      <c r="I34" s="262">
        <v>8.7632677744016956</v>
      </c>
      <c r="J34" s="262">
        <v>9.3831022218979161</v>
      </c>
      <c r="K34" s="262">
        <v>5.9702027077875108</v>
      </c>
      <c r="L34" s="262">
        <v>6.7818129886594072</v>
      </c>
      <c r="M34" s="262">
        <v>5.6436633670497169</v>
      </c>
      <c r="N34" s="262">
        <v>6.3396806249671913</v>
      </c>
      <c r="O34" s="262">
        <v>9.7783701562632608</v>
      </c>
      <c r="P34" s="262">
        <v>10.68638236611589</v>
      </c>
      <c r="Q34" s="262">
        <v>9.2265351873335213</v>
      </c>
      <c r="R34" s="262">
        <v>12.234649908280399</v>
      </c>
      <c r="S34" s="262">
        <v>13.535356929192989</v>
      </c>
      <c r="T34" s="262">
        <v>12.64240877642591</v>
      </c>
      <c r="U34" s="262">
        <v>11.6539321980467</v>
      </c>
      <c r="V34" s="262">
        <v>10.4105796474164</v>
      </c>
      <c r="W34" s="262">
        <v>11.194925082138811</v>
      </c>
      <c r="X34" s="262">
        <v>9.6305690416738781</v>
      </c>
      <c r="Y34" s="262">
        <v>10.059710375758391</v>
      </c>
      <c r="DA34" s="72" t="s">
        <v>1607</v>
      </c>
    </row>
    <row r="35" spans="1:105" ht="12" customHeight="1" x14ac:dyDescent="0.25">
      <c r="A35" s="60" t="s">
        <v>1473</v>
      </c>
      <c r="B35" s="262">
        <v>2.4495994145708289</v>
      </c>
      <c r="C35" s="262">
        <v>2.360723864874493</v>
      </c>
      <c r="D35" s="262">
        <v>2.485575202241554</v>
      </c>
      <c r="E35" s="262">
        <v>2.1030361128848778</v>
      </c>
      <c r="F35" s="262">
        <v>2.2856057160044951</v>
      </c>
      <c r="G35" s="262">
        <v>2.2937432226936618</v>
      </c>
      <c r="H35" s="262">
        <v>2.5425351111770289</v>
      </c>
      <c r="I35" s="262">
        <v>2.4623862593097678</v>
      </c>
      <c r="J35" s="262">
        <v>2.428380183829574</v>
      </c>
      <c r="K35" s="262">
        <v>1.943259455042601</v>
      </c>
      <c r="L35" s="262">
        <v>2.103481432555844</v>
      </c>
      <c r="M35" s="262">
        <v>1.971306765252633</v>
      </c>
      <c r="N35" s="262">
        <v>2.1057232033160589</v>
      </c>
      <c r="O35" s="262">
        <v>2.2612143383696419</v>
      </c>
      <c r="P35" s="262">
        <v>2.282557868912038</v>
      </c>
      <c r="Q35" s="262">
        <v>2.3415966489168909</v>
      </c>
      <c r="R35" s="262">
        <v>2.579046397606152</v>
      </c>
      <c r="S35" s="262">
        <v>2.7864229750796219</v>
      </c>
      <c r="T35" s="262">
        <v>2.9097864300872049</v>
      </c>
      <c r="U35" s="262">
        <v>2.5841117547079828</v>
      </c>
      <c r="V35" s="262">
        <v>4.2460142138612964</v>
      </c>
      <c r="W35" s="262">
        <v>4.0470271721493116</v>
      </c>
      <c r="X35" s="262">
        <v>4.175531236580424</v>
      </c>
      <c r="Y35" s="262">
        <v>5.3021309526606561</v>
      </c>
      <c r="DA35" s="72" t="s">
        <v>1608</v>
      </c>
    </row>
    <row r="36" spans="1:105" ht="12" customHeight="1" x14ac:dyDescent="0.25">
      <c r="A36" s="64" t="s">
        <v>28</v>
      </c>
      <c r="B36" s="229">
        <v>1.071771570540339</v>
      </c>
      <c r="C36" s="229">
        <v>1.0507125859521831</v>
      </c>
      <c r="D36" s="229">
        <v>1.054912950126583</v>
      </c>
      <c r="E36" s="229">
        <v>0.84261493203025439</v>
      </c>
      <c r="F36" s="229">
        <v>1.083320920553779</v>
      </c>
      <c r="G36" s="229">
        <v>1.004064895952071</v>
      </c>
      <c r="H36" s="229">
        <v>1.1398068433124231</v>
      </c>
      <c r="I36" s="229">
        <v>1.0838806831573591</v>
      </c>
      <c r="J36" s="229">
        <v>1.1955402890870399</v>
      </c>
      <c r="K36" s="229">
        <v>0.73902966661770197</v>
      </c>
      <c r="L36" s="229">
        <v>0.85121475391672274</v>
      </c>
      <c r="M36" s="229">
        <v>0.89411848532548754</v>
      </c>
      <c r="N36" s="229">
        <v>0.97308654006923101</v>
      </c>
      <c r="O36" s="229">
        <v>1.1448571963977401</v>
      </c>
      <c r="P36" s="229">
        <v>1.1596820640590351</v>
      </c>
      <c r="Q36" s="229">
        <v>1.263873964261633</v>
      </c>
      <c r="R36" s="229">
        <v>1.2836140331227519</v>
      </c>
      <c r="S36" s="229">
        <v>1.378948951397923</v>
      </c>
      <c r="T36" s="229">
        <v>1.3855457871892209</v>
      </c>
      <c r="U36" s="229">
        <v>1.112131460445946</v>
      </c>
      <c r="V36" s="229">
        <v>0.57122443299092895</v>
      </c>
      <c r="W36" s="229">
        <v>0.59813056858397329</v>
      </c>
      <c r="X36" s="229">
        <v>0.59353926600282869</v>
      </c>
      <c r="Y36" s="229">
        <v>0.45177611063019613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0.30665221828712558</v>
      </c>
      <c r="C38" s="229">
        <v>0.22197497077896811</v>
      </c>
      <c r="D38" s="229">
        <v>0.26179054674597019</v>
      </c>
      <c r="E38" s="229">
        <v>0.2372047462022524</v>
      </c>
      <c r="F38" s="229">
        <v>0.20678017088215289</v>
      </c>
      <c r="G38" s="229">
        <v>0.1680275327013761</v>
      </c>
      <c r="H38" s="229">
        <v>0.1953252614064217</v>
      </c>
      <c r="I38" s="229">
        <v>0.2099073981941163</v>
      </c>
      <c r="J38" s="229">
        <v>0.17065003823618291</v>
      </c>
      <c r="K38" s="229">
        <v>0.119821096039075</v>
      </c>
      <c r="L38" s="229">
        <v>0.13523218653775829</v>
      </c>
      <c r="M38" s="229">
        <v>0.1107241049709468</v>
      </c>
      <c r="N38" s="229">
        <v>0.1298441821309122</v>
      </c>
      <c r="O38" s="229">
        <v>0.17914590566869129</v>
      </c>
      <c r="P38" s="229">
        <v>0.1823267815193734</v>
      </c>
      <c r="Q38" s="229">
        <v>0.1682657691747404</v>
      </c>
      <c r="R38" s="229">
        <v>0.2130807983225764</v>
      </c>
      <c r="S38" s="229">
        <v>0.24077666540573781</v>
      </c>
      <c r="T38" s="229">
        <v>0.23158093447174311</v>
      </c>
      <c r="U38" s="229">
        <v>0.2106323220962277</v>
      </c>
      <c r="V38" s="229">
        <v>9.9482639738443415E-2</v>
      </c>
      <c r="W38" s="229">
        <v>0.12948816736972421</v>
      </c>
      <c r="X38" s="229">
        <v>0.12385620456280649</v>
      </c>
      <c r="Y38" s="229">
        <v>0.120964442571316</v>
      </c>
      <c r="DA38" s="73" t="s">
        <v>1611</v>
      </c>
    </row>
    <row r="39" spans="1:105" ht="12" customHeight="1" x14ac:dyDescent="0.25">
      <c r="A39" s="64" t="s">
        <v>159</v>
      </c>
      <c r="B39" s="229">
        <v>0.23447601770390189</v>
      </c>
      <c r="C39" s="229">
        <v>0.2084358542844047</v>
      </c>
      <c r="D39" s="229">
        <v>0.23604548501690939</v>
      </c>
      <c r="E39" s="229">
        <v>0.2213465580256036</v>
      </c>
      <c r="F39" s="229">
        <v>0.2158723110503033</v>
      </c>
      <c r="G39" s="229">
        <v>0.13177043715030781</v>
      </c>
      <c r="H39" s="229">
        <v>0.1394760596296068</v>
      </c>
      <c r="I39" s="229">
        <v>0.15177610363316149</v>
      </c>
      <c r="J39" s="229">
        <v>0.13550076606416039</v>
      </c>
      <c r="K39" s="229">
        <v>0.1086720434886527</v>
      </c>
      <c r="L39" s="229">
        <v>0.1394287452529428</v>
      </c>
      <c r="M39" s="229">
        <v>9.671273501898163E-2</v>
      </c>
      <c r="N39" s="229">
        <v>0.10030441887891101</v>
      </c>
      <c r="O39" s="229">
        <v>0.13995639962828971</v>
      </c>
      <c r="P39" s="229">
        <v>0.11109709104178669</v>
      </c>
      <c r="Q39" s="229">
        <v>9.1153704837877408E-2</v>
      </c>
      <c r="R39" s="229">
        <v>0.12896788464453751</v>
      </c>
      <c r="S39" s="229">
        <v>0.14130102058444571</v>
      </c>
      <c r="T39" s="229">
        <v>0.14926040194925561</v>
      </c>
      <c r="U39" s="229">
        <v>0.12320820859109941</v>
      </c>
      <c r="V39" s="229">
        <v>6.4107331386424743E-2</v>
      </c>
      <c r="W39" s="229">
        <v>6.6263778771095849E-2</v>
      </c>
      <c r="X39" s="229">
        <v>5.4459801180826703E-2</v>
      </c>
      <c r="Y39" s="229">
        <v>0.1269296153528657</v>
      </c>
      <c r="DA39" s="73" t="s">
        <v>1612</v>
      </c>
    </row>
    <row r="40" spans="1:105" ht="12" customHeight="1" x14ac:dyDescent="0.25">
      <c r="A40" s="64" t="s">
        <v>32</v>
      </c>
      <c r="B40" s="229">
        <v>0.57066975945930021</v>
      </c>
      <c r="C40" s="229">
        <v>0.4028728071777638</v>
      </c>
      <c r="D40" s="229">
        <v>0.57263167261288928</v>
      </c>
      <c r="E40" s="229">
        <v>0.48903967678699101</v>
      </c>
      <c r="F40" s="229">
        <v>0.52623831243752428</v>
      </c>
      <c r="G40" s="229">
        <v>0.56793464546266448</v>
      </c>
      <c r="H40" s="229">
        <v>0.55412113120483675</v>
      </c>
      <c r="I40" s="229">
        <v>0.486782996068646</v>
      </c>
      <c r="J40" s="229">
        <v>0.38117468611438138</v>
      </c>
      <c r="K40" s="229">
        <v>0.32934159937109803</v>
      </c>
      <c r="L40" s="229">
        <v>0.31591458180396242</v>
      </c>
      <c r="M40" s="229">
        <v>0.17029796439743011</v>
      </c>
      <c r="N40" s="229">
        <v>0.17474217464818539</v>
      </c>
      <c r="O40" s="229">
        <v>0.15321311309738281</v>
      </c>
      <c r="P40" s="229">
        <v>9.2270953570798911E-2</v>
      </c>
      <c r="Q40" s="229">
        <v>0.13852723560678429</v>
      </c>
      <c r="R40" s="229">
        <v>0.17929519938389241</v>
      </c>
      <c r="S40" s="229">
        <v>0.22290833079372921</v>
      </c>
      <c r="T40" s="229">
        <v>0.1854263957324859</v>
      </c>
      <c r="U40" s="229">
        <v>0.21657348338165561</v>
      </c>
      <c r="V40" s="229">
        <v>0.13021173071115791</v>
      </c>
      <c r="W40" s="229">
        <v>0.1245644541154971</v>
      </c>
      <c r="X40" s="229">
        <v>7.5502801906730491E-2</v>
      </c>
      <c r="Y40" s="229">
        <v>5.0669981150472151E-2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0.30380750129430611</v>
      </c>
      <c r="H41" s="229">
        <v>0.36174672614111858</v>
      </c>
      <c r="I41" s="229">
        <v>0.33919793605441467</v>
      </c>
      <c r="J41" s="229">
        <v>0.35728375937893653</v>
      </c>
      <c r="K41" s="229">
        <v>0.42297498202678158</v>
      </c>
      <c r="L41" s="229">
        <v>0.30936354132377591</v>
      </c>
      <c r="M41" s="229">
        <v>0.27699794935588118</v>
      </c>
      <c r="N41" s="229">
        <v>0.2928690657773933</v>
      </c>
      <c r="O41" s="229">
        <v>0.31936880651315408</v>
      </c>
      <c r="P41" s="229">
        <v>0.34104860531250369</v>
      </c>
      <c r="Q41" s="229">
        <v>0.27441539947556709</v>
      </c>
      <c r="R41" s="229">
        <v>0.3702181534614773</v>
      </c>
      <c r="S41" s="229">
        <v>0.4159081642520589</v>
      </c>
      <c r="T41" s="229">
        <v>0.425938629243587</v>
      </c>
      <c r="U41" s="229">
        <v>0.40850024193390072</v>
      </c>
      <c r="V41" s="229">
        <v>0.1882156686456167</v>
      </c>
      <c r="W41" s="229">
        <v>0.18250108411192389</v>
      </c>
      <c r="X41" s="229">
        <v>0.26934348688174647</v>
      </c>
      <c r="Y41" s="229">
        <v>8.7576284381502625E-2</v>
      </c>
      <c r="DA41" s="73" t="s">
        <v>1614</v>
      </c>
    </row>
    <row r="42" spans="1:105" ht="12" customHeight="1" x14ac:dyDescent="0.25">
      <c r="A42" s="64" t="s">
        <v>35</v>
      </c>
      <c r="B42" s="229">
        <v>0.2431816032397093</v>
      </c>
      <c r="C42" s="229">
        <v>0.43905429382174538</v>
      </c>
      <c r="D42" s="229">
        <v>0.33673212557375382</v>
      </c>
      <c r="E42" s="229">
        <v>0.31283019983977622</v>
      </c>
      <c r="F42" s="229">
        <v>0.25339400108073618</v>
      </c>
      <c r="G42" s="229">
        <v>0.1181382101329367</v>
      </c>
      <c r="H42" s="229">
        <v>0.15205908948262239</v>
      </c>
      <c r="I42" s="229">
        <v>0.18278903216195189</v>
      </c>
      <c r="J42" s="229">
        <v>0.18823064494887301</v>
      </c>
      <c r="K42" s="229">
        <v>0.22342006749929191</v>
      </c>
      <c r="L42" s="229">
        <v>0.35232762372068188</v>
      </c>
      <c r="M42" s="229">
        <v>0.42245552618390553</v>
      </c>
      <c r="N42" s="229">
        <v>0.43487682181142617</v>
      </c>
      <c r="O42" s="229">
        <v>0.32467291706438473</v>
      </c>
      <c r="P42" s="229">
        <v>0.39613237340853952</v>
      </c>
      <c r="Q42" s="229">
        <v>0.40536057556028948</v>
      </c>
      <c r="R42" s="229">
        <v>0.40387032867091599</v>
      </c>
      <c r="S42" s="229">
        <v>0.38657984264572681</v>
      </c>
      <c r="T42" s="229">
        <v>0.53203428150091192</v>
      </c>
      <c r="U42" s="229">
        <v>0.51306603825915376</v>
      </c>
      <c r="V42" s="229">
        <v>0.28759924332655118</v>
      </c>
      <c r="W42" s="229">
        <v>0.32636508804720071</v>
      </c>
      <c r="X42" s="229">
        <v>0.27938646529317851</v>
      </c>
      <c r="Y42" s="229">
        <v>0.1262098357618302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4.338004682812473</v>
      </c>
      <c r="DA43" s="73" t="s">
        <v>1616</v>
      </c>
    </row>
    <row r="44" spans="1:105" ht="12" customHeight="1" x14ac:dyDescent="0.25">
      <c r="A44" s="64" t="s">
        <v>38</v>
      </c>
      <c r="B44" s="229">
        <v>2.2848245340453079E-2</v>
      </c>
      <c r="C44" s="229">
        <v>3.7673352859428293E-2</v>
      </c>
      <c r="D44" s="229">
        <v>2.3462422165447951E-2</v>
      </c>
      <c r="E44" s="229">
        <v>0</v>
      </c>
      <c r="F44" s="229">
        <v>0</v>
      </c>
      <c r="G44" s="229">
        <v>0</v>
      </c>
      <c r="H44" s="229">
        <v>0</v>
      </c>
      <c r="I44" s="229">
        <v>8.0521100401188886E-3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0.20179717806663319</v>
      </c>
      <c r="W44" s="229">
        <v>0</v>
      </c>
      <c r="X44" s="229">
        <v>0.2258516707658734</v>
      </c>
      <c r="Y44" s="229">
        <v>0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2.70337598899554</v>
      </c>
      <c r="W45" s="325">
        <v>2.619714031149897</v>
      </c>
      <c r="X45" s="325">
        <v>2.5535915399864342</v>
      </c>
      <c r="Y45" s="325">
        <v>0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137.41888029747011</v>
      </c>
      <c r="C48" s="223">
        <v>145.16565950894159</v>
      </c>
      <c r="D48" s="223">
        <v>130.5436692703762</v>
      </c>
      <c r="E48" s="223">
        <v>123.37438104703671</v>
      </c>
      <c r="F48" s="223">
        <v>124.4150525060052</v>
      </c>
      <c r="G48" s="223">
        <v>126.1893475300102</v>
      </c>
      <c r="H48" s="223">
        <v>117.96256065700889</v>
      </c>
      <c r="I48" s="223">
        <v>123.7984675333603</v>
      </c>
      <c r="J48" s="223">
        <v>123.3415153482055</v>
      </c>
      <c r="K48" s="223">
        <v>130.11806756921979</v>
      </c>
      <c r="L48" s="223">
        <v>131.17655225324441</v>
      </c>
      <c r="M48" s="223">
        <v>144.2316978927154</v>
      </c>
      <c r="N48" s="223">
        <v>135.64408744663569</v>
      </c>
      <c r="O48" s="223">
        <v>55.19906154834284</v>
      </c>
      <c r="P48" s="223">
        <v>50.375752525578271</v>
      </c>
      <c r="Q48" s="223">
        <v>71.912036805443421</v>
      </c>
      <c r="R48" s="223">
        <v>35.335628430529681</v>
      </c>
      <c r="S48" s="223">
        <v>29.20983866856167</v>
      </c>
      <c r="T48" s="223">
        <v>40.968503191482</v>
      </c>
      <c r="U48" s="223">
        <v>34.554742528845807</v>
      </c>
      <c r="V48" s="223">
        <v>36.761189000420813</v>
      </c>
      <c r="W48" s="223">
        <v>29.43651830544017</v>
      </c>
      <c r="X48" s="223">
        <v>52.391948459129381</v>
      </c>
      <c r="Y48" s="223">
        <v>43.3986142445507</v>
      </c>
      <c r="DA48" s="89" t="s">
        <v>1619</v>
      </c>
    </row>
    <row r="49" spans="1:105" ht="12" customHeight="1" x14ac:dyDescent="0.25">
      <c r="A49" s="55" t="s">
        <v>91</v>
      </c>
      <c r="B49" s="259">
        <v>0.76707074974561795</v>
      </c>
      <c r="C49" s="259">
        <v>0.80341217587518654</v>
      </c>
      <c r="D49" s="259">
        <v>0.72753374419558414</v>
      </c>
      <c r="E49" s="259">
        <v>0.68655668801142034</v>
      </c>
      <c r="F49" s="259">
        <v>0.69290247397803273</v>
      </c>
      <c r="G49" s="259">
        <v>0.70686611310958181</v>
      </c>
      <c r="H49" s="259">
        <v>0.66012199953387052</v>
      </c>
      <c r="I49" s="259">
        <v>0.69050720816728295</v>
      </c>
      <c r="J49" s="259">
        <v>0.68328657701270545</v>
      </c>
      <c r="K49" s="259">
        <v>0.72201014274056308</v>
      </c>
      <c r="L49" s="259">
        <v>0.72339652224712703</v>
      </c>
      <c r="M49" s="259">
        <v>0.79115745242617874</v>
      </c>
      <c r="N49" s="259">
        <v>0.74268594260941623</v>
      </c>
      <c r="O49" s="259">
        <v>0.30065497441008548</v>
      </c>
      <c r="P49" s="259">
        <v>0.27363991054978293</v>
      </c>
      <c r="Q49" s="259">
        <v>0.39171295198213207</v>
      </c>
      <c r="R49" s="259">
        <v>0.19114624311028131</v>
      </c>
      <c r="S49" s="259">
        <v>0.15779216533746329</v>
      </c>
      <c r="T49" s="259">
        <v>0.22119574736820849</v>
      </c>
      <c r="U49" s="259">
        <v>0.18563071937053971</v>
      </c>
      <c r="V49" s="259">
        <v>0.19747383750777109</v>
      </c>
      <c r="W49" s="259">
        <v>0.15756397947918149</v>
      </c>
      <c r="X49" s="259">
        <v>0.28040419454269022</v>
      </c>
      <c r="Y49" s="259">
        <v>0.23139600047899181</v>
      </c>
      <c r="DA49" s="67" t="s">
        <v>1620</v>
      </c>
    </row>
    <row r="50" spans="1:105" ht="12" customHeight="1" x14ac:dyDescent="0.25">
      <c r="A50" s="173" t="s">
        <v>92</v>
      </c>
      <c r="B50" s="224">
        <v>0.26050777320023411</v>
      </c>
      <c r="C50" s="224">
        <v>0.27320757476210628</v>
      </c>
      <c r="D50" s="224">
        <v>0.24740442798585319</v>
      </c>
      <c r="E50" s="224">
        <v>0.23346980952084109</v>
      </c>
      <c r="F50" s="224">
        <v>0.23562775141661699</v>
      </c>
      <c r="G50" s="224">
        <v>0.24072180788849351</v>
      </c>
      <c r="H50" s="224">
        <v>0.2250936626020979</v>
      </c>
      <c r="I50" s="224">
        <v>0.23572810661341759</v>
      </c>
      <c r="J50" s="224">
        <v>0.23334145857209379</v>
      </c>
      <c r="K50" s="224">
        <v>0.2465655048391151</v>
      </c>
      <c r="L50" s="224">
        <v>0.24703895159934619</v>
      </c>
      <c r="M50" s="224">
        <v>0.27017921926172078</v>
      </c>
      <c r="N50" s="224">
        <v>0.25362626303465202</v>
      </c>
      <c r="O50" s="224">
        <v>0.10267327445904199</v>
      </c>
      <c r="P50" s="224">
        <v>9.3447666029646465E-2</v>
      </c>
      <c r="Q50" s="224">
        <v>0.1337694528651506</v>
      </c>
      <c r="R50" s="224">
        <v>6.5276188159481024E-2</v>
      </c>
      <c r="S50" s="224">
        <v>5.3885814897850687E-2</v>
      </c>
      <c r="T50" s="224">
        <v>7.5538053954603598E-2</v>
      </c>
      <c r="U50" s="224">
        <v>6.3392644127565387E-2</v>
      </c>
      <c r="V50" s="224">
        <v>6.7437053242500822E-2</v>
      </c>
      <c r="W50" s="224">
        <v>5.3807889730302753E-2</v>
      </c>
      <c r="X50" s="224">
        <v>9.5757660029530817E-2</v>
      </c>
      <c r="Y50" s="224">
        <v>7.9021426844907622E-2</v>
      </c>
      <c r="DA50" s="177" t="s">
        <v>1621</v>
      </c>
    </row>
    <row r="51" spans="1:105" ht="12" customHeight="1" x14ac:dyDescent="0.25">
      <c r="A51" s="173" t="s">
        <v>93</v>
      </c>
      <c r="B51" s="224">
        <v>2.05814658194494</v>
      </c>
      <c r="C51" s="224">
        <v>2.66739032273532</v>
      </c>
      <c r="D51" s="224">
        <v>2.017878569015954</v>
      </c>
      <c r="E51" s="224">
        <v>2.0456726266807719</v>
      </c>
      <c r="F51" s="224">
        <v>2.0161695307014269</v>
      </c>
      <c r="G51" s="224">
        <v>1.850479337835321</v>
      </c>
      <c r="H51" s="224">
        <v>1.695070979526383</v>
      </c>
      <c r="I51" s="224">
        <v>1.928236838360742</v>
      </c>
      <c r="J51" s="224">
        <v>2.0292448136948229</v>
      </c>
      <c r="K51" s="224">
        <v>1.8072954218959301</v>
      </c>
      <c r="L51" s="224">
        <v>1.8898864585475781</v>
      </c>
      <c r="M51" s="224">
        <v>1.8819119798092481</v>
      </c>
      <c r="N51" s="224">
        <v>1.8384782100113819</v>
      </c>
      <c r="O51" s="224">
        <v>0.9809557909369051</v>
      </c>
      <c r="P51" s="224">
        <v>0.95012865908228716</v>
      </c>
      <c r="Q51" s="224">
        <v>1.190393642589278</v>
      </c>
      <c r="R51" s="224">
        <v>0.66852464351545027</v>
      </c>
      <c r="S51" s="224">
        <v>0.56060161806389652</v>
      </c>
      <c r="T51" s="224">
        <v>0.7406621200584117</v>
      </c>
      <c r="U51" s="224">
        <v>0.63608600060306686</v>
      </c>
      <c r="V51" s="224">
        <v>0.63907487585688549</v>
      </c>
      <c r="W51" s="224">
        <v>0.56482268926164014</v>
      </c>
      <c r="X51" s="224">
        <v>0.85042730471636507</v>
      </c>
      <c r="Y51" s="224">
        <v>0.76836954458518603</v>
      </c>
      <c r="DA51" s="177" t="s">
        <v>1622</v>
      </c>
    </row>
    <row r="52" spans="1:105" ht="12" customHeight="1" x14ac:dyDescent="0.25">
      <c r="A52" s="173" t="s">
        <v>94</v>
      </c>
      <c r="B52" s="224">
        <v>0.73106621247928461</v>
      </c>
      <c r="C52" s="224">
        <v>0.7667058239696497</v>
      </c>
      <c r="D52" s="224">
        <v>0.69429413140467156</v>
      </c>
      <c r="E52" s="224">
        <v>0.65518923784078453</v>
      </c>
      <c r="F52" s="224">
        <v>0.66124509709256485</v>
      </c>
      <c r="G52" s="224">
        <v>0.67676665729761576</v>
      </c>
      <c r="H52" s="224">
        <v>0.63385859380445309</v>
      </c>
      <c r="I52" s="224">
        <v>0.66374482416097036</v>
      </c>
      <c r="J52" s="224">
        <v>0.65845313815455819</v>
      </c>
      <c r="K52" s="224">
        <v>0.69733762477556593</v>
      </c>
      <c r="L52" s="224">
        <v>0.70009080398935686</v>
      </c>
      <c r="M52" s="224">
        <v>0.76706065276584368</v>
      </c>
      <c r="N52" s="224">
        <v>0.721241497545971</v>
      </c>
      <c r="O52" s="224">
        <v>0.29240228180860312</v>
      </c>
      <c r="P52" s="224">
        <v>0.26647973075098502</v>
      </c>
      <c r="Q52" s="224">
        <v>0.38191539782083561</v>
      </c>
      <c r="R52" s="224">
        <v>0.18646762258014951</v>
      </c>
      <c r="S52" s="224">
        <v>0.15392994104139959</v>
      </c>
      <c r="T52" s="224">
        <v>0.2157816155078314</v>
      </c>
      <c r="U52" s="224">
        <v>0.18108710040875309</v>
      </c>
      <c r="V52" s="224">
        <v>0.1926403386364659</v>
      </c>
      <c r="W52" s="224">
        <v>0.15370734040950729</v>
      </c>
      <c r="X52" s="224">
        <v>0.27354083798398648</v>
      </c>
      <c r="Y52" s="224">
        <v>0.2257322005485542</v>
      </c>
      <c r="DA52" s="177" t="s">
        <v>1623</v>
      </c>
    </row>
    <row r="53" spans="1:105" ht="12" customHeight="1" x14ac:dyDescent="0.25">
      <c r="A53" s="56" t="s">
        <v>95</v>
      </c>
      <c r="B53" s="260">
        <v>2.0629495354928822</v>
      </c>
      <c r="C53" s="260">
        <v>2.561040145363759</v>
      </c>
      <c r="D53" s="260">
        <v>1.9776652061359969</v>
      </c>
      <c r="E53" s="260">
        <v>1.9771726203972531</v>
      </c>
      <c r="F53" s="260">
        <v>2.0086414874299501</v>
      </c>
      <c r="G53" s="260">
        <v>1.990388089365777</v>
      </c>
      <c r="H53" s="260">
        <v>1.8136894996964099</v>
      </c>
      <c r="I53" s="260">
        <v>2.0258858314941088</v>
      </c>
      <c r="J53" s="260">
        <v>2.1707547487945229</v>
      </c>
      <c r="K53" s="260">
        <v>1.900943288808822</v>
      </c>
      <c r="L53" s="260">
        <v>1.913516453721186</v>
      </c>
      <c r="M53" s="260">
        <v>1.9407565420192561</v>
      </c>
      <c r="N53" s="260">
        <v>1.8840913798932619</v>
      </c>
      <c r="O53" s="260">
        <v>1.012510101830266</v>
      </c>
      <c r="P53" s="260">
        <v>0.97272176643606101</v>
      </c>
      <c r="Q53" s="260">
        <v>1.225785732405142</v>
      </c>
      <c r="R53" s="260">
        <v>0.70464191708260993</v>
      </c>
      <c r="S53" s="260">
        <v>0.59788693994649733</v>
      </c>
      <c r="T53" s="260">
        <v>0.76184567480208487</v>
      </c>
      <c r="U53" s="260">
        <v>0.66726449655532005</v>
      </c>
      <c r="V53" s="260">
        <v>0.67630664015289088</v>
      </c>
      <c r="W53" s="260">
        <v>0.5886104660099819</v>
      </c>
      <c r="X53" s="260">
        <v>0.93610983375652468</v>
      </c>
      <c r="Y53" s="260">
        <v>0.82196182458061262</v>
      </c>
      <c r="DA53" s="68" t="s">
        <v>1624</v>
      </c>
    </row>
    <row r="54" spans="1:105" ht="12" customHeight="1" x14ac:dyDescent="0.25">
      <c r="A54" s="37" t="s">
        <v>159</v>
      </c>
      <c r="B54" s="226">
        <v>0.19485368955279311</v>
      </c>
      <c r="C54" s="226">
        <v>0.10853439069818931</v>
      </c>
      <c r="D54" s="226">
        <v>0.16458932511379429</v>
      </c>
      <c r="E54" s="226">
        <v>0.14335788314618639</v>
      </c>
      <c r="F54" s="226">
        <v>0.1454689522825347</v>
      </c>
      <c r="G54" s="226">
        <v>0.13385459287890311</v>
      </c>
      <c r="H54" s="226">
        <v>0.12397839836346811</v>
      </c>
      <c r="I54" s="226">
        <v>0.1170180577905732</v>
      </c>
      <c r="J54" s="226">
        <v>9.081373373997037E-2</v>
      </c>
      <c r="K54" s="226">
        <v>0.12929416044599251</v>
      </c>
      <c r="L54" s="226">
        <v>0.1279096400306472</v>
      </c>
      <c r="M54" s="226">
        <v>0.1150965217775681</v>
      </c>
      <c r="N54" s="226">
        <v>0.1018158031313918</v>
      </c>
      <c r="O54" s="226">
        <v>3.4854584529659297E-2</v>
      </c>
      <c r="P54" s="226">
        <v>2.1320490999658021E-2</v>
      </c>
      <c r="Q54" s="226">
        <v>3.3061913249156027E-2</v>
      </c>
      <c r="R54" s="226">
        <v>1.5870942710667239E-2</v>
      </c>
      <c r="S54" s="226">
        <v>1.316951403466202E-2</v>
      </c>
      <c r="T54" s="226">
        <v>2.036412478786119E-2</v>
      </c>
      <c r="U54" s="226">
        <v>1.5010451438385679E-2</v>
      </c>
      <c r="V54" s="226">
        <v>1.524148586883628E-2</v>
      </c>
      <c r="W54" s="226">
        <v>1.010926697962255E-2</v>
      </c>
      <c r="X54" s="226">
        <v>2.094177621242178E-2</v>
      </c>
      <c r="Y54" s="226">
        <v>4.908150320347586E-2</v>
      </c>
      <c r="DA54" s="69" t="s">
        <v>1625</v>
      </c>
    </row>
    <row r="55" spans="1:105" ht="12" customHeight="1" x14ac:dyDescent="0.25">
      <c r="A55" s="37" t="s">
        <v>35</v>
      </c>
      <c r="B55" s="226">
        <v>0.21149136195329091</v>
      </c>
      <c r="C55" s="226">
        <v>0.23925712911064639</v>
      </c>
      <c r="D55" s="226">
        <v>0.2457209756037074</v>
      </c>
      <c r="E55" s="226">
        <v>0.21203579902471559</v>
      </c>
      <c r="F55" s="226">
        <v>0.17869870761111559</v>
      </c>
      <c r="G55" s="226">
        <v>0.12559067369426449</v>
      </c>
      <c r="H55" s="226">
        <v>0.14145244226978651</v>
      </c>
      <c r="I55" s="226">
        <v>0.14748618163128749</v>
      </c>
      <c r="J55" s="226">
        <v>0.1320236769804341</v>
      </c>
      <c r="K55" s="226">
        <v>0.27818580665830672</v>
      </c>
      <c r="L55" s="226">
        <v>0.33825900336878562</v>
      </c>
      <c r="M55" s="226">
        <v>0.52615202027979924</v>
      </c>
      <c r="N55" s="226">
        <v>0.46196928222794192</v>
      </c>
      <c r="O55" s="226">
        <v>8.4618422377191804E-2</v>
      </c>
      <c r="P55" s="226">
        <v>7.9558495742959312E-2</v>
      </c>
      <c r="Q55" s="226">
        <v>0.15386749299491989</v>
      </c>
      <c r="R55" s="226">
        <v>5.2013347818604623E-2</v>
      </c>
      <c r="S55" s="226">
        <v>3.7706425871807087E-2</v>
      </c>
      <c r="T55" s="226">
        <v>7.6194230122362858E-2</v>
      </c>
      <c r="U55" s="226">
        <v>6.5415262929744658E-2</v>
      </c>
      <c r="V55" s="226">
        <v>7.1558142829623778E-2</v>
      </c>
      <c r="W55" s="226">
        <v>5.210733662076332E-2</v>
      </c>
      <c r="X55" s="226">
        <v>0.1124331914872614</v>
      </c>
      <c r="Y55" s="226">
        <v>5.1073992156676302E-2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1.6566044839867979</v>
      </c>
      <c r="C58" s="226">
        <v>2.213248625554924</v>
      </c>
      <c r="D58" s="226">
        <v>1.567354905418495</v>
      </c>
      <c r="E58" s="226">
        <v>1.621778938226351</v>
      </c>
      <c r="F58" s="226">
        <v>1.6844738275362989</v>
      </c>
      <c r="G58" s="226">
        <v>1.73094282279261</v>
      </c>
      <c r="H58" s="226">
        <v>1.548258659063156</v>
      </c>
      <c r="I58" s="226">
        <v>1.7613815920722491</v>
      </c>
      <c r="J58" s="226">
        <v>1.947917338074119</v>
      </c>
      <c r="K58" s="226">
        <v>1.493463321704523</v>
      </c>
      <c r="L58" s="226">
        <v>1.447347810321753</v>
      </c>
      <c r="M58" s="226">
        <v>1.299507999961889</v>
      </c>
      <c r="N58" s="226">
        <v>1.3203062945339279</v>
      </c>
      <c r="O58" s="226">
        <v>0.89303709492341476</v>
      </c>
      <c r="P58" s="226">
        <v>0.8718427796934437</v>
      </c>
      <c r="Q58" s="226">
        <v>1.0388563261610659</v>
      </c>
      <c r="R58" s="226">
        <v>0.63675762655333812</v>
      </c>
      <c r="S58" s="226">
        <v>0.54701100004002823</v>
      </c>
      <c r="T58" s="226">
        <v>0.66528731989186085</v>
      </c>
      <c r="U58" s="226">
        <v>0.58683878218718966</v>
      </c>
      <c r="V58" s="226">
        <v>0.58950701145443085</v>
      </c>
      <c r="W58" s="226">
        <v>0.52639386240959607</v>
      </c>
      <c r="X58" s="226">
        <v>0.80273486605684152</v>
      </c>
      <c r="Y58" s="226">
        <v>0.7218063292204604</v>
      </c>
      <c r="DA58" s="69" t="s">
        <v>1629</v>
      </c>
    </row>
    <row r="59" spans="1:105" ht="12" customHeight="1" x14ac:dyDescent="0.25">
      <c r="A59" s="57" t="s">
        <v>1496</v>
      </c>
      <c r="B59" s="261">
        <v>7.6396323357162794</v>
      </c>
      <c r="C59" s="261">
        <v>9.9010835964309276</v>
      </c>
      <c r="D59" s="261">
        <v>7.4901615369082446</v>
      </c>
      <c r="E59" s="261">
        <v>7.5933302730612597</v>
      </c>
      <c r="F59" s="261">
        <v>7.4838177592175938</v>
      </c>
      <c r="G59" s="261">
        <v>6.8687924902521624</v>
      </c>
      <c r="H59" s="261">
        <v>6.2919323531789404</v>
      </c>
      <c r="I59" s="261">
        <v>7.1574204823347847</v>
      </c>
      <c r="J59" s="261">
        <v>7.532351889697547</v>
      </c>
      <c r="K59" s="261">
        <v>6.7084981538392228</v>
      </c>
      <c r="L59" s="261">
        <v>7.0150677440615086</v>
      </c>
      <c r="M59" s="261">
        <v>6.9854672840338967</v>
      </c>
      <c r="N59" s="261">
        <v>6.8242455153218398</v>
      </c>
      <c r="O59" s="261">
        <v>3.641208865341254</v>
      </c>
      <c r="P59" s="261">
        <v>3.5267816639942171</v>
      </c>
      <c r="Q59" s="261">
        <v>4.418621027255587</v>
      </c>
      <c r="R59" s="261">
        <v>2.481495987033862</v>
      </c>
      <c r="S59" s="261">
        <v>2.0808966117314109</v>
      </c>
      <c r="T59" s="261">
        <v>2.7492630174529471</v>
      </c>
      <c r="U59" s="261">
        <v>2.361087019327583</v>
      </c>
      <c r="V59" s="261">
        <v>2.372181422533266</v>
      </c>
      <c r="W59" s="261">
        <v>2.0965648018868319</v>
      </c>
      <c r="X59" s="261">
        <v>3.156700301757704</v>
      </c>
      <c r="Y59" s="261">
        <v>2.8521101801434332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14.278336558388553</v>
      </c>
      <c r="C60" s="261">
        <f t="shared" si="1"/>
        <v>14.169583996301</v>
      </c>
      <c r="D60" s="261">
        <f t="shared" si="1"/>
        <v>13.489974466773429</v>
      </c>
      <c r="E60" s="261">
        <f t="shared" si="1"/>
        <v>12.536187806981726</v>
      </c>
      <c r="F60" s="261">
        <f t="shared" si="1"/>
        <v>12.592871824385485</v>
      </c>
      <c r="G60" s="261">
        <f t="shared" si="1"/>
        <v>13.040614003177163</v>
      </c>
      <c r="H60" s="261">
        <f t="shared" si="1"/>
        <v>12.246639402839193</v>
      </c>
      <c r="I60" s="261">
        <f t="shared" si="1"/>
        <v>12.591229345903994</v>
      </c>
      <c r="J60" s="261">
        <f t="shared" si="1"/>
        <v>12.304431911801762</v>
      </c>
      <c r="K60" s="261">
        <f t="shared" si="1"/>
        <v>13.779798586039414</v>
      </c>
      <c r="L60" s="261">
        <f t="shared" si="1"/>
        <v>13.86457852458774</v>
      </c>
      <c r="M60" s="261">
        <f t="shared" si="1"/>
        <v>15.704392288705254</v>
      </c>
      <c r="N60" s="261">
        <f t="shared" si="1"/>
        <v>14.617190832441722</v>
      </c>
      <c r="O60" s="261">
        <f t="shared" si="1"/>
        <v>5.4435175693807487</v>
      </c>
      <c r="P60" s="261">
        <f t="shared" si="1"/>
        <v>4.8677459770898315</v>
      </c>
      <c r="Q60" s="261">
        <f t="shared" si="1"/>
        <v>7.2725858671274395</v>
      </c>
      <c r="R60" s="261">
        <f t="shared" si="1"/>
        <v>3.4431351264692145</v>
      </c>
      <c r="S60" s="261">
        <f t="shared" si="1"/>
        <v>2.8222333561853516</v>
      </c>
      <c r="T60" s="261">
        <f t="shared" si="1"/>
        <v>4.072071401593055</v>
      </c>
      <c r="U60" s="261">
        <f t="shared" si="1"/>
        <v>3.4571307788251371</v>
      </c>
      <c r="V60" s="261">
        <f t="shared" si="1"/>
        <v>4.0470877976524573</v>
      </c>
      <c r="W60" s="261">
        <f t="shared" si="1"/>
        <v>3.1699349225615041</v>
      </c>
      <c r="X60" s="261">
        <f t="shared" si="1"/>
        <v>5.8755137388396053</v>
      </c>
      <c r="Y60" s="261">
        <f t="shared" si="1"/>
        <v>5.4014350862464058</v>
      </c>
      <c r="DA60" s="70"/>
    </row>
    <row r="61" spans="1:105" ht="12" customHeight="1" x14ac:dyDescent="0.25">
      <c r="A61" s="60" t="s">
        <v>1499</v>
      </c>
      <c r="B61" s="262">
        <v>11.454428273870271</v>
      </c>
      <c r="C61" s="262">
        <v>11.365758354258739</v>
      </c>
      <c r="D61" s="262">
        <v>10.821962608837209</v>
      </c>
      <c r="E61" s="262">
        <v>10.057325714890631</v>
      </c>
      <c r="F61" s="262">
        <v>10.1044157365867</v>
      </c>
      <c r="G61" s="262">
        <v>10.435326787736241</v>
      </c>
      <c r="H61" s="262">
        <v>9.7949574509035564</v>
      </c>
      <c r="I61" s="262">
        <v>10.07164685533499</v>
      </c>
      <c r="J61" s="262">
        <v>9.8512160598806418</v>
      </c>
      <c r="K61" s="262">
        <v>11.02212546380145</v>
      </c>
      <c r="L61" s="262">
        <v>11.1100282258873</v>
      </c>
      <c r="M61" s="262">
        <v>12.608975099496289</v>
      </c>
      <c r="N61" s="262">
        <v>11.734035475779899</v>
      </c>
      <c r="O61" s="262">
        <v>4.3685534304909206</v>
      </c>
      <c r="P61" s="262">
        <v>3.9056713258096392</v>
      </c>
      <c r="Q61" s="262">
        <v>5.8359492232466126</v>
      </c>
      <c r="R61" s="262">
        <v>2.771741859230187</v>
      </c>
      <c r="S61" s="262">
        <v>2.271285560563403</v>
      </c>
      <c r="T61" s="262">
        <v>3.2775378560448512</v>
      </c>
      <c r="U61" s="262">
        <v>2.7924739451057512</v>
      </c>
      <c r="V61" s="262">
        <v>2.9558640294925151</v>
      </c>
      <c r="W61" s="262">
        <v>2.3162978442580999</v>
      </c>
      <c r="X61" s="262">
        <v>4.3278423700371622</v>
      </c>
      <c r="Y61" s="262">
        <v>3.5018321552359328</v>
      </c>
      <c r="DA61" s="72" t="s">
        <v>1631</v>
      </c>
    </row>
    <row r="62" spans="1:105" ht="12" customHeight="1" x14ac:dyDescent="0.25">
      <c r="A62" s="59" t="s">
        <v>28</v>
      </c>
      <c r="B62" s="230">
        <v>5.0802122786129837</v>
      </c>
      <c r="C62" s="230">
        <v>5.1640160803580839</v>
      </c>
      <c r="D62" s="230">
        <v>4.6566384026439271</v>
      </c>
      <c r="E62" s="230">
        <v>4.0486081044778421</v>
      </c>
      <c r="F62" s="230">
        <v>4.8079146717030792</v>
      </c>
      <c r="G62" s="230">
        <v>5.2786399262143133</v>
      </c>
      <c r="H62" s="230">
        <v>5.1330089376857293</v>
      </c>
      <c r="I62" s="230">
        <v>5.1773924760026544</v>
      </c>
      <c r="J62" s="230">
        <v>5.7033526431258021</v>
      </c>
      <c r="K62" s="230">
        <v>5.3763711224783632</v>
      </c>
      <c r="L62" s="230">
        <v>5.2924084069467243</v>
      </c>
      <c r="M62" s="230">
        <v>6.6800689964820856</v>
      </c>
      <c r="N62" s="230">
        <v>6.3228545766441169</v>
      </c>
      <c r="O62" s="230">
        <v>2.5859916694086711</v>
      </c>
      <c r="P62" s="230">
        <v>2.342191877644292</v>
      </c>
      <c r="Q62" s="230">
        <v>3.580164904172396</v>
      </c>
      <c r="R62" s="230">
        <v>1.6182851394059521</v>
      </c>
      <c r="S62" s="230">
        <v>1.326135350600641</v>
      </c>
      <c r="T62" s="230">
        <v>1.83231286250089</v>
      </c>
      <c r="U62" s="230">
        <v>1.4376411010882191</v>
      </c>
      <c r="V62" s="230">
        <v>1.470829102056936</v>
      </c>
      <c r="W62" s="230">
        <v>1.117754635260424</v>
      </c>
      <c r="X62" s="230">
        <v>2.2976353116428609</v>
      </c>
      <c r="Y62" s="230">
        <v>1.817609583061234</v>
      </c>
      <c r="DA62" s="71" t="s">
        <v>1632</v>
      </c>
    </row>
    <row r="63" spans="1:105" ht="12" customHeight="1" x14ac:dyDescent="0.25">
      <c r="A63" s="59" t="s">
        <v>31</v>
      </c>
      <c r="B63" s="295">
        <v>1.4391905239267211</v>
      </c>
      <c r="C63" s="295">
        <v>1.0801901486604939</v>
      </c>
      <c r="D63" s="295">
        <v>1.1442012160426149</v>
      </c>
      <c r="E63" s="295">
        <v>1.128476493128262</v>
      </c>
      <c r="F63" s="295">
        <v>0.90865927606908459</v>
      </c>
      <c r="G63" s="295">
        <v>0.87464790107672796</v>
      </c>
      <c r="H63" s="295">
        <v>0.87094700044599838</v>
      </c>
      <c r="I63" s="295">
        <v>0.99277289328095131</v>
      </c>
      <c r="J63" s="295">
        <v>0.80605551206381121</v>
      </c>
      <c r="K63" s="295">
        <v>0.86308428365537493</v>
      </c>
      <c r="L63" s="295">
        <v>0.83250496334160806</v>
      </c>
      <c r="M63" s="295">
        <v>0.8190692205723511</v>
      </c>
      <c r="N63" s="295">
        <v>0.8353659637838865</v>
      </c>
      <c r="O63" s="295">
        <v>0.40065931415432782</v>
      </c>
      <c r="P63" s="295">
        <v>0.36460829872691192</v>
      </c>
      <c r="Q63" s="295">
        <v>0.47194087320829758</v>
      </c>
      <c r="R63" s="295">
        <v>0.26564789360682961</v>
      </c>
      <c r="S63" s="295">
        <v>0.22926967319354671</v>
      </c>
      <c r="T63" s="295">
        <v>0.30442041078642512</v>
      </c>
      <c r="U63" s="295">
        <v>0.26785417145518559</v>
      </c>
      <c r="V63" s="295">
        <v>0.25362688796919819</v>
      </c>
      <c r="W63" s="295">
        <v>0.23959244461398899</v>
      </c>
      <c r="X63" s="295">
        <v>0.47118424911875451</v>
      </c>
      <c r="Y63" s="295">
        <v>0.48186748596899981</v>
      </c>
      <c r="DA63" s="122" t="s">
        <v>1633</v>
      </c>
    </row>
    <row r="64" spans="1:105" ht="12" customHeight="1" x14ac:dyDescent="0.25">
      <c r="A64" s="59" t="s">
        <v>159</v>
      </c>
      <c r="B64" s="295">
        <v>1.0799141869561351</v>
      </c>
      <c r="C64" s="295">
        <v>0.99537623652345664</v>
      </c>
      <c r="D64" s="295">
        <v>1.012424810914563</v>
      </c>
      <c r="E64" s="295">
        <v>1.033381190495926</v>
      </c>
      <c r="F64" s="295">
        <v>0.93091012182517141</v>
      </c>
      <c r="G64" s="295">
        <v>0.67311525254983573</v>
      </c>
      <c r="H64" s="295">
        <v>0.61031159366114651</v>
      </c>
      <c r="I64" s="295">
        <v>0.7044403132201833</v>
      </c>
      <c r="J64" s="295">
        <v>0.62808576367062174</v>
      </c>
      <c r="K64" s="295">
        <v>0.76816831758092885</v>
      </c>
      <c r="L64" s="295">
        <v>0.8423211727301867</v>
      </c>
      <c r="M64" s="295">
        <v>0.70207050787231295</v>
      </c>
      <c r="N64" s="295">
        <v>0.63327593421934936</v>
      </c>
      <c r="O64" s="295">
        <v>0.30717067707695977</v>
      </c>
      <c r="P64" s="295">
        <v>0.21802053849297681</v>
      </c>
      <c r="Q64" s="295">
        <v>0.25089082427395049</v>
      </c>
      <c r="R64" s="295">
        <v>0.15798409123513829</v>
      </c>
      <c r="S64" s="295">
        <v>0.13203715317819159</v>
      </c>
      <c r="T64" s="295">
        <v>0.19239844945127429</v>
      </c>
      <c r="U64" s="295">
        <v>0.15432660195170189</v>
      </c>
      <c r="V64" s="295">
        <v>0.16038890705537789</v>
      </c>
      <c r="W64" s="295">
        <v>0.12032001286666991</v>
      </c>
      <c r="X64" s="295">
        <v>0.20405342333761989</v>
      </c>
      <c r="Y64" s="295">
        <v>0.49619398539703402</v>
      </c>
      <c r="DA64" s="122" t="s">
        <v>1634</v>
      </c>
    </row>
    <row r="65" spans="1:105" ht="12" customHeight="1" x14ac:dyDescent="0.25">
      <c r="A65" s="59" t="s">
        <v>32</v>
      </c>
      <c r="B65" s="295">
        <v>2.711054739550538</v>
      </c>
      <c r="C65" s="295">
        <v>1.9844739691329589</v>
      </c>
      <c r="D65" s="295">
        <v>2.533407532292216</v>
      </c>
      <c r="E65" s="295">
        <v>2.3550193792310998</v>
      </c>
      <c r="F65" s="295">
        <v>2.3407545978835582</v>
      </c>
      <c r="G65" s="295">
        <v>2.9924880010171342</v>
      </c>
      <c r="H65" s="295">
        <v>2.5010321405908629</v>
      </c>
      <c r="I65" s="295">
        <v>2.3304447522994258</v>
      </c>
      <c r="J65" s="295">
        <v>1.8224845727787069</v>
      </c>
      <c r="K65" s="295">
        <v>2.4013073925128809</v>
      </c>
      <c r="L65" s="295">
        <v>1.9686009064842489</v>
      </c>
      <c r="M65" s="295">
        <v>1.275173067707507</v>
      </c>
      <c r="N65" s="295">
        <v>1.1379764235532741</v>
      </c>
      <c r="O65" s="295">
        <v>0.34685306813230188</v>
      </c>
      <c r="P65" s="295">
        <v>0.18677654583333139</v>
      </c>
      <c r="Q65" s="295">
        <v>0.39328576873412108</v>
      </c>
      <c r="R65" s="295">
        <v>0.2265494705494408</v>
      </c>
      <c r="S65" s="295">
        <v>0.2148521793693727</v>
      </c>
      <c r="T65" s="295">
        <v>0.24576730385572759</v>
      </c>
      <c r="U65" s="295">
        <v>0.28046731869229019</v>
      </c>
      <c r="V65" s="295">
        <v>0.33603100496650301</v>
      </c>
      <c r="W65" s="295">
        <v>0.2333019724913824</v>
      </c>
      <c r="X65" s="295">
        <v>0.2924731938837819</v>
      </c>
      <c r="Y65" s="295">
        <v>0.2043157680969114</v>
      </c>
      <c r="DA65" s="122" t="s">
        <v>1635</v>
      </c>
    </row>
    <row r="66" spans="1:105" ht="12" customHeight="1" x14ac:dyDescent="0.25">
      <c r="A66" s="59" t="s">
        <v>35</v>
      </c>
      <c r="B66" s="295">
        <v>1.144056544823888</v>
      </c>
      <c r="C66" s="295">
        <v>2.1417019195837481</v>
      </c>
      <c r="D66" s="295">
        <v>1.475290646943894</v>
      </c>
      <c r="E66" s="295">
        <v>1.491840547557501</v>
      </c>
      <c r="F66" s="295">
        <v>1.1161770691058099</v>
      </c>
      <c r="G66" s="295">
        <v>0.61643570687822624</v>
      </c>
      <c r="H66" s="295">
        <v>0.67965777851981934</v>
      </c>
      <c r="I66" s="295">
        <v>0.86659642053177566</v>
      </c>
      <c r="J66" s="295">
        <v>0.89123756824169875</v>
      </c>
      <c r="K66" s="295">
        <v>1.613194347573901</v>
      </c>
      <c r="L66" s="295">
        <v>2.1741927763845279</v>
      </c>
      <c r="M66" s="295">
        <v>3.13259330686203</v>
      </c>
      <c r="N66" s="295">
        <v>2.8045625775792771</v>
      </c>
      <c r="O66" s="295">
        <v>0.72787870171866076</v>
      </c>
      <c r="P66" s="295">
        <v>0.79407406511212664</v>
      </c>
      <c r="Q66" s="295">
        <v>1.139666852857848</v>
      </c>
      <c r="R66" s="295">
        <v>0.50327526443282566</v>
      </c>
      <c r="S66" s="295">
        <v>0.36899120422165033</v>
      </c>
      <c r="T66" s="295">
        <v>0.70263882945053402</v>
      </c>
      <c r="U66" s="295">
        <v>0.65218475191835446</v>
      </c>
      <c r="V66" s="295">
        <v>0.73498812744449982</v>
      </c>
      <c r="W66" s="295">
        <v>0.60532877902563464</v>
      </c>
      <c r="X66" s="295">
        <v>1.0624961920541449</v>
      </c>
      <c r="Y66" s="295">
        <v>0.50184533271175413</v>
      </c>
      <c r="DA66" s="122" t="s">
        <v>1636</v>
      </c>
    </row>
    <row r="67" spans="1:105" ht="12" customHeight="1" x14ac:dyDescent="0.25">
      <c r="A67" s="60" t="s">
        <v>1506</v>
      </c>
      <c r="B67" s="262">
        <v>2.823908284518283</v>
      </c>
      <c r="C67" s="262">
        <v>2.80382564204226</v>
      </c>
      <c r="D67" s="262">
        <v>2.6680118579362202</v>
      </c>
      <c r="E67" s="262">
        <v>2.478862092091096</v>
      </c>
      <c r="F67" s="262">
        <v>2.488456087798784</v>
      </c>
      <c r="G67" s="262">
        <v>2.605287215440923</v>
      </c>
      <c r="H67" s="262">
        <v>2.4516819519356359</v>
      </c>
      <c r="I67" s="262">
        <v>2.519582490569003</v>
      </c>
      <c r="J67" s="262">
        <v>2.45321585192112</v>
      </c>
      <c r="K67" s="262">
        <v>2.7576731222379638</v>
      </c>
      <c r="L67" s="262">
        <v>2.7545502987004409</v>
      </c>
      <c r="M67" s="262">
        <v>3.0954171892089648</v>
      </c>
      <c r="N67" s="262">
        <v>2.8831553566618231</v>
      </c>
      <c r="O67" s="262">
        <v>1.0749641388898279</v>
      </c>
      <c r="P67" s="262">
        <v>0.96207465128019254</v>
      </c>
      <c r="Q67" s="262">
        <v>1.4366366438808269</v>
      </c>
      <c r="R67" s="262">
        <v>0.67139326723902726</v>
      </c>
      <c r="S67" s="262">
        <v>0.55094779562194862</v>
      </c>
      <c r="T67" s="262">
        <v>0.79453354554820366</v>
      </c>
      <c r="U67" s="262">
        <v>0.664656833719386</v>
      </c>
      <c r="V67" s="262">
        <v>1.0912237681599419</v>
      </c>
      <c r="W67" s="262">
        <v>0.85363707830340441</v>
      </c>
      <c r="X67" s="262">
        <v>1.547671368802443</v>
      </c>
      <c r="Y67" s="262">
        <v>1.899602931010473</v>
      </c>
      <c r="DA67" s="72" t="s">
        <v>1637</v>
      </c>
    </row>
    <row r="68" spans="1:105" ht="12" customHeight="1" x14ac:dyDescent="0.25">
      <c r="A68" s="147" t="s">
        <v>28</v>
      </c>
      <c r="B68" s="229">
        <v>1.2355426765524</v>
      </c>
      <c r="C68" s="229">
        <v>1.247928626784093</v>
      </c>
      <c r="D68" s="229">
        <v>1.1323416235767081</v>
      </c>
      <c r="E68" s="229">
        <v>0.99319559965827953</v>
      </c>
      <c r="F68" s="229">
        <v>1.17946700995498</v>
      </c>
      <c r="G68" s="229">
        <v>1.1409457760926489</v>
      </c>
      <c r="H68" s="229">
        <v>1.0995480688160799</v>
      </c>
      <c r="I68" s="229">
        <v>1.1094366761289181</v>
      </c>
      <c r="J68" s="229">
        <v>1.20910568450766</v>
      </c>
      <c r="K68" s="229">
        <v>1.051139926408831</v>
      </c>
      <c r="L68" s="229">
        <v>1.119235071275694</v>
      </c>
      <c r="M68" s="229">
        <v>1.412112372939113</v>
      </c>
      <c r="N68" s="229">
        <v>1.3410735401628131</v>
      </c>
      <c r="O68" s="229">
        <v>0.54747800526374069</v>
      </c>
      <c r="P68" s="229">
        <v>0.49236144422330019</v>
      </c>
      <c r="Q68" s="229">
        <v>0.78134006070130491</v>
      </c>
      <c r="R68" s="229">
        <v>0.33682259012093718</v>
      </c>
      <c r="S68" s="229">
        <v>0.27481014873968018</v>
      </c>
      <c r="T68" s="229">
        <v>0.38152198123097231</v>
      </c>
      <c r="U68" s="229">
        <v>0.28923746044416471</v>
      </c>
      <c r="V68" s="229">
        <v>0.16949805762835751</v>
      </c>
      <c r="W68" s="229">
        <v>0.14609489974228429</v>
      </c>
      <c r="X68" s="229">
        <v>0.25084166475601533</v>
      </c>
      <c r="Y68" s="229">
        <v>0.166892682705996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0.35350993902757738</v>
      </c>
      <c r="C70" s="229">
        <v>0.26363909994815948</v>
      </c>
      <c r="D70" s="229">
        <v>0.28100549216292697</v>
      </c>
      <c r="E70" s="229">
        <v>0.27959474866946349</v>
      </c>
      <c r="F70" s="229">
        <v>0.2251321702009404</v>
      </c>
      <c r="G70" s="229">
        <v>0.19035917066883809</v>
      </c>
      <c r="H70" s="229">
        <v>0.18813781451510861</v>
      </c>
      <c r="I70" s="229">
        <v>0.21485664406249039</v>
      </c>
      <c r="J70" s="229">
        <v>0.17206995172460901</v>
      </c>
      <c r="K70" s="229">
        <v>0.16946016232053909</v>
      </c>
      <c r="L70" s="229">
        <v>0.17638349595184369</v>
      </c>
      <c r="M70" s="229">
        <v>0.1730937795830407</v>
      </c>
      <c r="N70" s="229">
        <v>0.17678909525887071</v>
      </c>
      <c r="O70" s="229">
        <v>8.4490450867062181E-2</v>
      </c>
      <c r="P70" s="229">
        <v>7.6227540237871982E-2</v>
      </c>
      <c r="Q70" s="229">
        <v>0.10224681589410339</v>
      </c>
      <c r="R70" s="229">
        <v>5.4836818547343492E-2</v>
      </c>
      <c r="S70" s="229">
        <v>4.6967894359504672E-2</v>
      </c>
      <c r="T70" s="229">
        <v>6.2550611337236217E-2</v>
      </c>
      <c r="U70" s="229">
        <v>5.3439264573299623E-2</v>
      </c>
      <c r="V70" s="229">
        <v>2.8755386598121109E-2</v>
      </c>
      <c r="W70" s="229">
        <v>3.0769687667485411E-2</v>
      </c>
      <c r="X70" s="229">
        <v>5.0864940300289749E-2</v>
      </c>
      <c r="Y70" s="229">
        <v>4.3409285210287377E-2</v>
      </c>
      <c r="DA70" s="73" t="s">
        <v>1640</v>
      </c>
    </row>
    <row r="71" spans="1:105" ht="12" customHeight="1" x14ac:dyDescent="0.25">
      <c r="A71" s="147" t="s">
        <v>159</v>
      </c>
      <c r="B71" s="229">
        <v>0.27030491801081319</v>
      </c>
      <c r="C71" s="229">
        <v>0.24755872622767269</v>
      </c>
      <c r="D71" s="229">
        <v>0.25337079017745112</v>
      </c>
      <c r="E71" s="229">
        <v>0.26090260102658858</v>
      </c>
      <c r="F71" s="229">
        <v>0.23503124920399149</v>
      </c>
      <c r="G71" s="229">
        <v>0.14937145189061959</v>
      </c>
      <c r="H71" s="229">
        <v>0.13449396826596149</v>
      </c>
      <c r="I71" s="229">
        <v>0.15535471620368971</v>
      </c>
      <c r="J71" s="229">
        <v>0.13670833713117669</v>
      </c>
      <c r="K71" s="229">
        <v>0.15386321402473119</v>
      </c>
      <c r="L71" s="229">
        <v>0.1821449639870949</v>
      </c>
      <c r="M71" s="229">
        <v>0.1514931881748619</v>
      </c>
      <c r="N71" s="229">
        <v>0.13689496934779971</v>
      </c>
      <c r="O71" s="229">
        <v>6.6187402686381167E-2</v>
      </c>
      <c r="P71" s="229">
        <v>4.6588447736606857E-2</v>
      </c>
      <c r="Q71" s="229">
        <v>5.5598100463790247E-2</v>
      </c>
      <c r="R71" s="229">
        <v>3.335540035422193E-2</v>
      </c>
      <c r="S71" s="229">
        <v>2.77217596702094E-2</v>
      </c>
      <c r="T71" s="229">
        <v>4.0516276115339922E-2</v>
      </c>
      <c r="U71" s="229">
        <v>3.1438650858214449E-2</v>
      </c>
      <c r="V71" s="229">
        <v>1.8636674039425871E-2</v>
      </c>
      <c r="W71" s="229">
        <v>1.5836456140120352E-2</v>
      </c>
      <c r="X71" s="229">
        <v>2.2493944725674821E-2</v>
      </c>
      <c r="Y71" s="229">
        <v>4.5811727693294807E-2</v>
      </c>
      <c r="DA71" s="73" t="s">
        <v>1641</v>
      </c>
    </row>
    <row r="72" spans="1:105" ht="12" customHeight="1" x14ac:dyDescent="0.25">
      <c r="A72" s="147" t="s">
        <v>32</v>
      </c>
      <c r="B72" s="229">
        <v>0.65787044684753548</v>
      </c>
      <c r="C72" s="229">
        <v>0.47849099339986317</v>
      </c>
      <c r="D72" s="229">
        <v>0.61466178588490972</v>
      </c>
      <c r="E72" s="229">
        <v>0.57643418907001653</v>
      </c>
      <c r="F72" s="229">
        <v>0.57294262218914593</v>
      </c>
      <c r="G72" s="229">
        <v>0.64535931636458121</v>
      </c>
      <c r="H72" s="229">
        <v>0.53454918548813646</v>
      </c>
      <c r="I72" s="229">
        <v>0.49826047972484172</v>
      </c>
      <c r="J72" s="229">
        <v>0.38549974766912048</v>
      </c>
      <c r="K72" s="229">
        <v>0.46843059238836021</v>
      </c>
      <c r="L72" s="229">
        <v>0.4153859855640859</v>
      </c>
      <c r="M72" s="229">
        <v>0.26895748892207871</v>
      </c>
      <c r="N72" s="229">
        <v>0.2408235003995822</v>
      </c>
      <c r="O72" s="229">
        <v>7.326748681209462E-2</v>
      </c>
      <c r="P72" s="229">
        <v>3.9175099251743631E-2</v>
      </c>
      <c r="Q72" s="229">
        <v>8.5638981210457779E-2</v>
      </c>
      <c r="R72" s="229">
        <v>4.704737708874622E-2</v>
      </c>
      <c r="S72" s="229">
        <v>4.4423306228006623E-2</v>
      </c>
      <c r="T72" s="229">
        <v>5.1058757152942023E-2</v>
      </c>
      <c r="U72" s="229">
        <v>5.6325323543799863E-2</v>
      </c>
      <c r="V72" s="229">
        <v>3.8637414930601362E-2</v>
      </c>
      <c r="W72" s="229">
        <v>3.0425182044346601E-2</v>
      </c>
      <c r="X72" s="229">
        <v>3.1909006882684748E-2</v>
      </c>
      <c r="Y72" s="229">
        <v>1.8718229866268029E-2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0.34564384043457042</v>
      </c>
      <c r="H73" s="229">
        <v>0.34896957889204377</v>
      </c>
      <c r="I73" s="229">
        <v>0.34719562454953801</v>
      </c>
      <c r="J73" s="229">
        <v>0.36133773858614682</v>
      </c>
      <c r="K73" s="229">
        <v>0.60160763709963605</v>
      </c>
      <c r="L73" s="229">
        <v>0.40677223183738681</v>
      </c>
      <c r="M73" s="229">
        <v>0.43747248041942638</v>
      </c>
      <c r="N73" s="229">
        <v>0.4036218143746203</v>
      </c>
      <c r="O73" s="229">
        <v>0.15272419799031309</v>
      </c>
      <c r="P73" s="229">
        <v>0.14479760364169819</v>
      </c>
      <c r="Q73" s="229">
        <v>0.16964646075993331</v>
      </c>
      <c r="R73" s="229">
        <v>9.7145897552493157E-2</v>
      </c>
      <c r="S73" s="229">
        <v>8.2886160770699407E-2</v>
      </c>
      <c r="T73" s="229">
        <v>0.1172858747898058</v>
      </c>
      <c r="U73" s="229">
        <v>0.10624065298936031</v>
      </c>
      <c r="V73" s="229">
        <v>5.5848784484961257E-2</v>
      </c>
      <c r="W73" s="229">
        <v>4.457635002556553E-2</v>
      </c>
      <c r="X73" s="229">
        <v>0.113829989876837</v>
      </c>
      <c r="Y73" s="229">
        <v>3.2351956418111852E-2</v>
      </c>
      <c r="DA73" s="73" t="s">
        <v>1643</v>
      </c>
    </row>
    <row r="74" spans="1:105" ht="12" customHeight="1" x14ac:dyDescent="0.25">
      <c r="A74" s="147" t="s">
        <v>35</v>
      </c>
      <c r="B74" s="229">
        <v>0.28034075283748677</v>
      </c>
      <c r="C74" s="229">
        <v>0.52146365171413778</v>
      </c>
      <c r="D74" s="229">
        <v>0.36144764526482182</v>
      </c>
      <c r="E74" s="229">
        <v>0.36873495366674808</v>
      </c>
      <c r="F74" s="229">
        <v>0.27588303624972632</v>
      </c>
      <c r="G74" s="229">
        <v>0.1336076599896647</v>
      </c>
      <c r="H74" s="229">
        <v>0.14598333595830529</v>
      </c>
      <c r="I74" s="229">
        <v>0.18623638532025921</v>
      </c>
      <c r="J74" s="229">
        <v>0.188494392302407</v>
      </c>
      <c r="K74" s="229">
        <v>0.31317158999586719</v>
      </c>
      <c r="L74" s="229">
        <v>0.45462855008433628</v>
      </c>
      <c r="M74" s="229">
        <v>0.65228787917044417</v>
      </c>
      <c r="N74" s="229">
        <v>0.58395243711813705</v>
      </c>
      <c r="O74" s="229">
        <v>0.15081659527023611</v>
      </c>
      <c r="P74" s="229">
        <v>0.16292451618897169</v>
      </c>
      <c r="Q74" s="229">
        <v>0.24216622485123779</v>
      </c>
      <c r="R74" s="229">
        <v>0.1021851835752853</v>
      </c>
      <c r="S74" s="229">
        <v>7.4138525853848281E-2</v>
      </c>
      <c r="T74" s="229">
        <v>0.1416000449219075</v>
      </c>
      <c r="U74" s="229">
        <v>0.12797548131054701</v>
      </c>
      <c r="V74" s="229">
        <v>8.1729284263376278E-2</v>
      </c>
      <c r="W74" s="229">
        <v>7.6245592747775898E-2</v>
      </c>
      <c r="X74" s="229">
        <v>0.1128039172341969</v>
      </c>
      <c r="Y74" s="229">
        <v>4.4528304020688463E-2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1.5478907450958259</v>
      </c>
      <c r="DA75" s="73" t="s">
        <v>1645</v>
      </c>
    </row>
    <row r="76" spans="1:105" ht="12" customHeight="1" x14ac:dyDescent="0.25">
      <c r="A76" s="147" t="s">
        <v>38</v>
      </c>
      <c r="B76" s="229">
        <v>2.6339551242469519E-2</v>
      </c>
      <c r="C76" s="229">
        <v>4.4744543968333578E-2</v>
      </c>
      <c r="D76" s="229">
        <v>2.518452086940208E-2</v>
      </c>
      <c r="E76" s="229">
        <v>0</v>
      </c>
      <c r="F76" s="229">
        <v>0</v>
      </c>
      <c r="G76" s="229">
        <v>0</v>
      </c>
      <c r="H76" s="229">
        <v>0</v>
      </c>
      <c r="I76" s="229">
        <v>8.2419645792661898E-3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5.832933147906353E-2</v>
      </c>
      <c r="W76" s="229">
        <v>0</v>
      </c>
      <c r="X76" s="229">
        <v>9.2752170073170645E-2</v>
      </c>
      <c r="Y76" s="229">
        <v>0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0.63978883473603498</v>
      </c>
      <c r="W77" s="229">
        <v>0.50968890993582627</v>
      </c>
      <c r="X77" s="229">
        <v>0.87217573495357448</v>
      </c>
      <c r="Y77" s="229">
        <v>0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94.261324387585603</v>
      </c>
      <c r="C79" s="261">
        <f t="shared" si="2"/>
        <v>96.064274031356007</v>
      </c>
      <c r="D79" s="261">
        <f t="shared" si="2"/>
        <v>89.058351224451144</v>
      </c>
      <c r="E79" s="261">
        <f t="shared" si="2"/>
        <v>83.117416605073174</v>
      </c>
      <c r="F79" s="261">
        <f t="shared" si="2"/>
        <v>84.295548438908213</v>
      </c>
      <c r="G79" s="261">
        <f t="shared" si="2"/>
        <v>86.858928559532757</v>
      </c>
      <c r="H79" s="261">
        <f t="shared" si="2"/>
        <v>81.479267971599228</v>
      </c>
      <c r="I79" s="261">
        <f t="shared" si="2"/>
        <v>84.416018335216577</v>
      </c>
      <c r="J79" s="261">
        <f t="shared" si="2"/>
        <v>83.224719136626376</v>
      </c>
      <c r="K79" s="261">
        <f t="shared" si="2"/>
        <v>89.984167610513552</v>
      </c>
      <c r="L79" s="261">
        <f t="shared" si="2"/>
        <v>90.133894681508934</v>
      </c>
      <c r="M79" s="261">
        <f t="shared" si="2"/>
        <v>100.28646016927043</v>
      </c>
      <c r="N79" s="261">
        <f t="shared" si="2"/>
        <v>93.84776040138776</v>
      </c>
      <c r="O79" s="261">
        <f t="shared" si="2"/>
        <v>36.534589273400769</v>
      </c>
      <c r="P79" s="261">
        <f t="shared" si="2"/>
        <v>32.934472093547932</v>
      </c>
      <c r="Q79" s="261">
        <f t="shared" si="2"/>
        <v>48.233915969855431</v>
      </c>
      <c r="R79" s="261">
        <f t="shared" si="2"/>
        <v>22.980246186330668</v>
      </c>
      <c r="S79" s="261">
        <f t="shared" si="2"/>
        <v>18.919348206420675</v>
      </c>
      <c r="T79" s="261">
        <f t="shared" si="2"/>
        <v>26.87192355927526</v>
      </c>
      <c r="U79" s="261">
        <f t="shared" si="2"/>
        <v>22.471109825598656</v>
      </c>
      <c r="V79" s="261">
        <f t="shared" si="2"/>
        <v>23.906540100439162</v>
      </c>
      <c r="W79" s="261">
        <f t="shared" si="2"/>
        <v>18.681906031281628</v>
      </c>
      <c r="X79" s="261">
        <f t="shared" si="2"/>
        <v>34.445765466270224</v>
      </c>
      <c r="Y79" s="261">
        <f t="shared" si="2"/>
        <v>27.374447721369631</v>
      </c>
      <c r="DA79" s="70"/>
    </row>
    <row r="80" spans="1:105" ht="12" customHeight="1" x14ac:dyDescent="0.25">
      <c r="A80" s="60" t="s">
        <v>1521</v>
      </c>
      <c r="B80" s="262">
        <v>84.743434815422717</v>
      </c>
      <c r="C80" s="262">
        <v>83.712765762150156</v>
      </c>
      <c r="D80" s="262">
        <v>79.714445452949633</v>
      </c>
      <c r="E80" s="262">
        <v>73.644808809666245</v>
      </c>
      <c r="F80" s="262">
        <v>74.959556470157779</v>
      </c>
      <c r="G80" s="262">
        <v>78.279432431281677</v>
      </c>
      <c r="H80" s="262">
        <v>73.611445410534856</v>
      </c>
      <c r="I80" s="262">
        <v>75.465673706608172</v>
      </c>
      <c r="J80" s="262">
        <v>73.805523290422443</v>
      </c>
      <c r="K80" s="262">
        <v>81.595199746261727</v>
      </c>
      <c r="L80" s="262">
        <v>81.361561959496839</v>
      </c>
      <c r="M80" s="262">
        <v>91.551142782471118</v>
      </c>
      <c r="N80" s="262">
        <v>85.31405061821718</v>
      </c>
      <c r="O80" s="262">
        <v>31.981262514132691</v>
      </c>
      <c r="P80" s="262">
        <v>28.52423639473535</v>
      </c>
      <c r="Q80" s="262">
        <v>42.708436354013109</v>
      </c>
      <c r="R80" s="262">
        <v>19.877138812203508</v>
      </c>
      <c r="S80" s="262">
        <v>16.317189809066861</v>
      </c>
      <c r="T80" s="262">
        <v>23.433973875918831</v>
      </c>
      <c r="U80" s="262">
        <v>19.518573702665421</v>
      </c>
      <c r="V80" s="262">
        <v>20.940130441308821</v>
      </c>
      <c r="W80" s="262">
        <v>16.06015458333875</v>
      </c>
      <c r="X80" s="262">
        <v>30.498316010185292</v>
      </c>
      <c r="Y80" s="262">
        <v>23.807887800229022</v>
      </c>
      <c r="DA80" s="72" t="s">
        <v>1649</v>
      </c>
    </row>
    <row r="81" spans="1:105" ht="12" customHeight="1" x14ac:dyDescent="0.25">
      <c r="A81" s="59" t="s">
        <v>28</v>
      </c>
      <c r="B81" s="230">
        <v>40.269580987484488</v>
      </c>
      <c r="C81" s="230">
        <v>40.620011735161093</v>
      </c>
      <c r="D81" s="230">
        <v>36.857660807435813</v>
      </c>
      <c r="E81" s="230">
        <v>32.328464983927013</v>
      </c>
      <c r="F81" s="230">
        <v>38.391589676943653</v>
      </c>
      <c r="G81" s="230">
        <v>36.914741526319752</v>
      </c>
      <c r="H81" s="230">
        <v>35.532187019833792</v>
      </c>
      <c r="I81" s="230">
        <v>35.851739983792712</v>
      </c>
      <c r="J81" s="230">
        <v>38.867506653013443</v>
      </c>
      <c r="K81" s="230">
        <v>33.630739127460309</v>
      </c>
      <c r="L81" s="230">
        <v>35.658536459749882</v>
      </c>
      <c r="M81" s="230">
        <v>44.819576430609793</v>
      </c>
      <c r="N81" s="230">
        <v>42.420622834621057</v>
      </c>
      <c r="O81" s="230">
        <v>17.265086112246699</v>
      </c>
      <c r="P81" s="230">
        <v>15.484579120294301</v>
      </c>
      <c r="Q81" s="230">
        <v>24.51264593962259</v>
      </c>
      <c r="R81" s="230">
        <v>10.54374269892925</v>
      </c>
      <c r="S81" s="230">
        <v>8.5855335872216401</v>
      </c>
      <c r="T81" s="230">
        <v>11.898230607550669</v>
      </c>
      <c r="U81" s="230">
        <v>9.0058351110182375</v>
      </c>
      <c r="V81" s="230">
        <v>8.2612613589763519</v>
      </c>
      <c r="W81" s="230">
        <v>7.2330113237149343</v>
      </c>
      <c r="X81" s="230">
        <v>11.87233068087248</v>
      </c>
      <c r="Y81" s="230">
        <v>11.91152988299153</v>
      </c>
      <c r="DA81" s="71" t="s">
        <v>1650</v>
      </c>
    </row>
    <row r="82" spans="1:105" ht="12" customHeight="1" x14ac:dyDescent="0.25">
      <c r="A82" s="59" t="s">
        <v>31</v>
      </c>
      <c r="B82" s="295">
        <v>9.6433324550625503</v>
      </c>
      <c r="C82" s="295">
        <v>7.1917624040415937</v>
      </c>
      <c r="D82" s="295">
        <v>7.6654970156700086</v>
      </c>
      <c r="E82" s="295">
        <v>7.6270136039908092</v>
      </c>
      <c r="F82" s="295">
        <v>6.1413389664499149</v>
      </c>
      <c r="G82" s="295">
        <v>5.1975113432800617</v>
      </c>
      <c r="H82" s="295">
        <v>5.1400445715252649</v>
      </c>
      <c r="I82" s="295">
        <v>5.8610347832738157</v>
      </c>
      <c r="J82" s="295">
        <v>4.6981201054870194</v>
      </c>
      <c r="K82" s="295">
        <v>4.6306193740067592</v>
      </c>
      <c r="L82" s="295">
        <v>4.8233091225763367</v>
      </c>
      <c r="M82" s="295">
        <v>4.7364346298569986</v>
      </c>
      <c r="N82" s="295">
        <v>4.8403777209099381</v>
      </c>
      <c r="O82" s="295">
        <v>2.3145094954379508</v>
      </c>
      <c r="P82" s="295">
        <v>2.0891394579254712</v>
      </c>
      <c r="Q82" s="295">
        <v>2.8047059940309498</v>
      </c>
      <c r="R82" s="295">
        <v>1.50623505684306</v>
      </c>
      <c r="S82" s="295">
        <v>1.291652172459429</v>
      </c>
      <c r="T82" s="295">
        <v>1.7214677605370201</v>
      </c>
      <c r="U82" s="295">
        <v>1.4707125820683971</v>
      </c>
      <c r="V82" s="295">
        <v>1.2405715432215509</v>
      </c>
      <c r="W82" s="295">
        <v>1.350169081426472</v>
      </c>
      <c r="X82" s="295">
        <v>2.1361867854332952</v>
      </c>
      <c r="Y82" s="295">
        <v>2.750026877014077</v>
      </c>
      <c r="DA82" s="122" t="s">
        <v>1651</v>
      </c>
    </row>
    <row r="83" spans="1:105" ht="12" customHeight="1" x14ac:dyDescent="0.25">
      <c r="A83" s="59" t="s">
        <v>159</v>
      </c>
      <c r="B83" s="295">
        <v>7.6196844979064284</v>
      </c>
      <c r="C83" s="295">
        <v>6.9784871190652877</v>
      </c>
      <c r="D83" s="295">
        <v>7.1423246618849738</v>
      </c>
      <c r="E83" s="295">
        <v>7.3546405264673531</v>
      </c>
      <c r="F83" s="295">
        <v>6.6253473272417338</v>
      </c>
      <c r="G83" s="295">
        <v>4.206501530960117</v>
      </c>
      <c r="H83" s="295">
        <v>3.7841809207100479</v>
      </c>
      <c r="I83" s="295">
        <v>4.3785120407117732</v>
      </c>
      <c r="J83" s="295">
        <v>3.849271335018809</v>
      </c>
      <c r="K83" s="295">
        <v>4.3285585080640088</v>
      </c>
      <c r="L83" s="295">
        <v>5.1202302520162917</v>
      </c>
      <c r="M83" s="295">
        <v>4.2556310794546333</v>
      </c>
      <c r="N83" s="295">
        <v>3.8431552370772679</v>
      </c>
      <c r="O83" s="295">
        <v>1.8568215254513281</v>
      </c>
      <c r="P83" s="295">
        <v>1.305037894990152</v>
      </c>
      <c r="Q83" s="295">
        <v>1.555323448201229</v>
      </c>
      <c r="R83" s="295">
        <v>0.93196990683263325</v>
      </c>
      <c r="S83" s="295">
        <v>0.77397043483753736</v>
      </c>
      <c r="T83" s="295">
        <v>1.131183597868284</v>
      </c>
      <c r="U83" s="295">
        <v>0.87774320840052011</v>
      </c>
      <c r="V83" s="295">
        <v>0.81565641365081309</v>
      </c>
      <c r="W83" s="295">
        <v>0.70495162333316208</v>
      </c>
      <c r="X83" s="295">
        <v>0.95834647703396303</v>
      </c>
      <c r="Y83" s="295">
        <v>2.9441993757849558</v>
      </c>
      <c r="DA83" s="122" t="s">
        <v>1652</v>
      </c>
    </row>
    <row r="84" spans="1:105" ht="12" customHeight="1" x14ac:dyDescent="0.25">
      <c r="A84" s="59" t="s">
        <v>32</v>
      </c>
      <c r="B84" s="295">
        <v>19.030872739933329</v>
      </c>
      <c r="C84" s="295">
        <v>13.841784877604409</v>
      </c>
      <c r="D84" s="295">
        <v>17.780932828537338</v>
      </c>
      <c r="E84" s="295">
        <v>16.675085113954829</v>
      </c>
      <c r="F84" s="295">
        <v>16.574081086047471</v>
      </c>
      <c r="G84" s="295">
        <v>18.691623283626889</v>
      </c>
      <c r="H84" s="295">
        <v>15.463435956133409</v>
      </c>
      <c r="I84" s="295">
        <v>14.413676471439331</v>
      </c>
      <c r="J84" s="295">
        <v>11.174230269771449</v>
      </c>
      <c r="K84" s="295">
        <v>13.60245005297968</v>
      </c>
      <c r="L84" s="295">
        <v>12.081388696615869</v>
      </c>
      <c r="M84" s="295">
        <v>7.8336933131581858</v>
      </c>
      <c r="N84" s="295">
        <v>7.0231700398706902</v>
      </c>
      <c r="O84" s="295">
        <v>2.1391344986522571</v>
      </c>
      <c r="P84" s="295">
        <v>1.141240103524555</v>
      </c>
      <c r="Q84" s="295">
        <v>2.4887034108420059</v>
      </c>
      <c r="R84" s="295">
        <v>1.3692540134185689</v>
      </c>
      <c r="S84" s="295">
        <v>1.2946086283206431</v>
      </c>
      <c r="T84" s="295">
        <v>1.489760178598754</v>
      </c>
      <c r="U84" s="295">
        <v>1.645183602535456</v>
      </c>
      <c r="V84" s="295">
        <v>1.7708036954805639</v>
      </c>
      <c r="W84" s="295">
        <v>1.4194870043698591</v>
      </c>
      <c r="X84" s="295">
        <v>1.425942825228169</v>
      </c>
      <c r="Y84" s="295">
        <v>1.2635740285139181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9.7550010733883674</v>
      </c>
      <c r="H85" s="295">
        <v>9.8488623792391294</v>
      </c>
      <c r="I85" s="295">
        <v>9.7987966049046964</v>
      </c>
      <c r="J85" s="295">
        <v>10.2332066955529</v>
      </c>
      <c r="K85" s="295">
        <v>17.090074203480281</v>
      </c>
      <c r="L85" s="295">
        <v>11.566762063299221</v>
      </c>
      <c r="M85" s="295">
        <v>12.472288763673459</v>
      </c>
      <c r="N85" s="295">
        <v>11.534045576125431</v>
      </c>
      <c r="O85" s="295">
        <v>4.3525287448852277</v>
      </c>
      <c r="P85" s="295">
        <v>4.115366000193351</v>
      </c>
      <c r="Q85" s="295">
        <v>4.8097956610232098</v>
      </c>
      <c r="R85" s="295">
        <v>2.762225755291043</v>
      </c>
      <c r="S85" s="295">
        <v>2.3628521972002781</v>
      </c>
      <c r="T85" s="295">
        <v>3.35121168385075</v>
      </c>
      <c r="U85" s="295">
        <v>3.0418888461980802</v>
      </c>
      <c r="V85" s="295">
        <v>2.5113335732255599</v>
      </c>
      <c r="W85" s="295">
        <v>2.0420996963803959</v>
      </c>
      <c r="X85" s="295">
        <v>4.998382804388009</v>
      </c>
      <c r="Y85" s="295">
        <v>2.1473263827898119</v>
      </c>
      <c r="DA85" s="122" t="s">
        <v>1654</v>
      </c>
    </row>
    <row r="86" spans="1:105" ht="12" customHeight="1" x14ac:dyDescent="0.25">
      <c r="A86" s="59" t="s">
        <v>35</v>
      </c>
      <c r="B86" s="295">
        <v>7.343976461989639</v>
      </c>
      <c r="C86" s="295">
        <v>13.660578225641769</v>
      </c>
      <c r="D86" s="295">
        <v>9.4687018287534634</v>
      </c>
      <c r="E86" s="295">
        <v>9.659604581326251</v>
      </c>
      <c r="F86" s="295">
        <v>7.2271994134750006</v>
      </c>
      <c r="G86" s="295">
        <v>3.5140536737064911</v>
      </c>
      <c r="H86" s="295">
        <v>3.8427345630932011</v>
      </c>
      <c r="I86" s="295">
        <v>4.9013556500382824</v>
      </c>
      <c r="J86" s="295">
        <v>4.9831882315788221</v>
      </c>
      <c r="K86" s="295">
        <v>8.3127584802707091</v>
      </c>
      <c r="L86" s="295">
        <v>12.111335365239251</v>
      </c>
      <c r="M86" s="295">
        <v>17.43351856571806</v>
      </c>
      <c r="N86" s="295">
        <v>15.65267920961278</v>
      </c>
      <c r="O86" s="295">
        <v>4.0531821374592329</v>
      </c>
      <c r="P86" s="295">
        <v>4.3888738178075233</v>
      </c>
      <c r="Q86" s="295">
        <v>6.5372619002931183</v>
      </c>
      <c r="R86" s="295">
        <v>2.7637113808889602</v>
      </c>
      <c r="S86" s="295">
        <v>2.0085727890273342</v>
      </c>
      <c r="T86" s="295">
        <v>3.842120047513355</v>
      </c>
      <c r="U86" s="295">
        <v>3.477210352444732</v>
      </c>
      <c r="V86" s="295">
        <v>3.4854065654238631</v>
      </c>
      <c r="W86" s="295">
        <v>3.3104358541139258</v>
      </c>
      <c r="X86" s="295">
        <v>4.6875965683412604</v>
      </c>
      <c r="Y86" s="295">
        <v>2.7912312531347299</v>
      </c>
      <c r="DA86" s="122" t="s">
        <v>1655</v>
      </c>
    </row>
    <row r="87" spans="1:105" ht="12" customHeight="1" x14ac:dyDescent="0.25">
      <c r="A87" s="59" t="s">
        <v>38</v>
      </c>
      <c r="B87" s="295">
        <v>0.8359876730462843</v>
      </c>
      <c r="C87" s="295">
        <v>1.420141400636</v>
      </c>
      <c r="D87" s="295">
        <v>0.79932831066802479</v>
      </c>
      <c r="E87" s="295">
        <v>0</v>
      </c>
      <c r="F87" s="295">
        <v>0</v>
      </c>
      <c r="G87" s="295">
        <v>0</v>
      </c>
      <c r="H87" s="295">
        <v>0</v>
      </c>
      <c r="I87" s="295">
        <v>0.26055817244755519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2.8550972913301118</v>
      </c>
      <c r="W87" s="295">
        <v>0</v>
      </c>
      <c r="X87" s="295">
        <v>4.4195298688881133</v>
      </c>
      <c r="Y87" s="295">
        <v>0</v>
      </c>
      <c r="DA87" s="122" t="s">
        <v>1656</v>
      </c>
    </row>
    <row r="88" spans="1:105" ht="12" customHeight="1" x14ac:dyDescent="0.25">
      <c r="A88" s="60" t="s">
        <v>1530</v>
      </c>
      <c r="B88" s="262">
        <v>9.5178895721628862</v>
      </c>
      <c r="C88" s="262">
        <v>12.35150826920585</v>
      </c>
      <c r="D88" s="262">
        <v>9.3439057715015057</v>
      </c>
      <c r="E88" s="262">
        <v>9.4726077954069332</v>
      </c>
      <c r="F88" s="262">
        <v>9.3359919687504291</v>
      </c>
      <c r="G88" s="262">
        <v>8.5794961282510762</v>
      </c>
      <c r="H88" s="262">
        <v>7.8678225610643659</v>
      </c>
      <c r="I88" s="262">
        <v>8.9503446286084021</v>
      </c>
      <c r="J88" s="262">
        <v>9.4191958462039356</v>
      </c>
      <c r="K88" s="262">
        <v>8.3889678642518213</v>
      </c>
      <c r="L88" s="262">
        <v>8.7723327220120915</v>
      </c>
      <c r="M88" s="262">
        <v>8.7353173867993039</v>
      </c>
      <c r="N88" s="262">
        <v>8.5337097831705755</v>
      </c>
      <c r="O88" s="262">
        <v>4.5533267592680744</v>
      </c>
      <c r="P88" s="262">
        <v>4.4102356988125822</v>
      </c>
      <c r="Q88" s="262">
        <v>5.5254796158423254</v>
      </c>
      <c r="R88" s="262">
        <v>3.10310737412716</v>
      </c>
      <c r="S88" s="262">
        <v>2.6021583973538158</v>
      </c>
      <c r="T88" s="262">
        <v>3.4379496833564289</v>
      </c>
      <c r="U88" s="262">
        <v>2.9525361229332341</v>
      </c>
      <c r="V88" s="262">
        <v>2.9664096591303419</v>
      </c>
      <c r="W88" s="262">
        <v>2.621751447942879</v>
      </c>
      <c r="X88" s="262">
        <v>3.9474494560849318</v>
      </c>
      <c r="Y88" s="262">
        <v>3.566559921140608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15.359846162916677</v>
      </c>
      <c r="C89" s="261">
        <f t="shared" si="3"/>
        <v>17.958961842147659</v>
      </c>
      <c r="D89" s="261">
        <f t="shared" si="3"/>
        <v>14.840405963505304</v>
      </c>
      <c r="E89" s="261">
        <f t="shared" si="3"/>
        <v>14.529385379469449</v>
      </c>
      <c r="F89" s="261">
        <f t="shared" si="3"/>
        <v>14.428228142875295</v>
      </c>
      <c r="G89" s="261">
        <f t="shared" si="3"/>
        <v>13.95579047155131</v>
      </c>
      <c r="H89" s="261">
        <f t="shared" si="3"/>
        <v>12.916886194228333</v>
      </c>
      <c r="I89" s="261">
        <f t="shared" si="3"/>
        <v>14.089696561108394</v>
      </c>
      <c r="J89" s="261">
        <f t="shared" si="3"/>
        <v>14.504931673851127</v>
      </c>
      <c r="K89" s="261">
        <f t="shared" si="3"/>
        <v>14.271451235767595</v>
      </c>
      <c r="L89" s="261">
        <f t="shared" si="3"/>
        <v>14.689082112981664</v>
      </c>
      <c r="M89" s="261">
        <f t="shared" si="3"/>
        <v>15.604312304423576</v>
      </c>
      <c r="N89" s="261">
        <f t="shared" si="3"/>
        <v>14.914767404389655</v>
      </c>
      <c r="O89" s="261">
        <f t="shared" si="3"/>
        <v>6.8905494167751655</v>
      </c>
      <c r="P89" s="261">
        <f t="shared" si="3"/>
        <v>6.4903350580975285</v>
      </c>
      <c r="Q89" s="261">
        <f t="shared" si="3"/>
        <v>8.6633367635424285</v>
      </c>
      <c r="R89" s="261">
        <f t="shared" si="3"/>
        <v>4.6146945162479627</v>
      </c>
      <c r="S89" s="261">
        <f t="shared" si="3"/>
        <v>3.86326401493712</v>
      </c>
      <c r="T89" s="261">
        <f t="shared" si="3"/>
        <v>5.2602220014695984</v>
      </c>
      <c r="U89" s="261">
        <f t="shared" si="3"/>
        <v>4.5319539440291807</v>
      </c>
      <c r="V89" s="261">
        <f t="shared" si="3"/>
        <v>4.6624469343994157</v>
      </c>
      <c r="W89" s="261">
        <f t="shared" si="3"/>
        <v>3.9696001848195888</v>
      </c>
      <c r="X89" s="261">
        <f t="shared" si="3"/>
        <v>6.4777291212327546</v>
      </c>
      <c r="Y89" s="261">
        <f t="shared" si="3"/>
        <v>5.6441402597529731</v>
      </c>
      <c r="DA89" s="70"/>
    </row>
    <row r="90" spans="1:105" ht="12" customHeight="1" x14ac:dyDescent="0.25">
      <c r="A90" s="60" t="s">
        <v>1533</v>
      </c>
      <c r="B90" s="262">
        <v>6.4616194788004968</v>
      </c>
      <c r="C90" s="262">
        <v>6.4115994109239978</v>
      </c>
      <c r="D90" s="262">
        <v>6.1048358521420854</v>
      </c>
      <c r="E90" s="262">
        <v>5.6734923987629546</v>
      </c>
      <c r="F90" s="262">
        <v>5.7000566055634447</v>
      </c>
      <c r="G90" s="262">
        <v>5.8867286281851152</v>
      </c>
      <c r="H90" s="262">
        <v>5.5254864184849763</v>
      </c>
      <c r="I90" s="262">
        <v>5.6815711747473516</v>
      </c>
      <c r="J90" s="262">
        <v>5.557222766640022</v>
      </c>
      <c r="K90" s="262">
        <v>6.2177508027310768</v>
      </c>
      <c r="L90" s="262">
        <v>6.2673381052270027</v>
      </c>
      <c r="M90" s="262">
        <v>7.1129171323613116</v>
      </c>
      <c r="N90" s="262">
        <v>6.6193502095776608</v>
      </c>
      <c r="O90" s="262">
        <v>2.464368300688927</v>
      </c>
      <c r="P90" s="262">
        <v>2.2032493733637</v>
      </c>
      <c r="Q90" s="262">
        <v>3.292148876975721</v>
      </c>
      <c r="R90" s="262">
        <v>1.5635822897127449</v>
      </c>
      <c r="S90" s="262">
        <v>1.2812671806181679</v>
      </c>
      <c r="T90" s="262">
        <v>1.848909604806461</v>
      </c>
      <c r="U90" s="262">
        <v>1.5752775787945501</v>
      </c>
      <c r="V90" s="262">
        <v>1.667448442906972</v>
      </c>
      <c r="W90" s="262">
        <v>1.306659303398354</v>
      </c>
      <c r="X90" s="262">
        <v>2.4414025642120798</v>
      </c>
      <c r="Y90" s="262">
        <v>1.9754374749004351</v>
      </c>
      <c r="DA90" s="72" t="s">
        <v>1658</v>
      </c>
    </row>
    <row r="91" spans="1:105" ht="12" customHeight="1" x14ac:dyDescent="0.25">
      <c r="A91" s="59" t="s">
        <v>28</v>
      </c>
      <c r="B91" s="230">
        <v>2.8658260221341978</v>
      </c>
      <c r="C91" s="230">
        <v>2.9131010379452418</v>
      </c>
      <c r="D91" s="230">
        <v>2.6268814722856262</v>
      </c>
      <c r="E91" s="230">
        <v>2.283882212576319</v>
      </c>
      <c r="F91" s="230">
        <v>2.7122187465224141</v>
      </c>
      <c r="G91" s="230">
        <v>2.9777621155137499</v>
      </c>
      <c r="H91" s="230">
        <v>2.8956094310065792</v>
      </c>
      <c r="I91" s="230">
        <v>2.920646868831474</v>
      </c>
      <c r="J91" s="230">
        <v>3.217349103085176</v>
      </c>
      <c r="K91" s="230">
        <v>3.032893789165835</v>
      </c>
      <c r="L91" s="230">
        <v>2.9855291276392681</v>
      </c>
      <c r="M91" s="230">
        <v>3.768329847231692</v>
      </c>
      <c r="N91" s="230">
        <v>3.5668196890513091</v>
      </c>
      <c r="O91" s="230">
        <v>1.458797745600702</v>
      </c>
      <c r="P91" s="230">
        <v>1.321266526606047</v>
      </c>
      <c r="Q91" s="230">
        <v>2.019626185524297</v>
      </c>
      <c r="R91" s="230">
        <v>0.91289958163103602</v>
      </c>
      <c r="S91" s="230">
        <v>0.74809338433019046</v>
      </c>
      <c r="T91" s="230">
        <v>1.033635917962058</v>
      </c>
      <c r="U91" s="230">
        <v>0.81099549625771572</v>
      </c>
      <c r="V91" s="230">
        <v>0.82971735896395937</v>
      </c>
      <c r="W91" s="230">
        <v>0.6305426120825437</v>
      </c>
      <c r="X91" s="230">
        <v>1.2961314811983169</v>
      </c>
      <c r="Y91" s="230">
        <v>1.0253415714824301</v>
      </c>
      <c r="DA91" s="71" t="s">
        <v>1659</v>
      </c>
    </row>
    <row r="92" spans="1:105" ht="12" customHeight="1" x14ac:dyDescent="0.25">
      <c r="A92" s="59" t="s">
        <v>31</v>
      </c>
      <c r="B92" s="295">
        <v>0.81186954955437873</v>
      </c>
      <c r="C92" s="295">
        <v>0.60935190639896508</v>
      </c>
      <c r="D92" s="295">
        <v>0.64546153578995413</v>
      </c>
      <c r="E92" s="295">
        <v>0.63659097730787728</v>
      </c>
      <c r="F92" s="295">
        <v>0.51258869822726638</v>
      </c>
      <c r="G92" s="295">
        <v>0.49340235754776429</v>
      </c>
      <c r="H92" s="295">
        <v>0.49131462247859609</v>
      </c>
      <c r="I92" s="295">
        <v>0.56003848571674064</v>
      </c>
      <c r="J92" s="295">
        <v>0.45470833403596728</v>
      </c>
      <c r="K92" s="295">
        <v>0.48687914278848538</v>
      </c>
      <c r="L92" s="295">
        <v>0.46962887703417772</v>
      </c>
      <c r="M92" s="295">
        <v>0.46204956752049131</v>
      </c>
      <c r="N92" s="295">
        <v>0.47124281146588148</v>
      </c>
      <c r="O92" s="295">
        <v>0.22601809246195589</v>
      </c>
      <c r="P92" s="295">
        <v>0.2056811591863138</v>
      </c>
      <c r="Q92" s="295">
        <v>0.26622911822856737</v>
      </c>
      <c r="R92" s="295">
        <v>0.14985606987892289</v>
      </c>
      <c r="S92" s="295">
        <v>0.12933455522918791</v>
      </c>
      <c r="T92" s="295">
        <v>0.1717282442257923</v>
      </c>
      <c r="U92" s="295">
        <v>0.1511006652074478</v>
      </c>
      <c r="V92" s="295">
        <v>0.14307483537941659</v>
      </c>
      <c r="W92" s="295">
        <v>0.1351577896404326</v>
      </c>
      <c r="X92" s="295">
        <v>0.26580229492161311</v>
      </c>
      <c r="Y92" s="295">
        <v>0.27182887343585088</v>
      </c>
      <c r="DA92" s="122" t="s">
        <v>1660</v>
      </c>
    </row>
    <row r="93" spans="1:105" ht="12" customHeight="1" x14ac:dyDescent="0.25">
      <c r="A93" s="59" t="s">
        <v>159</v>
      </c>
      <c r="B93" s="295">
        <v>0.60919623214952601</v>
      </c>
      <c r="C93" s="295">
        <v>0.56150707175207781</v>
      </c>
      <c r="D93" s="295">
        <v>0.57112443525005763</v>
      </c>
      <c r="E93" s="295">
        <v>0.58294625186721494</v>
      </c>
      <c r="F93" s="295">
        <v>0.52514074315868353</v>
      </c>
      <c r="G93" s="295">
        <v>0.37971468530433589</v>
      </c>
      <c r="H93" s="295">
        <v>0.34428617364820752</v>
      </c>
      <c r="I93" s="295">
        <v>0.39738563468413701</v>
      </c>
      <c r="J93" s="295">
        <v>0.35431285681446661</v>
      </c>
      <c r="K93" s="295">
        <v>0.43333558386334098</v>
      </c>
      <c r="L93" s="295">
        <v>0.47516635199815438</v>
      </c>
      <c r="M93" s="295">
        <v>0.39604879097350881</v>
      </c>
      <c r="N93" s="295">
        <v>0.35724071199100632</v>
      </c>
      <c r="O93" s="295">
        <v>0.173279711816309</v>
      </c>
      <c r="P93" s="295">
        <v>0.12298874501824381</v>
      </c>
      <c r="Q93" s="295">
        <v>0.14153137969173449</v>
      </c>
      <c r="R93" s="295">
        <v>8.9121260080197898E-2</v>
      </c>
      <c r="S93" s="295">
        <v>7.4484192532578861E-2</v>
      </c>
      <c r="T93" s="295">
        <v>0.1085349298053884</v>
      </c>
      <c r="U93" s="295">
        <v>8.7058014020918895E-2</v>
      </c>
      <c r="V93" s="295">
        <v>9.0477853737729957E-2</v>
      </c>
      <c r="W93" s="295">
        <v>6.7874373145479436E-2</v>
      </c>
      <c r="X93" s="295">
        <v>0.1151096801541874</v>
      </c>
      <c r="Y93" s="295">
        <v>0.27991067250550727</v>
      </c>
      <c r="DA93" s="122" t="s">
        <v>1661</v>
      </c>
    </row>
    <row r="94" spans="1:105" ht="12" customHeight="1" x14ac:dyDescent="0.25">
      <c r="A94" s="59" t="s">
        <v>32</v>
      </c>
      <c r="B94" s="295">
        <v>1.529347750436014</v>
      </c>
      <c r="C94" s="295">
        <v>1.119472342707281</v>
      </c>
      <c r="D94" s="295">
        <v>1.429134223638397</v>
      </c>
      <c r="E94" s="295">
        <v>1.3285027178969511</v>
      </c>
      <c r="F94" s="295">
        <v>1.3204557349474511</v>
      </c>
      <c r="G94" s="295">
        <v>1.688108589545138</v>
      </c>
      <c r="H94" s="295">
        <v>1.4108707663405331</v>
      </c>
      <c r="I94" s="295">
        <v>1.31463979219963</v>
      </c>
      <c r="J94" s="295">
        <v>1.0280916282957611</v>
      </c>
      <c r="K94" s="295">
        <v>1.3546144993936171</v>
      </c>
      <c r="L94" s="295">
        <v>1.110518103495439</v>
      </c>
      <c r="M94" s="295">
        <v>0.71934477532474494</v>
      </c>
      <c r="N94" s="295">
        <v>0.64195003443528809</v>
      </c>
      <c r="O94" s="295">
        <v>0.1956651600357982</v>
      </c>
      <c r="P94" s="295">
        <v>0.1053635273523733</v>
      </c>
      <c r="Q94" s="295">
        <v>0.2218585618790358</v>
      </c>
      <c r="R94" s="295">
        <v>0.1278000470048416</v>
      </c>
      <c r="S94" s="295">
        <v>0.12120142481863</v>
      </c>
      <c r="T94" s="295">
        <v>0.13864112288075561</v>
      </c>
      <c r="U94" s="295">
        <v>0.15821593590691821</v>
      </c>
      <c r="V94" s="295">
        <v>0.18956026745792481</v>
      </c>
      <c r="W94" s="295">
        <v>0.13160923739265179</v>
      </c>
      <c r="X94" s="295">
        <v>0.16498863508862749</v>
      </c>
      <c r="Y94" s="295">
        <v>0.11525767287510461</v>
      </c>
      <c r="DA94" s="122" t="s">
        <v>1662</v>
      </c>
    </row>
    <row r="95" spans="1:105" ht="12" customHeight="1" x14ac:dyDescent="0.25">
      <c r="A95" s="59" t="s">
        <v>35</v>
      </c>
      <c r="B95" s="295">
        <v>0.64537992452638049</v>
      </c>
      <c r="C95" s="295">
        <v>1.208167052120432</v>
      </c>
      <c r="D95" s="295">
        <v>0.83223418517805126</v>
      </c>
      <c r="E95" s="295">
        <v>0.84157023911459228</v>
      </c>
      <c r="F95" s="295">
        <v>0.62965268270763075</v>
      </c>
      <c r="G95" s="295">
        <v>0.34774088027412742</v>
      </c>
      <c r="H95" s="295">
        <v>0.38340542501106062</v>
      </c>
      <c r="I95" s="295">
        <v>0.48886039331536968</v>
      </c>
      <c r="J95" s="295">
        <v>0.50276084440865132</v>
      </c>
      <c r="K95" s="295">
        <v>0.91002778751979774</v>
      </c>
      <c r="L95" s="295">
        <v>1.226495645059964</v>
      </c>
      <c r="M95" s="295">
        <v>1.7671441513108741</v>
      </c>
      <c r="N95" s="295">
        <v>1.5820969626341761</v>
      </c>
      <c r="O95" s="295">
        <v>0.4106075907741622</v>
      </c>
      <c r="P95" s="295">
        <v>0.44794941520072279</v>
      </c>
      <c r="Q95" s="295">
        <v>0.64290363165208619</v>
      </c>
      <c r="R95" s="295">
        <v>0.28390533111774668</v>
      </c>
      <c r="S95" s="295">
        <v>0.20815362370758089</v>
      </c>
      <c r="T95" s="295">
        <v>0.39636938993246629</v>
      </c>
      <c r="U95" s="295">
        <v>0.36790746740154928</v>
      </c>
      <c r="V95" s="295">
        <v>0.41461812736794068</v>
      </c>
      <c r="W95" s="295">
        <v>0.34147529113724678</v>
      </c>
      <c r="X95" s="295">
        <v>0.59937047284933498</v>
      </c>
      <c r="Y95" s="295">
        <v>0.28309868460154219</v>
      </c>
      <c r="DA95" s="122" t="s">
        <v>1663</v>
      </c>
    </row>
    <row r="96" spans="1:105" ht="12" customHeight="1" x14ac:dyDescent="0.25">
      <c r="A96" s="61" t="s">
        <v>1540</v>
      </c>
      <c r="B96" s="263">
        <v>8.8982266841161799</v>
      </c>
      <c r="C96" s="263">
        <v>11.547362431223659</v>
      </c>
      <c r="D96" s="263">
        <v>8.73557011136322</v>
      </c>
      <c r="E96" s="263">
        <v>8.8558929807064946</v>
      </c>
      <c r="F96" s="263">
        <v>8.7281715373118498</v>
      </c>
      <c r="G96" s="263">
        <v>8.0690618433661943</v>
      </c>
      <c r="H96" s="263">
        <v>7.3913997757433556</v>
      </c>
      <c r="I96" s="263">
        <v>8.4081253863610428</v>
      </c>
      <c r="J96" s="263">
        <v>8.9477089072111049</v>
      </c>
      <c r="K96" s="263">
        <v>8.0537004330365178</v>
      </c>
      <c r="L96" s="263">
        <v>8.4217440077546613</v>
      </c>
      <c r="M96" s="263">
        <v>8.4913951720622656</v>
      </c>
      <c r="N96" s="263">
        <v>8.2954171948119946</v>
      </c>
      <c r="O96" s="263">
        <v>4.4261811160862381</v>
      </c>
      <c r="P96" s="263">
        <v>4.2870856847338281</v>
      </c>
      <c r="Q96" s="263">
        <v>5.371187886566708</v>
      </c>
      <c r="R96" s="263">
        <v>3.051112226535218</v>
      </c>
      <c r="S96" s="263">
        <v>2.5819968343189519</v>
      </c>
      <c r="T96" s="263">
        <v>3.4113123966631371</v>
      </c>
      <c r="U96" s="263">
        <v>2.9566763652346308</v>
      </c>
      <c r="V96" s="263">
        <v>2.9949984914924439</v>
      </c>
      <c r="W96" s="263">
        <v>2.662940881421235</v>
      </c>
      <c r="X96" s="263">
        <v>4.0363265570206748</v>
      </c>
      <c r="Y96" s="263">
        <v>3.6687027848525382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37.834728027126992</v>
      </c>
      <c r="C99" s="223">
        <v>37.89004728234606</v>
      </c>
      <c r="D99" s="223">
        <v>37.021279831998619</v>
      </c>
      <c r="E99" s="223">
        <v>33.334904595896518</v>
      </c>
      <c r="F99" s="223">
        <v>34.648198341321702</v>
      </c>
      <c r="G99" s="223">
        <v>32.159998060913793</v>
      </c>
      <c r="H99" s="223">
        <v>35.543258322192507</v>
      </c>
      <c r="I99" s="223">
        <v>34.751179378005311</v>
      </c>
      <c r="J99" s="223">
        <v>39.507204599644638</v>
      </c>
      <c r="K99" s="223">
        <v>33.356891472220248</v>
      </c>
      <c r="L99" s="223">
        <v>37.459079882522332</v>
      </c>
      <c r="M99" s="223">
        <v>41.963868556211658</v>
      </c>
      <c r="N99" s="223">
        <v>37.71192086454446</v>
      </c>
      <c r="O99" s="223">
        <v>33.285779234105178</v>
      </c>
      <c r="P99" s="223">
        <v>32.265673593779347</v>
      </c>
      <c r="Q99" s="223">
        <v>33.063058368430788</v>
      </c>
      <c r="R99" s="223">
        <v>36.521750493001612</v>
      </c>
      <c r="S99" s="223">
        <v>38.774639438696468</v>
      </c>
      <c r="T99" s="223">
        <v>39.64364421564666</v>
      </c>
      <c r="U99" s="223">
        <v>39.042294885822493</v>
      </c>
      <c r="V99" s="223">
        <v>39.01225717974291</v>
      </c>
      <c r="W99" s="223">
        <v>40.366518547262729</v>
      </c>
      <c r="X99" s="223">
        <v>43.091544282848318</v>
      </c>
      <c r="Y99" s="223">
        <v>39.091917234287799</v>
      </c>
      <c r="DA99" s="89" t="s">
        <v>1665</v>
      </c>
    </row>
    <row r="100" spans="1:105" ht="12" customHeight="1" x14ac:dyDescent="0.25">
      <c r="A100" s="55" t="s">
        <v>91</v>
      </c>
      <c r="B100" s="259">
        <v>0.32116502058414709</v>
      </c>
      <c r="C100" s="259">
        <v>0.3127878198539551</v>
      </c>
      <c r="D100" s="259">
        <v>0.31262381752684748</v>
      </c>
      <c r="E100" s="259">
        <v>0.27874080440972432</v>
      </c>
      <c r="F100" s="259">
        <v>0.29212870874033903</v>
      </c>
      <c r="G100" s="259">
        <v>0.27551369124500807</v>
      </c>
      <c r="H100" s="259">
        <v>0.30492560021288462</v>
      </c>
      <c r="I100" s="259">
        <v>0.29473304904955311</v>
      </c>
      <c r="J100" s="259">
        <v>0.33332427650948449</v>
      </c>
      <c r="K100" s="259">
        <v>0.28493308322455729</v>
      </c>
      <c r="L100" s="259">
        <v>0.31754819310323312</v>
      </c>
      <c r="M100" s="259">
        <v>0.3584574666344596</v>
      </c>
      <c r="N100" s="259">
        <v>0.32111396826913069</v>
      </c>
      <c r="O100" s="259">
        <v>0.27628789088493788</v>
      </c>
      <c r="P100" s="259">
        <v>0.26531762717827317</v>
      </c>
      <c r="Q100" s="259">
        <v>0.27674809373583081</v>
      </c>
      <c r="R100" s="259">
        <v>0.29904202690733628</v>
      </c>
      <c r="S100" s="259">
        <v>0.31770169184266078</v>
      </c>
      <c r="T100" s="259">
        <v>0.32404272529363481</v>
      </c>
      <c r="U100" s="259">
        <v>0.31721242183193521</v>
      </c>
      <c r="V100" s="259">
        <v>0.31870885206804128</v>
      </c>
      <c r="W100" s="259">
        <v>0.32450174980119673</v>
      </c>
      <c r="X100" s="259">
        <v>0.34708545941915758</v>
      </c>
      <c r="Y100" s="259">
        <v>0.3114253671300457</v>
      </c>
      <c r="DA100" s="67" t="s">
        <v>1666</v>
      </c>
    </row>
    <row r="101" spans="1:105" ht="12" customHeight="1" x14ac:dyDescent="0.25">
      <c r="A101" s="173" t="s">
        <v>92</v>
      </c>
      <c r="B101" s="224">
        <v>9.3464694974268389E-2</v>
      </c>
      <c r="C101" s="224">
        <v>9.1026781562772052E-2</v>
      </c>
      <c r="D101" s="224">
        <v>9.0979053988174116E-2</v>
      </c>
      <c r="E101" s="224">
        <v>8.1118498563921934E-2</v>
      </c>
      <c r="F101" s="224">
        <v>8.5014615246646885E-2</v>
      </c>
      <c r="G101" s="224">
        <v>8.0179351619964492E-2</v>
      </c>
      <c r="H101" s="224">
        <v>8.8738736746319657E-2</v>
      </c>
      <c r="I101" s="224">
        <v>8.577252428719917E-2</v>
      </c>
      <c r="J101" s="224">
        <v>9.700325326467224E-2</v>
      </c>
      <c r="K101" s="224">
        <v>8.2920561097292886E-2</v>
      </c>
      <c r="L101" s="224">
        <v>9.2412134279260871E-2</v>
      </c>
      <c r="M101" s="224">
        <v>0.1043174556161255</v>
      </c>
      <c r="N101" s="224">
        <v>9.3449837848663522E-2</v>
      </c>
      <c r="O101" s="224">
        <v>8.0404657392877138E-2</v>
      </c>
      <c r="P101" s="224">
        <v>7.7212116843891523E-2</v>
      </c>
      <c r="Q101" s="224">
        <v>8.0538584552836079E-2</v>
      </c>
      <c r="R101" s="224">
        <v>8.74311116205575E-2</v>
      </c>
      <c r="S101" s="224">
        <v>9.2727805501800598E-2</v>
      </c>
      <c r="T101" s="224">
        <v>9.5213657515763536E-2</v>
      </c>
      <c r="U101" s="224">
        <v>9.3300968861317016E-2</v>
      </c>
      <c r="V101" s="224">
        <v>9.3543849478133892E-2</v>
      </c>
      <c r="W101" s="224">
        <v>9.5611038302235427E-2</v>
      </c>
      <c r="X101" s="224">
        <v>0.1040131701183364</v>
      </c>
      <c r="Y101" s="224">
        <v>9.3747689496214689E-2</v>
      </c>
      <c r="DA101" s="177" t="s">
        <v>1667</v>
      </c>
    </row>
    <row r="102" spans="1:105" ht="12" customHeight="1" x14ac:dyDescent="0.25">
      <c r="A102" s="173" t="s">
        <v>93</v>
      </c>
      <c r="B102" s="224">
        <v>1.173665062103868</v>
      </c>
      <c r="C102" s="224">
        <v>1.3584092075316729</v>
      </c>
      <c r="D102" s="224">
        <v>1.17404866538135</v>
      </c>
      <c r="E102" s="224">
        <v>1.1091593978526011</v>
      </c>
      <c r="F102" s="224">
        <v>1.1402440898886601</v>
      </c>
      <c r="G102" s="224">
        <v>0.99384260176021932</v>
      </c>
      <c r="H102" s="224">
        <v>1.083262467260667</v>
      </c>
      <c r="I102" s="224">
        <v>1.121567001719536</v>
      </c>
      <c r="J102" s="224">
        <v>1.334333756502635</v>
      </c>
      <c r="K102" s="224">
        <v>0.99855199229499325</v>
      </c>
      <c r="L102" s="224">
        <v>1.146256298837572</v>
      </c>
      <c r="M102" s="224">
        <v>1.1974995750448401</v>
      </c>
      <c r="N102" s="224">
        <v>1.107968282645418</v>
      </c>
      <c r="O102" s="224">
        <v>1.19093182336046</v>
      </c>
      <c r="P102" s="224">
        <v>1.2011851552771691</v>
      </c>
      <c r="Q102" s="224">
        <v>1.125848477509473</v>
      </c>
      <c r="R102" s="224">
        <v>1.3580141495726279</v>
      </c>
      <c r="S102" s="224">
        <v>1.457922554682046</v>
      </c>
      <c r="T102" s="224">
        <v>1.4178776089735761</v>
      </c>
      <c r="U102" s="224">
        <v>1.412956965911315</v>
      </c>
      <c r="V102" s="224">
        <v>1.3788083703759551</v>
      </c>
      <c r="W102" s="224">
        <v>1.506192956186001</v>
      </c>
      <c r="X102" s="224">
        <v>1.4313383362649821</v>
      </c>
      <c r="Y102" s="224">
        <v>1.3722481350361591</v>
      </c>
      <c r="DA102" s="177" t="s">
        <v>1668</v>
      </c>
    </row>
    <row r="103" spans="1:105" ht="12" customHeight="1" x14ac:dyDescent="0.25">
      <c r="A103" s="173" t="s">
        <v>94</v>
      </c>
      <c r="B103" s="224">
        <v>0.28558840891287551</v>
      </c>
      <c r="C103" s="224">
        <v>0.27813918102582907</v>
      </c>
      <c r="D103" s="224">
        <v>0.27799334583004259</v>
      </c>
      <c r="E103" s="224">
        <v>0.24786367670327039</v>
      </c>
      <c r="F103" s="224">
        <v>0.25976855441848301</v>
      </c>
      <c r="G103" s="224">
        <v>0.2449940425431841</v>
      </c>
      <c r="H103" s="224">
        <v>0.27114788790887318</v>
      </c>
      <c r="I103" s="224">
        <v>0.26208440252617332</v>
      </c>
      <c r="J103" s="224">
        <v>0.29640074005331429</v>
      </c>
      <c r="K103" s="224">
        <v>0.2533700143830605</v>
      </c>
      <c r="L103" s="224">
        <v>0.28237223050182741</v>
      </c>
      <c r="M103" s="224">
        <v>0.31874983574761262</v>
      </c>
      <c r="N103" s="224">
        <v>0.28554301184755909</v>
      </c>
      <c r="O103" s="224">
        <v>0.24568248128706191</v>
      </c>
      <c r="P103" s="224">
        <v>0.23592743339410449</v>
      </c>
      <c r="Q103" s="224">
        <v>0.24609170580262291</v>
      </c>
      <c r="R103" s="224">
        <v>0.2671523409355081</v>
      </c>
      <c r="S103" s="224">
        <v>0.28333678767723491</v>
      </c>
      <c r="T103" s="224">
        <v>0.29093249557160072</v>
      </c>
      <c r="U103" s="224">
        <v>0.28508813145401068</v>
      </c>
      <c r="V103" s="224">
        <v>0.28583027145598289</v>
      </c>
      <c r="W103" s="224">
        <v>0.2921467224684231</v>
      </c>
      <c r="X103" s="224">
        <v>0.31791893150855333</v>
      </c>
      <c r="Y103" s="224">
        <v>0.28645311997062778</v>
      </c>
      <c r="DA103" s="177" t="s">
        <v>1669</v>
      </c>
    </row>
    <row r="104" spans="1:105" ht="12" customHeight="1" x14ac:dyDescent="0.25">
      <c r="A104" s="56" t="s">
        <v>95</v>
      </c>
      <c r="B104" s="260">
        <v>0.57997164679606672</v>
      </c>
      <c r="C104" s="260">
        <v>0.64215763860085728</v>
      </c>
      <c r="D104" s="260">
        <v>0.56653280857686072</v>
      </c>
      <c r="E104" s="260">
        <v>0.52781732154026262</v>
      </c>
      <c r="F104" s="260">
        <v>0.55931238036363584</v>
      </c>
      <c r="G104" s="260">
        <v>0.52252825144634452</v>
      </c>
      <c r="H104" s="260">
        <v>0.5665619306247015</v>
      </c>
      <c r="I104" s="260">
        <v>0.57599466094894525</v>
      </c>
      <c r="J104" s="260">
        <v>0.68998688043240963</v>
      </c>
      <c r="K104" s="260">
        <v>0.50236782762221122</v>
      </c>
      <c r="L104" s="260">
        <v>0.55512316036824916</v>
      </c>
      <c r="M104" s="260">
        <v>0.58337098013106536</v>
      </c>
      <c r="N104" s="260">
        <v>0.53637497253813626</v>
      </c>
      <c r="O104" s="260">
        <v>0.58067687551852398</v>
      </c>
      <c r="P104" s="260">
        <v>0.5809167163567639</v>
      </c>
      <c r="Q104" s="260">
        <v>0.54764813055901318</v>
      </c>
      <c r="R104" s="260">
        <v>0.66683498429054888</v>
      </c>
      <c r="S104" s="260">
        <v>0.72441039724698797</v>
      </c>
      <c r="T104" s="260">
        <v>0.68509629994810406</v>
      </c>
      <c r="U104" s="260">
        <v>0.68180899475752788</v>
      </c>
      <c r="V104" s="260">
        <v>0.67059196454886916</v>
      </c>
      <c r="W104" s="260">
        <v>0.72492759160564435</v>
      </c>
      <c r="X104" s="260">
        <v>0.72207427923964118</v>
      </c>
      <c r="Y104" s="260">
        <v>0.6761624045848551</v>
      </c>
      <c r="DA104" s="68" t="s">
        <v>1670</v>
      </c>
    </row>
    <row r="105" spans="1:105" ht="12" customHeight="1" x14ac:dyDescent="0.25">
      <c r="A105" s="37" t="s">
        <v>159</v>
      </c>
      <c r="B105" s="226">
        <v>5.4780600916261683E-2</v>
      </c>
      <c r="C105" s="226">
        <v>2.7214016212866791E-2</v>
      </c>
      <c r="D105" s="226">
        <v>4.7149159690518333E-2</v>
      </c>
      <c r="E105" s="226">
        <v>3.8270191041133841E-2</v>
      </c>
      <c r="F105" s="226">
        <v>4.0506275748716028E-2</v>
      </c>
      <c r="G105" s="226">
        <v>3.5140285826048293E-2</v>
      </c>
      <c r="H105" s="226">
        <v>3.8728481773932288E-2</v>
      </c>
      <c r="I105" s="226">
        <v>3.3270273908908229E-2</v>
      </c>
      <c r="J105" s="226">
        <v>2.886566751884731E-2</v>
      </c>
      <c r="K105" s="226">
        <v>3.4168944907447603E-2</v>
      </c>
      <c r="L105" s="226">
        <v>3.7107391199743531E-2</v>
      </c>
      <c r="M105" s="226">
        <v>3.4596802466112832E-2</v>
      </c>
      <c r="N105" s="226">
        <v>2.8985562585421131E-2</v>
      </c>
      <c r="O105" s="226">
        <v>1.9989184508473871E-2</v>
      </c>
      <c r="P105" s="226">
        <v>1.2732756734758851E-2</v>
      </c>
      <c r="Q105" s="226">
        <v>1.4771174524994509E-2</v>
      </c>
      <c r="R105" s="226">
        <v>1.501940145281371E-2</v>
      </c>
      <c r="S105" s="226">
        <v>1.5956416265344431E-2</v>
      </c>
      <c r="T105" s="226">
        <v>1.831261501546165E-2</v>
      </c>
      <c r="U105" s="226">
        <v>1.5337637262128711E-2</v>
      </c>
      <c r="V105" s="226">
        <v>1.511269791631227E-2</v>
      </c>
      <c r="W105" s="226">
        <v>1.245048633625887E-2</v>
      </c>
      <c r="X105" s="226">
        <v>1.615357239000581E-2</v>
      </c>
      <c r="Y105" s="226">
        <v>4.0375436223737612E-2</v>
      </c>
      <c r="DA105" s="69" t="s">
        <v>1671</v>
      </c>
    </row>
    <row r="106" spans="1:105" ht="12" customHeight="1" x14ac:dyDescent="0.25">
      <c r="A106" s="37" t="s">
        <v>35</v>
      </c>
      <c r="B106" s="226">
        <v>5.9458067861018857E-2</v>
      </c>
      <c r="C106" s="226">
        <v>5.9991559806763801E-2</v>
      </c>
      <c r="D106" s="226">
        <v>7.0390576728102602E-2</v>
      </c>
      <c r="E106" s="226">
        <v>5.6604145918927692E-2</v>
      </c>
      <c r="F106" s="226">
        <v>4.9759202997326363E-2</v>
      </c>
      <c r="G106" s="226">
        <v>3.2970793723119257E-2</v>
      </c>
      <c r="H106" s="226">
        <v>4.4187039070008462E-2</v>
      </c>
      <c r="I106" s="226">
        <v>4.1932892694508693E-2</v>
      </c>
      <c r="J106" s="226">
        <v>4.1964484967052608E-2</v>
      </c>
      <c r="K106" s="226">
        <v>7.3516974540486085E-2</v>
      </c>
      <c r="L106" s="226">
        <v>9.8131064725328315E-2</v>
      </c>
      <c r="M106" s="226">
        <v>0.1581557568520211</v>
      </c>
      <c r="N106" s="226">
        <v>0.13151631800497529</v>
      </c>
      <c r="O106" s="226">
        <v>4.8528860135295213E-2</v>
      </c>
      <c r="P106" s="226">
        <v>4.7512928876483028E-2</v>
      </c>
      <c r="Q106" s="226">
        <v>6.8743861724618979E-2</v>
      </c>
      <c r="R106" s="226">
        <v>4.9222618091071903E-2</v>
      </c>
      <c r="S106" s="226">
        <v>4.5685772877066343E-2</v>
      </c>
      <c r="T106" s="226">
        <v>6.8518319209183637E-2</v>
      </c>
      <c r="U106" s="226">
        <v>6.6841132549648449E-2</v>
      </c>
      <c r="V106" s="226">
        <v>7.0953488744007961E-2</v>
      </c>
      <c r="W106" s="226">
        <v>6.417494798815547E-2</v>
      </c>
      <c r="X106" s="226">
        <v>8.6726057966924966E-2</v>
      </c>
      <c r="Y106" s="226">
        <v>4.2014497894749113E-2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0.46573297801878621</v>
      </c>
      <c r="C109" s="226">
        <v>0.55495206258122665</v>
      </c>
      <c r="D109" s="226">
        <v>0.4489930721582398</v>
      </c>
      <c r="E109" s="226">
        <v>0.43294298458020097</v>
      </c>
      <c r="F109" s="226">
        <v>0.46904690161759338</v>
      </c>
      <c r="G109" s="226">
        <v>0.45441717189717701</v>
      </c>
      <c r="H109" s="226">
        <v>0.48364640978076079</v>
      </c>
      <c r="I109" s="226">
        <v>0.50079149434552828</v>
      </c>
      <c r="J109" s="226">
        <v>0.61915672794650967</v>
      </c>
      <c r="K109" s="226">
        <v>0.39468190817427762</v>
      </c>
      <c r="L109" s="226">
        <v>0.41988470444317733</v>
      </c>
      <c r="M109" s="226">
        <v>0.39061842081293152</v>
      </c>
      <c r="N109" s="226">
        <v>0.37587309194773988</v>
      </c>
      <c r="O109" s="226">
        <v>0.51215883087475489</v>
      </c>
      <c r="P109" s="226">
        <v>0.52067103074552201</v>
      </c>
      <c r="Q109" s="226">
        <v>0.4641330943093997</v>
      </c>
      <c r="R109" s="226">
        <v>0.60259296474666324</v>
      </c>
      <c r="S109" s="226">
        <v>0.66276820810457726</v>
      </c>
      <c r="T109" s="226">
        <v>0.59826536572345879</v>
      </c>
      <c r="U109" s="226">
        <v>0.59963022494575069</v>
      </c>
      <c r="V109" s="226">
        <v>0.58452577788854898</v>
      </c>
      <c r="W109" s="226">
        <v>0.64830215728122997</v>
      </c>
      <c r="X109" s="226">
        <v>0.61919464888271036</v>
      </c>
      <c r="Y109" s="226">
        <v>0.59377247046636839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24.550988120208906</v>
      </c>
      <c r="C110" s="261">
        <f t="shared" si="4"/>
        <v>23.127433589869867</v>
      </c>
      <c r="D110" s="261">
        <f t="shared" si="4"/>
        <v>23.828466634148629</v>
      </c>
      <c r="E110" s="261">
        <f t="shared" si="4"/>
        <v>21.041224425912844</v>
      </c>
      <c r="F110" s="261">
        <f t="shared" si="4"/>
        <v>21.953404772944108</v>
      </c>
      <c r="G110" s="261">
        <f t="shared" si="4"/>
        <v>20.865786615909236</v>
      </c>
      <c r="H110" s="261">
        <f t="shared" si="4"/>
        <v>23.187568194565248</v>
      </c>
      <c r="I110" s="261">
        <f t="shared" si="4"/>
        <v>22.172622866579228</v>
      </c>
      <c r="J110" s="261">
        <f t="shared" si="4"/>
        <v>24.718207232535253</v>
      </c>
      <c r="K110" s="261">
        <f t="shared" si="4"/>
        <v>21.931048445102846</v>
      </c>
      <c r="L110" s="261">
        <f t="shared" si="4"/>
        <v>24.447970893258297</v>
      </c>
      <c r="M110" s="261">
        <f t="shared" si="4"/>
        <v>28.090310178858577</v>
      </c>
      <c r="N110" s="261">
        <f t="shared" si="4"/>
        <v>24.988111190150654</v>
      </c>
      <c r="O110" s="261">
        <f t="shared" si="4"/>
        <v>20.317489099642138</v>
      </c>
      <c r="P110" s="261">
        <f t="shared" si="4"/>
        <v>19.320334627465858</v>
      </c>
      <c r="Q110" s="261">
        <f t="shared" si="4"/>
        <v>20.647086576763353</v>
      </c>
      <c r="R110" s="261">
        <f t="shared" si="4"/>
        <v>21.811894494321422</v>
      </c>
      <c r="S110" s="261">
        <f t="shared" si="4"/>
        <v>23.015890970954516</v>
      </c>
      <c r="T110" s="261">
        <f t="shared" si="4"/>
        <v>24.069037363239133</v>
      </c>
      <c r="U110" s="261">
        <f t="shared" si="4"/>
        <v>23.547063521470498</v>
      </c>
      <c r="V110" s="261">
        <f t="shared" si="4"/>
        <v>23.805198472133124</v>
      </c>
      <c r="W110" s="261">
        <f t="shared" si="4"/>
        <v>23.934306947603023</v>
      </c>
      <c r="X110" s="261">
        <f t="shared" si="4"/>
        <v>26.802260471661331</v>
      </c>
      <c r="Y110" s="261">
        <f t="shared" si="4"/>
        <v>23.658416831497419</v>
      </c>
      <c r="DA110" s="70"/>
    </row>
    <row r="111" spans="1:105" ht="12" customHeight="1" x14ac:dyDescent="0.25">
      <c r="A111" s="60" t="s">
        <v>1554</v>
      </c>
      <c r="B111" s="262">
        <v>19.410716462712841</v>
      </c>
      <c r="C111" s="262">
        <v>17.178042597315301</v>
      </c>
      <c r="D111" s="262">
        <v>18.686514918926871</v>
      </c>
      <c r="E111" s="262">
        <v>16.183466620455938</v>
      </c>
      <c r="F111" s="262">
        <v>16.95950611554046</v>
      </c>
      <c r="G111" s="262">
        <v>16.513078911819719</v>
      </c>
      <c r="H111" s="262">
        <v>18.44323053139258</v>
      </c>
      <c r="I111" s="262">
        <v>17.260523787317751</v>
      </c>
      <c r="J111" s="262">
        <v>18.874258893563781</v>
      </c>
      <c r="K111" s="262">
        <v>17.557715140514851</v>
      </c>
      <c r="L111" s="262">
        <v>19.42774071397767</v>
      </c>
      <c r="M111" s="262">
        <v>22.845651098326261</v>
      </c>
      <c r="N111" s="262">
        <v>20.13557008231728</v>
      </c>
      <c r="O111" s="262">
        <v>15.101594637676699</v>
      </c>
      <c r="P111" s="262">
        <v>14.05953390293188</v>
      </c>
      <c r="Q111" s="262">
        <v>15.71623602455966</v>
      </c>
      <c r="R111" s="262">
        <v>15.82456540856014</v>
      </c>
      <c r="S111" s="262">
        <v>16.587744537973151</v>
      </c>
      <c r="T111" s="262">
        <v>17.765699937461982</v>
      </c>
      <c r="U111" s="262">
        <v>17.25063344624866</v>
      </c>
      <c r="V111" s="262">
        <v>17.666443814474398</v>
      </c>
      <c r="W111" s="262">
        <v>17.195350916874929</v>
      </c>
      <c r="X111" s="262">
        <v>20.28051847690551</v>
      </c>
      <c r="Y111" s="262">
        <v>17.374348986884261</v>
      </c>
      <c r="DA111" s="72" t="s">
        <v>1676</v>
      </c>
    </row>
    <row r="112" spans="1:105" ht="12" customHeight="1" x14ac:dyDescent="0.25">
      <c r="A112" s="59" t="s">
        <v>28</v>
      </c>
      <c r="B112" s="230">
        <v>8.608946492379582</v>
      </c>
      <c r="C112" s="230">
        <v>7.8048191274780763</v>
      </c>
      <c r="D112" s="230">
        <v>8.0407173937189533</v>
      </c>
      <c r="E112" s="230">
        <v>6.5147053973917197</v>
      </c>
      <c r="F112" s="230">
        <v>8.0697251977173128</v>
      </c>
      <c r="G112" s="230">
        <v>8.3530299933777616</v>
      </c>
      <c r="H112" s="230">
        <v>9.6651024398991634</v>
      </c>
      <c r="I112" s="230">
        <v>8.8728792095194482</v>
      </c>
      <c r="J112" s="230">
        <v>10.927235144708821</v>
      </c>
      <c r="K112" s="230">
        <v>8.5643003219461136</v>
      </c>
      <c r="L112" s="230">
        <v>9.2546604015873157</v>
      </c>
      <c r="M112" s="230">
        <v>12.103325163396731</v>
      </c>
      <c r="N112" s="230">
        <v>10.849999704799441</v>
      </c>
      <c r="O112" s="230">
        <v>8.9394804365320581</v>
      </c>
      <c r="P112" s="230">
        <v>8.431361311255559</v>
      </c>
      <c r="Q112" s="230">
        <v>9.6413992802899173</v>
      </c>
      <c r="R112" s="230">
        <v>9.231131509408149</v>
      </c>
      <c r="S112" s="230">
        <v>9.6850853104892245</v>
      </c>
      <c r="T112" s="230">
        <v>9.9319434088932699</v>
      </c>
      <c r="U112" s="230">
        <v>8.8545231832565356</v>
      </c>
      <c r="V112" s="230">
        <v>8.7907696135278179</v>
      </c>
      <c r="W112" s="230">
        <v>8.297802996238886</v>
      </c>
      <c r="X112" s="230">
        <v>10.72787482284914</v>
      </c>
      <c r="Y112" s="230">
        <v>9.0125973007063518</v>
      </c>
      <c r="DA112" s="71" t="s">
        <v>1677</v>
      </c>
    </row>
    <row r="113" spans="1:105" ht="12" customHeight="1" x14ac:dyDescent="0.25">
      <c r="A113" s="59" t="s">
        <v>31</v>
      </c>
      <c r="B113" s="295">
        <v>2.438857577858462</v>
      </c>
      <c r="C113" s="295">
        <v>1.6325837492346089</v>
      </c>
      <c r="D113" s="295">
        <v>1.975716777691946</v>
      </c>
      <c r="E113" s="295">
        <v>1.8158566378606149</v>
      </c>
      <c r="F113" s="295">
        <v>1.525116637237838</v>
      </c>
      <c r="G113" s="295">
        <v>1.3840610940436759</v>
      </c>
      <c r="H113" s="295">
        <v>1.6399332401764191</v>
      </c>
      <c r="I113" s="295">
        <v>1.701388103257734</v>
      </c>
      <c r="J113" s="295">
        <v>1.544347451603943</v>
      </c>
      <c r="K113" s="295">
        <v>1.374851705729901</v>
      </c>
      <c r="L113" s="295">
        <v>1.455774030637851</v>
      </c>
      <c r="M113" s="295">
        <v>1.484035735729345</v>
      </c>
      <c r="N113" s="295">
        <v>1.433485516800433</v>
      </c>
      <c r="O113" s="295">
        <v>1.385033889693843</v>
      </c>
      <c r="P113" s="295">
        <v>1.3125074563663319</v>
      </c>
      <c r="Q113" s="295">
        <v>1.270938774352828</v>
      </c>
      <c r="R113" s="295">
        <v>1.5172507127620309</v>
      </c>
      <c r="S113" s="295">
        <v>1.67441154704289</v>
      </c>
      <c r="T113" s="295">
        <v>1.650092816745343</v>
      </c>
      <c r="U113" s="295">
        <v>1.660453132334855</v>
      </c>
      <c r="V113" s="295">
        <v>1.5158630848514081</v>
      </c>
      <c r="W113" s="295">
        <v>1.778646978575003</v>
      </c>
      <c r="X113" s="295">
        <v>2.2165348433631928</v>
      </c>
      <c r="Y113" s="295">
        <v>2.3893346755071851</v>
      </c>
      <c r="DA113" s="122" t="s">
        <v>1678</v>
      </c>
    </row>
    <row r="114" spans="1:105" ht="12" customHeight="1" x14ac:dyDescent="0.25">
      <c r="A114" s="59" t="s">
        <v>159</v>
      </c>
      <c r="B114" s="295">
        <v>1.8300265701505789</v>
      </c>
      <c r="C114" s="295">
        <v>1.504397230559499</v>
      </c>
      <c r="D114" s="295">
        <v>1.7481756329482869</v>
      </c>
      <c r="E114" s="295">
        <v>1.6628366701733801</v>
      </c>
      <c r="F114" s="295">
        <v>1.5624630177227501</v>
      </c>
      <c r="G114" s="295">
        <v>1.0651516246877539</v>
      </c>
      <c r="H114" s="295">
        <v>1.1491747130392871</v>
      </c>
      <c r="I114" s="295">
        <v>1.207251302366888</v>
      </c>
      <c r="J114" s="295">
        <v>1.2033695372045941</v>
      </c>
      <c r="K114" s="295">
        <v>1.223655142045792</v>
      </c>
      <c r="L114" s="295">
        <v>1.472939312932189</v>
      </c>
      <c r="M114" s="295">
        <v>1.272050879846399</v>
      </c>
      <c r="N114" s="295">
        <v>1.086699625311226</v>
      </c>
      <c r="O114" s="295">
        <v>1.0618542553285539</v>
      </c>
      <c r="P114" s="295">
        <v>0.78482465542387814</v>
      </c>
      <c r="Q114" s="295">
        <v>0.67565005448970561</v>
      </c>
      <c r="R114" s="295">
        <v>0.90118353501116821</v>
      </c>
      <c r="S114" s="295">
        <v>0.96429907558509931</v>
      </c>
      <c r="T114" s="295">
        <v>1.0428844063784659</v>
      </c>
      <c r="U114" s="295">
        <v>0.95314700201735469</v>
      </c>
      <c r="V114" s="295">
        <v>0.9586035036412921</v>
      </c>
      <c r="W114" s="295">
        <v>0.89321191948351075</v>
      </c>
      <c r="X114" s="295">
        <v>0.95642624228129558</v>
      </c>
      <c r="Y114" s="295">
        <v>2.4603724667231668</v>
      </c>
      <c r="DA114" s="122" t="s">
        <v>1679</v>
      </c>
    </row>
    <row r="115" spans="1:105" ht="12" customHeight="1" x14ac:dyDescent="0.25">
      <c r="A115" s="59" t="s">
        <v>32</v>
      </c>
      <c r="B115" s="295">
        <v>4.594163375605012</v>
      </c>
      <c r="C115" s="295">
        <v>2.9993052212179112</v>
      </c>
      <c r="D115" s="295">
        <v>4.3744891161647423</v>
      </c>
      <c r="E115" s="295">
        <v>3.7895140909958909</v>
      </c>
      <c r="F115" s="295">
        <v>3.9287815300437892</v>
      </c>
      <c r="G115" s="295">
        <v>4.7353754710914382</v>
      </c>
      <c r="H115" s="295">
        <v>4.7092713333925156</v>
      </c>
      <c r="I115" s="295">
        <v>3.9938549931173242</v>
      </c>
      <c r="J115" s="295">
        <v>3.4917562915139309</v>
      </c>
      <c r="K115" s="295">
        <v>3.8251670515835769</v>
      </c>
      <c r="L115" s="295">
        <v>3.4424276161029228</v>
      </c>
      <c r="M115" s="295">
        <v>2.3104303692368999</v>
      </c>
      <c r="N115" s="295">
        <v>1.952764168454908</v>
      </c>
      <c r="O115" s="295">
        <v>1.199031788694376</v>
      </c>
      <c r="P115" s="295">
        <v>0.67235334449753492</v>
      </c>
      <c r="Q115" s="295">
        <v>1.059120244210638</v>
      </c>
      <c r="R115" s="295">
        <v>1.2922988076108539</v>
      </c>
      <c r="S115" s="295">
        <v>1.569117123221571</v>
      </c>
      <c r="T115" s="295">
        <v>1.3321671225512</v>
      </c>
      <c r="U115" s="295">
        <v>1.7281766586894991</v>
      </c>
      <c r="V115" s="295">
        <v>2.008371430461676</v>
      </c>
      <c r="W115" s="295">
        <v>1.7319488063821751</v>
      </c>
      <c r="X115" s="295">
        <v>1.367732324525665</v>
      </c>
      <c r="Y115" s="295">
        <v>1.0130975085093019</v>
      </c>
      <c r="DA115" s="122" t="s">
        <v>1680</v>
      </c>
    </row>
    <row r="116" spans="1:105" ht="12" customHeight="1" x14ac:dyDescent="0.25">
      <c r="A116" s="59" t="s">
        <v>35</v>
      </c>
      <c r="B116" s="295">
        <v>1.938722446719207</v>
      </c>
      <c r="C116" s="295">
        <v>3.2369372688252058</v>
      </c>
      <c r="D116" s="295">
        <v>2.5474159984029412</v>
      </c>
      <c r="E116" s="295">
        <v>2.4005538240343309</v>
      </c>
      <c r="F116" s="295">
        <v>1.8734197328187669</v>
      </c>
      <c r="G116" s="295">
        <v>0.97546072861909194</v>
      </c>
      <c r="H116" s="295">
        <v>1.2797488048851979</v>
      </c>
      <c r="I116" s="295">
        <v>1.4851501790563539</v>
      </c>
      <c r="J116" s="295">
        <v>1.707550468532496</v>
      </c>
      <c r="K116" s="295">
        <v>2.569740919209472</v>
      </c>
      <c r="L116" s="295">
        <v>3.8019393527173859</v>
      </c>
      <c r="M116" s="295">
        <v>5.6758089501168909</v>
      </c>
      <c r="N116" s="295">
        <v>4.8126210669512712</v>
      </c>
      <c r="O116" s="295">
        <v>2.5161942674278688</v>
      </c>
      <c r="P116" s="295">
        <v>2.8584871353885708</v>
      </c>
      <c r="Q116" s="295">
        <v>3.069127671216572</v>
      </c>
      <c r="R116" s="295">
        <v>2.882700843767942</v>
      </c>
      <c r="S116" s="295">
        <v>2.6948314816343659</v>
      </c>
      <c r="T116" s="295">
        <v>3.8086121828936972</v>
      </c>
      <c r="U116" s="295">
        <v>4.0543334699504214</v>
      </c>
      <c r="V116" s="295">
        <v>4.3928361819922088</v>
      </c>
      <c r="W116" s="295">
        <v>4.4937402161953521</v>
      </c>
      <c r="X116" s="295">
        <v>5.0119502438862149</v>
      </c>
      <c r="Y116" s="295">
        <v>2.4989470354382601</v>
      </c>
      <c r="DA116" s="122" t="s">
        <v>1681</v>
      </c>
    </row>
    <row r="117" spans="1:105" ht="12" customHeight="1" x14ac:dyDescent="0.25">
      <c r="A117" s="60" t="s">
        <v>1561</v>
      </c>
      <c r="B117" s="262">
        <v>5.1402716574960641</v>
      </c>
      <c r="C117" s="262">
        <v>5.9493909925545676</v>
      </c>
      <c r="D117" s="262">
        <v>5.1419517152217571</v>
      </c>
      <c r="E117" s="262">
        <v>4.8577578054569077</v>
      </c>
      <c r="F117" s="262">
        <v>4.9938986574036486</v>
      </c>
      <c r="G117" s="262">
        <v>4.352707704089517</v>
      </c>
      <c r="H117" s="262">
        <v>4.7443376631726677</v>
      </c>
      <c r="I117" s="262">
        <v>4.912099079261476</v>
      </c>
      <c r="J117" s="262">
        <v>5.8439483389714724</v>
      </c>
      <c r="K117" s="262">
        <v>4.3733333045879963</v>
      </c>
      <c r="L117" s="262">
        <v>5.0202301792806283</v>
      </c>
      <c r="M117" s="262">
        <v>5.2446590805323154</v>
      </c>
      <c r="N117" s="262">
        <v>4.8525411078333747</v>
      </c>
      <c r="O117" s="262">
        <v>5.215894461965437</v>
      </c>
      <c r="P117" s="262">
        <v>5.2608007245339783</v>
      </c>
      <c r="Q117" s="262">
        <v>4.9308505522036929</v>
      </c>
      <c r="R117" s="262">
        <v>5.9873290857612806</v>
      </c>
      <c r="S117" s="262">
        <v>6.4281464329813636</v>
      </c>
      <c r="T117" s="262">
        <v>6.3033374257771513</v>
      </c>
      <c r="U117" s="262">
        <v>6.2964300752218394</v>
      </c>
      <c r="V117" s="262">
        <v>6.1387546576587253</v>
      </c>
      <c r="W117" s="262">
        <v>6.7389560307280929</v>
      </c>
      <c r="X117" s="262">
        <v>6.5217419947558222</v>
      </c>
      <c r="Y117" s="262">
        <v>6.2840678446131593</v>
      </c>
      <c r="DA117" s="72" t="s">
        <v>1682</v>
      </c>
    </row>
    <row r="118" spans="1:105" ht="12" customHeight="1" x14ac:dyDescent="0.25">
      <c r="A118" s="57" t="s">
        <v>1563</v>
      </c>
      <c r="B118" s="261">
        <v>4.1205136907719933</v>
      </c>
      <c r="C118" s="261">
        <v>4.7691150721240723</v>
      </c>
      <c r="D118" s="261">
        <v>4.1218604485547097</v>
      </c>
      <c r="E118" s="261">
        <v>3.8940466336345612</v>
      </c>
      <c r="F118" s="261">
        <v>4.003179045634977</v>
      </c>
      <c r="G118" s="261">
        <v>3.489191404986228</v>
      </c>
      <c r="H118" s="261">
        <v>3.803127460440674</v>
      </c>
      <c r="I118" s="261">
        <v>3.9376073591380831</v>
      </c>
      <c r="J118" s="261">
        <v>4.6845907655055958</v>
      </c>
      <c r="K118" s="261">
        <v>3.505725174969073</v>
      </c>
      <c r="L118" s="261">
        <v>4.0242867620403393</v>
      </c>
      <c r="M118" s="261">
        <v>4.204192109817809</v>
      </c>
      <c r="N118" s="261">
        <v>3.8898648558199529</v>
      </c>
      <c r="O118" s="261">
        <v>4.1811339890584067</v>
      </c>
      <c r="P118" s="261">
        <v>4.2171314775267934</v>
      </c>
      <c r="Q118" s="261">
        <v>3.952638802246323</v>
      </c>
      <c r="R118" s="261">
        <v>4.7995267785233056</v>
      </c>
      <c r="S118" s="261">
        <v>5.1528921326094599</v>
      </c>
      <c r="T118" s="261">
        <v>5.0528434859262381</v>
      </c>
      <c r="U118" s="261">
        <v>5.0473064570634456</v>
      </c>
      <c r="V118" s="261">
        <v>4.9209116359221277</v>
      </c>
      <c r="W118" s="261">
        <v>5.4020414554611236</v>
      </c>
      <c r="X118" s="261">
        <v>5.227919644652478</v>
      </c>
      <c r="Y118" s="261">
        <v>5.0373967200173029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2.930472929613869</v>
      </c>
      <c r="C119" s="261">
        <f t="shared" si="5"/>
        <v>2.9372510922991339</v>
      </c>
      <c r="D119" s="261">
        <f t="shared" si="5"/>
        <v>2.8686415013260089</v>
      </c>
      <c r="E119" s="261">
        <f t="shared" si="5"/>
        <v>2.583726967287983</v>
      </c>
      <c r="F119" s="261">
        <f t="shared" si="5"/>
        <v>2.6838546219768737</v>
      </c>
      <c r="G119" s="261">
        <f t="shared" si="5"/>
        <v>2.4880455393948591</v>
      </c>
      <c r="H119" s="261">
        <f t="shared" si="5"/>
        <v>2.7501006042170211</v>
      </c>
      <c r="I119" s="261">
        <f t="shared" si="5"/>
        <v>2.6896413630256868</v>
      </c>
      <c r="J119" s="261">
        <f t="shared" si="5"/>
        <v>3.0571475312622027</v>
      </c>
      <c r="K119" s="261">
        <f t="shared" si="5"/>
        <v>2.5828947899861987</v>
      </c>
      <c r="L119" s="261">
        <f t="shared" si="5"/>
        <v>2.9024608975956969</v>
      </c>
      <c r="M119" s="261">
        <f t="shared" si="5"/>
        <v>3.251331523733374</v>
      </c>
      <c r="N119" s="261">
        <f t="shared" si="5"/>
        <v>2.9221229588481852</v>
      </c>
      <c r="O119" s="261">
        <f t="shared" si="5"/>
        <v>2.5786794509268542</v>
      </c>
      <c r="P119" s="261">
        <f t="shared" si="5"/>
        <v>2.5001423923978181</v>
      </c>
      <c r="Q119" s="261">
        <f t="shared" si="5"/>
        <v>2.561516599987562</v>
      </c>
      <c r="R119" s="261">
        <f t="shared" si="5"/>
        <v>2.830237313364055</v>
      </c>
      <c r="S119" s="261">
        <f t="shared" si="5"/>
        <v>3.0040705526347939</v>
      </c>
      <c r="T119" s="261">
        <f t="shared" si="5"/>
        <v>3.074668048923169</v>
      </c>
      <c r="U119" s="261">
        <f t="shared" si="5"/>
        <v>3.0287028702595338</v>
      </c>
      <c r="V119" s="261">
        <f t="shared" si="5"/>
        <v>3.0257251438081361</v>
      </c>
      <c r="W119" s="261">
        <f t="shared" si="5"/>
        <v>3.1326101869378302</v>
      </c>
      <c r="X119" s="261">
        <f t="shared" si="5"/>
        <v>3.3444401620247648</v>
      </c>
      <c r="Y119" s="261">
        <f t="shared" si="5"/>
        <v>3.0363005728982593</v>
      </c>
      <c r="DA119" s="70"/>
    </row>
    <row r="120" spans="1:105" ht="12" customHeight="1" x14ac:dyDescent="0.25">
      <c r="A120" s="60" t="s">
        <v>1566</v>
      </c>
      <c r="B120" s="262">
        <v>1.668319734849252</v>
      </c>
      <c r="C120" s="262">
        <v>1.476425021520144</v>
      </c>
      <c r="D120" s="262">
        <v>1.606075781627466</v>
      </c>
      <c r="E120" s="262">
        <v>1.390942822386029</v>
      </c>
      <c r="F120" s="262">
        <v>1.4576421638121431</v>
      </c>
      <c r="G120" s="262">
        <v>1.419272466559</v>
      </c>
      <c r="H120" s="262">
        <v>1.585165881383247</v>
      </c>
      <c r="I120" s="262">
        <v>1.483514146607271</v>
      </c>
      <c r="J120" s="262">
        <v>1.622212073071807</v>
      </c>
      <c r="K120" s="262">
        <v>1.5090572634993089</v>
      </c>
      <c r="L120" s="262">
        <v>1.6697829417540919</v>
      </c>
      <c r="M120" s="262">
        <v>1.963546819924616</v>
      </c>
      <c r="N120" s="262">
        <v>1.7306197329346391</v>
      </c>
      <c r="O120" s="262">
        <v>1.297957672511822</v>
      </c>
      <c r="P120" s="262">
        <v>1.2083942351175421</v>
      </c>
      <c r="Q120" s="262">
        <v>1.3507851071694641</v>
      </c>
      <c r="R120" s="262">
        <v>1.360095842790132</v>
      </c>
      <c r="S120" s="262">
        <v>1.425689856554158</v>
      </c>
      <c r="T120" s="262">
        <v>1.526933220935607</v>
      </c>
      <c r="U120" s="262">
        <v>1.482664087763661</v>
      </c>
      <c r="V120" s="262">
        <v>1.518402317447171</v>
      </c>
      <c r="W120" s="262">
        <v>1.477912643636198</v>
      </c>
      <c r="X120" s="262">
        <v>1.743077813381632</v>
      </c>
      <c r="Y120" s="262">
        <v>1.493297238701</v>
      </c>
      <c r="DA120" s="72" t="s">
        <v>1684</v>
      </c>
    </row>
    <row r="121" spans="1:105" ht="12" customHeight="1" x14ac:dyDescent="0.25">
      <c r="A121" s="59" t="s">
        <v>28</v>
      </c>
      <c r="B121" s="230">
        <v>0.73992504898455491</v>
      </c>
      <c r="C121" s="230">
        <v>0.67081160050497124</v>
      </c>
      <c r="D121" s="230">
        <v>0.69108667555139569</v>
      </c>
      <c r="E121" s="230">
        <v>0.55992840872595728</v>
      </c>
      <c r="F121" s="230">
        <v>0.69357984946221329</v>
      </c>
      <c r="G121" s="230">
        <v>0.71792943915848639</v>
      </c>
      <c r="H121" s="230">
        <v>0.83069994715537043</v>
      </c>
      <c r="I121" s="230">
        <v>0.76260963981471119</v>
      </c>
      <c r="J121" s="230">
        <v>0.93917821499661425</v>
      </c>
      <c r="K121" s="230">
        <v>0.7360877827320349</v>
      </c>
      <c r="L121" s="230">
        <v>0.79542311675898691</v>
      </c>
      <c r="M121" s="230">
        <v>1.0402612529105091</v>
      </c>
      <c r="N121" s="230">
        <v>0.93253995365896158</v>
      </c>
      <c r="O121" s="230">
        <v>0.76833390772639565</v>
      </c>
      <c r="P121" s="230">
        <v>0.72466188943786247</v>
      </c>
      <c r="Q121" s="230">
        <v>0.8286626988636675</v>
      </c>
      <c r="R121" s="230">
        <v>0.79340084647148634</v>
      </c>
      <c r="S121" s="230">
        <v>0.83241744261353012</v>
      </c>
      <c r="T121" s="230">
        <v>0.85363449753604903</v>
      </c>
      <c r="U121" s="230">
        <v>0.76103196899938363</v>
      </c>
      <c r="V121" s="230">
        <v>0.75555245263275017</v>
      </c>
      <c r="W121" s="230">
        <v>0.71318276793693536</v>
      </c>
      <c r="X121" s="230">
        <v>0.92204351726697065</v>
      </c>
      <c r="Y121" s="230">
        <v>0.77461818413044259</v>
      </c>
      <c r="DA121" s="71" t="s">
        <v>1685</v>
      </c>
    </row>
    <row r="122" spans="1:105" ht="12" customHeight="1" x14ac:dyDescent="0.25">
      <c r="A122" s="59" t="s">
        <v>31</v>
      </c>
      <c r="B122" s="295">
        <v>0.2096158704622727</v>
      </c>
      <c r="C122" s="295">
        <v>0.14031793689193989</v>
      </c>
      <c r="D122" s="295">
        <v>0.16980966658433061</v>
      </c>
      <c r="E122" s="295">
        <v>0.15606994571371341</v>
      </c>
      <c r="F122" s="295">
        <v>0.13108131215756319</v>
      </c>
      <c r="G122" s="295">
        <v>0.1189578160015736</v>
      </c>
      <c r="H122" s="295">
        <v>0.1409496137701671</v>
      </c>
      <c r="I122" s="295">
        <v>0.14623156001248969</v>
      </c>
      <c r="J122" s="295">
        <v>0.1327341695977213</v>
      </c>
      <c r="K122" s="295">
        <v>0.1181662839476552</v>
      </c>
      <c r="L122" s="295">
        <v>0.12512142709722171</v>
      </c>
      <c r="M122" s="295">
        <v>0.12755047501182101</v>
      </c>
      <c r="N122" s="295">
        <v>0.1232057653251869</v>
      </c>
      <c r="O122" s="295">
        <v>0.11904142621680019</v>
      </c>
      <c r="P122" s="295">
        <v>0.1128078963905856</v>
      </c>
      <c r="Q122" s="295">
        <v>0.10923513529812311</v>
      </c>
      <c r="R122" s="295">
        <v>0.13040524865104439</v>
      </c>
      <c r="S122" s="295">
        <v>0.143912968568534</v>
      </c>
      <c r="T122" s="295">
        <v>0.14182281297021751</v>
      </c>
      <c r="U122" s="295">
        <v>0.14271326536492709</v>
      </c>
      <c r="V122" s="295">
        <v>0.1302859842729176</v>
      </c>
      <c r="W122" s="295">
        <v>0.15287183558560691</v>
      </c>
      <c r="X122" s="295">
        <v>0.19050759044712731</v>
      </c>
      <c r="Y122" s="295">
        <v>0.20535945697653871</v>
      </c>
      <c r="DA122" s="122" t="s">
        <v>1686</v>
      </c>
    </row>
    <row r="123" spans="1:105" ht="12" customHeight="1" x14ac:dyDescent="0.25">
      <c r="A123" s="59" t="s">
        <v>159</v>
      </c>
      <c r="B123" s="295">
        <v>0.157287828511921</v>
      </c>
      <c r="C123" s="295">
        <v>0.12930051261200071</v>
      </c>
      <c r="D123" s="295">
        <v>0.1502528726352122</v>
      </c>
      <c r="E123" s="295">
        <v>0.14291812659312589</v>
      </c>
      <c r="F123" s="295">
        <v>0.1342911732519671</v>
      </c>
      <c r="G123" s="295">
        <v>9.1548062096877852E-2</v>
      </c>
      <c r="H123" s="295">
        <v>9.8769710857196311E-2</v>
      </c>
      <c r="I123" s="295">
        <v>0.1037612999257449</v>
      </c>
      <c r="J123" s="295">
        <v>0.1034276684784593</v>
      </c>
      <c r="K123" s="295">
        <v>0.1051711834566381</v>
      </c>
      <c r="L123" s="295">
        <v>0.12659675539130669</v>
      </c>
      <c r="M123" s="295">
        <v>0.1093307189694277</v>
      </c>
      <c r="N123" s="295">
        <v>9.3400077953981253E-2</v>
      </c>
      <c r="O123" s="295">
        <v>9.1264658525164855E-2</v>
      </c>
      <c r="P123" s="295">
        <v>6.7454411770688769E-2</v>
      </c>
      <c r="Q123" s="295">
        <v>5.8071031119456697E-2</v>
      </c>
      <c r="R123" s="295">
        <v>7.7455269570725557E-2</v>
      </c>
      <c r="S123" s="295">
        <v>8.2879948361816988E-2</v>
      </c>
      <c r="T123" s="295">
        <v>8.963423064109699E-2</v>
      </c>
      <c r="U123" s="295">
        <v>8.1921445647437599E-2</v>
      </c>
      <c r="V123" s="295">
        <v>8.239042315066053E-2</v>
      </c>
      <c r="W123" s="295">
        <v>7.6770122088973936E-2</v>
      </c>
      <c r="X123" s="295">
        <v>8.2203291052688601E-2</v>
      </c>
      <c r="Y123" s="295">
        <v>0.21146504041718009</v>
      </c>
      <c r="DA123" s="122" t="s">
        <v>1687</v>
      </c>
    </row>
    <row r="124" spans="1:105" ht="12" customHeight="1" x14ac:dyDescent="0.25">
      <c r="A124" s="59" t="s">
        <v>32</v>
      </c>
      <c r="B124" s="295">
        <v>0.39486092331350781</v>
      </c>
      <c r="C124" s="295">
        <v>0.25778544037806789</v>
      </c>
      <c r="D124" s="295">
        <v>0.37598027545248708</v>
      </c>
      <c r="E124" s="295">
        <v>0.32570261667786921</v>
      </c>
      <c r="F124" s="295">
        <v>0.33767242816998227</v>
      </c>
      <c r="G124" s="295">
        <v>0.40699787488621092</v>
      </c>
      <c r="H124" s="295">
        <v>0.40475426640488632</v>
      </c>
      <c r="I124" s="295">
        <v>0.34326538723819122</v>
      </c>
      <c r="J124" s="295">
        <v>0.30011081464236561</v>
      </c>
      <c r="K124" s="295">
        <v>0.32876693106670191</v>
      </c>
      <c r="L124" s="295">
        <v>0.29587109464850309</v>
      </c>
      <c r="M124" s="295">
        <v>0.19857775927011059</v>
      </c>
      <c r="N124" s="295">
        <v>0.16783692688510349</v>
      </c>
      <c r="O124" s="295">
        <v>0.1030548459987578</v>
      </c>
      <c r="P124" s="295">
        <v>5.7787684219275132E-2</v>
      </c>
      <c r="Q124" s="295">
        <v>9.1029674684559081E-2</v>
      </c>
      <c r="R124" s="295">
        <v>0.1110709956637029</v>
      </c>
      <c r="S124" s="295">
        <v>0.13486308287430271</v>
      </c>
      <c r="T124" s="295">
        <v>0.1144976129520411</v>
      </c>
      <c r="U124" s="295">
        <v>0.14853399309272999</v>
      </c>
      <c r="V124" s="295">
        <v>0.17261628125798481</v>
      </c>
      <c r="W124" s="295">
        <v>0.1488582030955162</v>
      </c>
      <c r="X124" s="295">
        <v>0.1175543846297831</v>
      </c>
      <c r="Y124" s="295">
        <v>8.7074094870193131E-2</v>
      </c>
      <c r="DA124" s="122" t="s">
        <v>1688</v>
      </c>
    </row>
    <row r="125" spans="1:105" ht="12" customHeight="1" x14ac:dyDescent="0.25">
      <c r="A125" s="59" t="s">
        <v>35</v>
      </c>
      <c r="B125" s="295">
        <v>0.16663006357699581</v>
      </c>
      <c r="C125" s="295">
        <v>0.27820953113316421</v>
      </c>
      <c r="D125" s="295">
        <v>0.2189462914040407</v>
      </c>
      <c r="E125" s="295">
        <v>0.20632372467536361</v>
      </c>
      <c r="F125" s="295">
        <v>0.1610174007704169</v>
      </c>
      <c r="G125" s="295">
        <v>8.3839274415851123E-2</v>
      </c>
      <c r="H125" s="295">
        <v>0.1099923431956272</v>
      </c>
      <c r="I125" s="295">
        <v>0.12764625961613429</v>
      </c>
      <c r="J125" s="295">
        <v>0.14676120535664711</v>
      </c>
      <c r="K125" s="295">
        <v>0.22086508229627949</v>
      </c>
      <c r="L125" s="295">
        <v>0.32677054785807352</v>
      </c>
      <c r="M125" s="295">
        <v>0.48782661376274761</v>
      </c>
      <c r="N125" s="295">
        <v>0.41363700911140588</v>
      </c>
      <c r="O125" s="295">
        <v>0.21626283404470401</v>
      </c>
      <c r="P125" s="295">
        <v>0.24568235329912999</v>
      </c>
      <c r="Q125" s="295">
        <v>0.26378656720365717</v>
      </c>
      <c r="R125" s="295">
        <v>0.24776348243317259</v>
      </c>
      <c r="S125" s="295">
        <v>0.23161641413597381</v>
      </c>
      <c r="T125" s="295">
        <v>0.3273440668362021</v>
      </c>
      <c r="U125" s="295">
        <v>0.34846341465918301</v>
      </c>
      <c r="V125" s="295">
        <v>0.37755717613285811</v>
      </c>
      <c r="W125" s="295">
        <v>0.38622971492916602</v>
      </c>
      <c r="X125" s="295">
        <v>0.4307690299850625</v>
      </c>
      <c r="Y125" s="295">
        <v>0.2147804623066458</v>
      </c>
      <c r="DA125" s="122" t="s">
        <v>1689</v>
      </c>
    </row>
    <row r="126" spans="1:105" ht="12" customHeight="1" x14ac:dyDescent="0.25">
      <c r="A126" s="60" t="s">
        <v>1573</v>
      </c>
      <c r="B126" s="262">
        <v>1.262153194764617</v>
      </c>
      <c r="C126" s="262">
        <v>1.46082607077899</v>
      </c>
      <c r="D126" s="262">
        <v>1.2625657196985429</v>
      </c>
      <c r="E126" s="262">
        <v>1.1927841449019541</v>
      </c>
      <c r="F126" s="262">
        <v>1.2262124581647309</v>
      </c>
      <c r="G126" s="262">
        <v>1.0687730728358591</v>
      </c>
      <c r="H126" s="262">
        <v>1.1649347228337741</v>
      </c>
      <c r="I126" s="262">
        <v>1.206127216418416</v>
      </c>
      <c r="J126" s="262">
        <v>1.4349354581903959</v>
      </c>
      <c r="K126" s="262">
        <v>1.07383752648689</v>
      </c>
      <c r="L126" s="262">
        <v>1.232677955841605</v>
      </c>
      <c r="M126" s="262">
        <v>1.287784703808758</v>
      </c>
      <c r="N126" s="262">
        <v>1.1915032259135461</v>
      </c>
      <c r="O126" s="262">
        <v>1.280721778415032</v>
      </c>
      <c r="P126" s="262">
        <v>1.291748157280276</v>
      </c>
      <c r="Q126" s="262">
        <v>1.2107314928180981</v>
      </c>
      <c r="R126" s="262">
        <v>1.4701414705739231</v>
      </c>
      <c r="S126" s="262">
        <v>1.5783806960806359</v>
      </c>
      <c r="T126" s="262">
        <v>1.547734827987562</v>
      </c>
      <c r="U126" s="262">
        <v>1.546038782495873</v>
      </c>
      <c r="V126" s="262">
        <v>1.507322826360965</v>
      </c>
      <c r="W126" s="262">
        <v>1.654697543301632</v>
      </c>
      <c r="X126" s="262">
        <v>1.601362348643133</v>
      </c>
      <c r="Y126" s="262">
        <v>1.5430033341972591</v>
      </c>
      <c r="DA126" s="72" t="s">
        <v>1690</v>
      </c>
    </row>
    <row r="127" spans="1:105" ht="12" customHeight="1" x14ac:dyDescent="0.25">
      <c r="A127" s="132" t="s">
        <v>1575</v>
      </c>
      <c r="B127" s="316">
        <v>3.778898453160989</v>
      </c>
      <c r="C127" s="316">
        <v>4.3737268994778979</v>
      </c>
      <c r="D127" s="316">
        <v>3.7801335566659939</v>
      </c>
      <c r="E127" s="316">
        <v>3.5712068699913599</v>
      </c>
      <c r="F127" s="316">
        <v>3.6712915521079821</v>
      </c>
      <c r="G127" s="316">
        <v>3.199916562008744</v>
      </c>
      <c r="H127" s="316">
        <v>3.4878254402161142</v>
      </c>
      <c r="I127" s="316">
        <v>3.611156150730916</v>
      </c>
      <c r="J127" s="316">
        <v>4.2962101635790706</v>
      </c>
      <c r="K127" s="316">
        <v>3.2150795835400201</v>
      </c>
      <c r="L127" s="316">
        <v>3.690649312537857</v>
      </c>
      <c r="M127" s="316">
        <v>3.8556394306277921</v>
      </c>
      <c r="N127" s="316">
        <v>3.567371786576766</v>
      </c>
      <c r="O127" s="316">
        <v>3.834492966033916</v>
      </c>
      <c r="P127" s="316">
        <v>3.8675060473386811</v>
      </c>
      <c r="Q127" s="316">
        <v>3.6249413972737718</v>
      </c>
      <c r="R127" s="316">
        <v>4.4016172934662512</v>
      </c>
      <c r="S127" s="316">
        <v>4.7256865455469743</v>
      </c>
      <c r="T127" s="316">
        <v>4.6339325302554393</v>
      </c>
      <c r="U127" s="316">
        <v>4.6288545542128974</v>
      </c>
      <c r="V127" s="316">
        <v>4.5129386199525259</v>
      </c>
      <c r="W127" s="316">
        <v>4.9541798988972614</v>
      </c>
      <c r="X127" s="316">
        <v>4.7944938279590774</v>
      </c>
      <c r="Y127" s="316">
        <v>4.6197663936569029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1</v>
      </c>
      <c r="D132" s="232">
        <f t="shared" si="6"/>
        <v>1</v>
      </c>
      <c r="E132" s="232">
        <f t="shared" si="6"/>
        <v>1.0000000000000002</v>
      </c>
      <c r="F132" s="232">
        <f t="shared" si="6"/>
        <v>0.99999999999999956</v>
      </c>
      <c r="G132" s="232">
        <f t="shared" si="6"/>
        <v>1.0000000000000002</v>
      </c>
      <c r="H132" s="232">
        <f t="shared" si="6"/>
        <v>1</v>
      </c>
      <c r="I132" s="232">
        <f t="shared" si="6"/>
        <v>0.99999999999999967</v>
      </c>
      <c r="J132" s="232">
        <f t="shared" si="6"/>
        <v>1</v>
      </c>
      <c r="K132" s="232">
        <f t="shared" si="6"/>
        <v>0.99999999999999978</v>
      </c>
      <c r="L132" s="232">
        <f t="shared" si="6"/>
        <v>1</v>
      </c>
      <c r="M132" s="232">
        <f t="shared" si="6"/>
        <v>1</v>
      </c>
      <c r="N132" s="232">
        <f t="shared" si="6"/>
        <v>0.99999999999999989</v>
      </c>
      <c r="O132" s="232">
        <f t="shared" si="6"/>
        <v>0.99999999999999967</v>
      </c>
      <c r="P132" s="232">
        <f t="shared" si="6"/>
        <v>1.0000000000000002</v>
      </c>
      <c r="Q132" s="232">
        <f t="shared" si="6"/>
        <v>1</v>
      </c>
      <c r="R132" s="232">
        <f t="shared" si="6"/>
        <v>0.99999999999999967</v>
      </c>
      <c r="S132" s="232">
        <f t="shared" si="6"/>
        <v>0.99999999999999956</v>
      </c>
      <c r="T132" s="232">
        <f t="shared" si="6"/>
        <v>1</v>
      </c>
      <c r="U132" s="232">
        <f t="shared" si="6"/>
        <v>1</v>
      </c>
      <c r="V132" s="232">
        <f t="shared" si="6"/>
        <v>1</v>
      </c>
      <c r="W132" s="232">
        <f t="shared" si="6"/>
        <v>0.99999999999999989</v>
      </c>
      <c r="X132" s="232">
        <f t="shared" si="6"/>
        <v>1.0000000000000004</v>
      </c>
      <c r="Y132" s="232">
        <f t="shared" si="6"/>
        <v>1.0000000000000002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4.2902657559988552E-3</v>
      </c>
      <c r="C133" s="266">
        <f t="shared" si="7"/>
        <v>4.2262524215546243E-3</v>
      </c>
      <c r="D133" s="266">
        <f t="shared" si="7"/>
        <v>4.2797974472363713E-3</v>
      </c>
      <c r="E133" s="266">
        <f t="shared" si="7"/>
        <v>4.2596734233735249E-3</v>
      </c>
      <c r="F133" s="266">
        <f t="shared" si="7"/>
        <v>4.2766569785767615E-3</v>
      </c>
      <c r="G133" s="266">
        <f t="shared" si="7"/>
        <v>4.3219615015137368E-3</v>
      </c>
      <c r="H133" s="266">
        <f t="shared" si="7"/>
        <v>4.3194761828350744E-3</v>
      </c>
      <c r="I133" s="266">
        <f t="shared" si="7"/>
        <v>4.295783537264692E-3</v>
      </c>
      <c r="J133" s="266">
        <f t="shared" si="7"/>
        <v>4.2794910623243998E-3</v>
      </c>
      <c r="K133" s="266">
        <f t="shared" si="7"/>
        <v>4.3106257629250645E-3</v>
      </c>
      <c r="L133" s="266">
        <f t="shared" si="7"/>
        <v>4.285767736154157E-3</v>
      </c>
      <c r="M133" s="266">
        <f t="shared" si="7"/>
        <v>4.2850759373154858E-3</v>
      </c>
      <c r="N133" s="266">
        <f t="shared" si="7"/>
        <v>4.279002908761328E-3</v>
      </c>
      <c r="O133" s="266">
        <f t="shared" si="7"/>
        <v>4.2315250535627852E-3</v>
      </c>
      <c r="P133" s="266">
        <f t="shared" si="7"/>
        <v>4.2047359594706004E-3</v>
      </c>
      <c r="Q133" s="266">
        <f t="shared" si="7"/>
        <v>4.2429011026418936E-3</v>
      </c>
      <c r="R133" s="266">
        <f t="shared" si="7"/>
        <v>4.21337344762787E-3</v>
      </c>
      <c r="S133" s="266">
        <f t="shared" si="7"/>
        <v>4.2136151071690275E-3</v>
      </c>
      <c r="T133" s="266">
        <f t="shared" si="7"/>
        <v>4.1347951323771025E-3</v>
      </c>
      <c r="U133" s="266">
        <f t="shared" si="7"/>
        <v>4.1672803509013728E-3</v>
      </c>
      <c r="V133" s="266">
        <f t="shared" si="7"/>
        <v>4.215981728519249E-3</v>
      </c>
      <c r="W133" s="266">
        <f t="shared" si="7"/>
        <v>4.1685794716726067E-3</v>
      </c>
      <c r="X133" s="266">
        <f t="shared" si="7"/>
        <v>4.1891774016058576E-3</v>
      </c>
      <c r="Y133" s="266">
        <f t="shared" si="7"/>
        <v>4.1713670891668211E-3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4.4436746040104572E-4</v>
      </c>
      <c r="C134" s="267">
        <f t="shared" si="8"/>
        <v>4.3773723176800317E-4</v>
      </c>
      <c r="D134" s="267">
        <f t="shared" si="8"/>
        <v>4.4328319755020161E-4</v>
      </c>
      <c r="E134" s="267">
        <f t="shared" si="8"/>
        <v>4.4119883684026653E-4</v>
      </c>
      <c r="F134" s="267">
        <f t="shared" si="8"/>
        <v>4.4295792117756907E-4</v>
      </c>
      <c r="G134" s="267">
        <f t="shared" si="8"/>
        <v>4.4765037077093892E-4</v>
      </c>
      <c r="H134" s="267">
        <f t="shared" si="8"/>
        <v>4.4739295204391003E-4</v>
      </c>
      <c r="I134" s="267">
        <f t="shared" si="8"/>
        <v>4.4493896869157978E-4</v>
      </c>
      <c r="J134" s="267">
        <f t="shared" si="8"/>
        <v>4.4325146350551042E-4</v>
      </c>
      <c r="K134" s="267">
        <f t="shared" si="8"/>
        <v>4.4647626323194184E-4</v>
      </c>
      <c r="L134" s="267">
        <f t="shared" si="8"/>
        <v>4.4390157465668895E-4</v>
      </c>
      <c r="M134" s="267">
        <f t="shared" si="8"/>
        <v>4.4382992107844168E-4</v>
      </c>
      <c r="N134" s="267">
        <f t="shared" si="8"/>
        <v>4.4320090263785187E-4</v>
      </c>
      <c r="O134" s="267">
        <f t="shared" si="8"/>
        <v>4.38283348542196E-4</v>
      </c>
      <c r="P134" s="267">
        <f t="shared" si="8"/>
        <v>4.3602864254180056E-4</v>
      </c>
      <c r="Q134" s="267">
        <f t="shared" si="8"/>
        <v>4.3946163127016286E-4</v>
      </c>
      <c r="R134" s="267">
        <f t="shared" si="8"/>
        <v>4.3640328248329964E-4</v>
      </c>
      <c r="S134" s="267">
        <f t="shared" si="8"/>
        <v>4.3642831254966225E-4</v>
      </c>
      <c r="T134" s="267">
        <f t="shared" si="8"/>
        <v>4.3696195926663767E-4</v>
      </c>
      <c r="U134" s="267">
        <f t="shared" si="8"/>
        <v>4.3751305379832224E-4</v>
      </c>
      <c r="V134" s="267">
        <f t="shared" si="8"/>
        <v>4.3702225064615131E-4</v>
      </c>
      <c r="W134" s="267">
        <f t="shared" si="8"/>
        <v>4.3176371317254667E-4</v>
      </c>
      <c r="X134" s="267">
        <f t="shared" si="8"/>
        <v>4.3950192576974501E-4</v>
      </c>
      <c r="Y134" s="267">
        <f t="shared" si="8"/>
        <v>4.3327412257517591E-4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1.4626897864326608E-2</v>
      </c>
      <c r="C135" s="267">
        <f t="shared" si="9"/>
        <v>1.8304878347204536E-2</v>
      </c>
      <c r="D135" s="267">
        <f t="shared" si="9"/>
        <v>1.5138241591024565E-2</v>
      </c>
      <c r="E135" s="267">
        <f t="shared" si="9"/>
        <v>1.6328359338160788E-2</v>
      </c>
      <c r="F135" s="267">
        <f t="shared" si="9"/>
        <v>1.596473677967299E-2</v>
      </c>
      <c r="G135" s="267">
        <f t="shared" si="9"/>
        <v>1.4297656937004343E-2</v>
      </c>
      <c r="H135" s="267">
        <f t="shared" si="9"/>
        <v>1.3982944182737399E-2</v>
      </c>
      <c r="I135" s="267">
        <f t="shared" si="9"/>
        <v>1.5265358363541493E-2</v>
      </c>
      <c r="J135" s="267">
        <f t="shared" si="9"/>
        <v>1.6289727600057848E-2</v>
      </c>
      <c r="K135" s="267">
        <f t="shared" si="9"/>
        <v>1.3523447578186118E-2</v>
      </c>
      <c r="L135" s="267">
        <f t="shared" si="9"/>
        <v>1.4127685234475995E-2</v>
      </c>
      <c r="M135" s="267">
        <f t="shared" si="9"/>
        <v>1.2735672759440238E-2</v>
      </c>
      <c r="N135" s="267">
        <f t="shared" si="9"/>
        <v>1.3292530437920938E-2</v>
      </c>
      <c r="O135" s="267">
        <f t="shared" si="9"/>
        <v>1.7920284561325734E-2</v>
      </c>
      <c r="P135" s="267">
        <f t="shared" si="9"/>
        <v>1.9075931410717444E-2</v>
      </c>
      <c r="Q135" s="267">
        <f t="shared" si="9"/>
        <v>1.6586343387569792E-2</v>
      </c>
      <c r="R135" s="267">
        <f t="shared" si="9"/>
        <v>1.9324018421322552E-2</v>
      </c>
      <c r="S135" s="267">
        <f t="shared" si="9"/>
        <v>1.9679260778298787E-2</v>
      </c>
      <c r="T135" s="267">
        <f t="shared" si="9"/>
        <v>1.7996026059551196E-2</v>
      </c>
      <c r="U135" s="267">
        <f t="shared" si="9"/>
        <v>1.8578306028027222E-2</v>
      </c>
      <c r="V135" s="267">
        <f t="shared" si="9"/>
        <v>1.7589709928486807E-2</v>
      </c>
      <c r="W135" s="267">
        <f t="shared" si="9"/>
        <v>1.9740242399696344E-2</v>
      </c>
      <c r="X135" s="267">
        <f t="shared" si="9"/>
        <v>1.6254292418202022E-2</v>
      </c>
      <c r="Y135" s="267">
        <f t="shared" si="9"/>
        <v>1.8117848164844793E-2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8.4607494427052195E-4</v>
      </c>
      <c r="C136" s="267">
        <f t="shared" si="10"/>
        <v>8.3345099940259823E-4</v>
      </c>
      <c r="D136" s="267">
        <f t="shared" si="10"/>
        <v>8.4401050951133771E-4</v>
      </c>
      <c r="E136" s="267">
        <f t="shared" si="10"/>
        <v>8.4004189000462049E-4</v>
      </c>
      <c r="F136" s="267">
        <f t="shared" si="10"/>
        <v>8.4339118381048851E-4</v>
      </c>
      <c r="G136" s="267">
        <f t="shared" si="10"/>
        <v>8.5232560044085862E-4</v>
      </c>
      <c r="H136" s="267">
        <f t="shared" si="10"/>
        <v>8.5183547559029328E-4</v>
      </c>
      <c r="I136" s="267">
        <f t="shared" si="10"/>
        <v>8.4716309515498985E-4</v>
      </c>
      <c r="J136" s="267">
        <f t="shared" si="10"/>
        <v>8.4395008794025935E-4</v>
      </c>
      <c r="K136" s="267">
        <f t="shared" si="10"/>
        <v>8.5009010153702842E-4</v>
      </c>
      <c r="L136" s="267">
        <f t="shared" si="10"/>
        <v>8.4518789854751337E-4</v>
      </c>
      <c r="M136" s="267">
        <f t="shared" si="10"/>
        <v>8.4505147024745858E-4</v>
      </c>
      <c r="N136" s="267">
        <f t="shared" si="10"/>
        <v>8.4385382012792248E-4</v>
      </c>
      <c r="O136" s="267">
        <f t="shared" si="10"/>
        <v>8.344908048799689E-4</v>
      </c>
      <c r="P136" s="267">
        <f t="shared" si="10"/>
        <v>8.3019784820868327E-4</v>
      </c>
      <c r="Q136" s="267">
        <f t="shared" si="10"/>
        <v>8.3673425333701792E-4</v>
      </c>
      <c r="R136" s="267">
        <f t="shared" si="10"/>
        <v>8.3091116206685661E-4</v>
      </c>
      <c r="S136" s="267">
        <f t="shared" si="10"/>
        <v>8.3095881927376289E-4</v>
      </c>
      <c r="T136" s="267">
        <f t="shared" si="10"/>
        <v>8.3393923783306434E-4</v>
      </c>
      <c r="U136" s="267">
        <f t="shared" si="10"/>
        <v>8.3302416490163491E-4</v>
      </c>
      <c r="V136" s="267">
        <f t="shared" si="10"/>
        <v>8.3208967647341835E-4</v>
      </c>
      <c r="W136" s="267">
        <f t="shared" si="10"/>
        <v>8.2207742941124826E-4</v>
      </c>
      <c r="X136" s="267">
        <f t="shared" si="10"/>
        <v>8.3681097400071798E-4</v>
      </c>
      <c r="Y136" s="267">
        <f t="shared" si="10"/>
        <v>8.2495324653341512E-4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7.5965833270306114E-3</v>
      </c>
      <c r="C137" s="268">
        <f t="shared" si="11"/>
        <v>9.094553338287157E-3</v>
      </c>
      <c r="D137" s="268">
        <f t="shared" si="11"/>
        <v>7.677465777192501E-3</v>
      </c>
      <c r="E137" s="268">
        <f t="shared" si="11"/>
        <v>8.1664952845115178E-3</v>
      </c>
      <c r="F137" s="268">
        <f t="shared" si="11"/>
        <v>8.2304173148458094E-3</v>
      </c>
      <c r="G137" s="268">
        <f t="shared" si="11"/>
        <v>7.9006082978687019E-3</v>
      </c>
      <c r="H137" s="268">
        <f t="shared" si="11"/>
        <v>7.6862730502485817E-3</v>
      </c>
      <c r="I137" s="268">
        <f t="shared" si="11"/>
        <v>8.239554484325385E-3</v>
      </c>
      <c r="J137" s="268">
        <f t="shared" si="11"/>
        <v>8.8530654117733917E-3</v>
      </c>
      <c r="K137" s="268">
        <f t="shared" si="11"/>
        <v>7.1505928327191097E-3</v>
      </c>
      <c r="L137" s="268">
        <f t="shared" si="11"/>
        <v>7.190881187908919E-3</v>
      </c>
      <c r="M137" s="268">
        <f t="shared" si="11"/>
        <v>6.5207092478345345E-3</v>
      </c>
      <c r="N137" s="268">
        <f t="shared" si="11"/>
        <v>6.7632015759681767E-3</v>
      </c>
      <c r="O137" s="268">
        <f t="shared" si="11"/>
        <v>9.1832418858446615E-3</v>
      </c>
      <c r="P137" s="268">
        <f t="shared" si="11"/>
        <v>9.7290899978770082E-3</v>
      </c>
      <c r="Q137" s="268">
        <f t="shared" si="11"/>
        <v>8.4796086288592334E-3</v>
      </c>
      <c r="R137" s="268">
        <f t="shared" si="11"/>
        <v>9.90667865448395E-3</v>
      </c>
      <c r="S137" s="268">
        <f t="shared" si="11"/>
        <v>1.0208291911497079E-2</v>
      </c>
      <c r="T137" s="268">
        <f t="shared" si="11"/>
        <v>9.2781137430539701E-3</v>
      </c>
      <c r="U137" s="268">
        <f t="shared" si="11"/>
        <v>9.4247594887868699E-3</v>
      </c>
      <c r="V137" s="268">
        <f t="shared" si="11"/>
        <v>8.902743795064191E-3</v>
      </c>
      <c r="W137" s="268">
        <f t="shared" si="11"/>
        <v>9.7746198140731873E-3</v>
      </c>
      <c r="X137" s="268">
        <f t="shared" si="11"/>
        <v>8.4084058659537626E-3</v>
      </c>
      <c r="Y137" s="268">
        <f t="shared" si="11"/>
        <v>9.0343723615193498E-3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5.7000980333402659E-2</v>
      </c>
      <c r="C138" s="269">
        <f t="shared" si="12"/>
        <v>7.1334060055144116E-2</v>
      </c>
      <c r="D138" s="269">
        <f t="shared" si="12"/>
        <v>5.8993685415469732E-2</v>
      </c>
      <c r="E138" s="269">
        <f t="shared" si="12"/>
        <v>6.3631570969069864E-2</v>
      </c>
      <c r="F138" s="269">
        <f t="shared" si="12"/>
        <v>6.2214534869043832E-2</v>
      </c>
      <c r="G138" s="269">
        <f t="shared" si="12"/>
        <v>5.5717929354492192E-2</v>
      </c>
      <c r="H138" s="269">
        <f t="shared" si="12"/>
        <v>5.4491494625608775E-2</v>
      </c>
      <c r="I138" s="269">
        <f t="shared" si="12"/>
        <v>5.9489059124747813E-2</v>
      </c>
      <c r="J138" s="269">
        <f t="shared" si="12"/>
        <v>6.3481023193029021E-2</v>
      </c>
      <c r="K138" s="269">
        <f t="shared" si="12"/>
        <v>5.2700837634479338E-2</v>
      </c>
      <c r="L138" s="269">
        <f t="shared" si="12"/>
        <v>5.505555010204094E-2</v>
      </c>
      <c r="M138" s="269">
        <f t="shared" si="12"/>
        <v>4.9630881354822812E-2</v>
      </c>
      <c r="N138" s="269">
        <f t="shared" si="12"/>
        <v>5.1800954180517202E-2</v>
      </c>
      <c r="O138" s="269">
        <f t="shared" si="12"/>
        <v>6.9835299140248289E-2</v>
      </c>
      <c r="P138" s="269">
        <f t="shared" si="12"/>
        <v>7.4519373762662128E-2</v>
      </c>
      <c r="Q138" s="269">
        <f t="shared" si="12"/>
        <v>6.4636934092754422E-2</v>
      </c>
      <c r="R138" s="269">
        <f t="shared" si="12"/>
        <v>7.5305646092089382E-2</v>
      </c>
      <c r="S138" s="269">
        <f t="shared" si="12"/>
        <v>7.6690024570110954E-2</v>
      </c>
      <c r="T138" s="269">
        <f t="shared" si="12"/>
        <v>7.0297824912398402E-2</v>
      </c>
      <c r="U138" s="269">
        <f t="shared" si="12"/>
        <v>7.2723821229939548E-2</v>
      </c>
      <c r="V138" s="269">
        <f t="shared" si="12"/>
        <v>6.898005448510984E-2</v>
      </c>
      <c r="W138" s="269">
        <f t="shared" si="12"/>
        <v>7.6927669779247157E-2</v>
      </c>
      <c r="X138" s="269">
        <f t="shared" si="12"/>
        <v>6.3488282590296999E-2</v>
      </c>
      <c r="Y138" s="269">
        <f t="shared" si="12"/>
        <v>7.0910528464387515E-2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0.38307262363986921</v>
      </c>
      <c r="C139" s="269">
        <f t="shared" si="13"/>
        <v>0.36656637122860053</v>
      </c>
      <c r="D139" s="269">
        <f t="shared" si="13"/>
        <v>0.38152704347483263</v>
      </c>
      <c r="E139" s="269">
        <f t="shared" si="13"/>
        <v>0.37715779666979327</v>
      </c>
      <c r="F139" s="269">
        <f t="shared" si="13"/>
        <v>0.37590671254998509</v>
      </c>
      <c r="G139" s="269">
        <f t="shared" si="13"/>
        <v>0.38595247633760671</v>
      </c>
      <c r="H139" s="269">
        <f t="shared" si="13"/>
        <v>0.38751188833387756</v>
      </c>
      <c r="I139" s="269">
        <f t="shared" si="13"/>
        <v>0.38182177533048089</v>
      </c>
      <c r="J139" s="269">
        <f t="shared" si="13"/>
        <v>0.37564375708238917</v>
      </c>
      <c r="K139" s="269">
        <f t="shared" si="13"/>
        <v>0.39399461903855665</v>
      </c>
      <c r="L139" s="269">
        <f t="shared" si="13"/>
        <v>0.39008080643307835</v>
      </c>
      <c r="M139" s="269">
        <f t="shared" si="13"/>
        <v>0.39586535407617773</v>
      </c>
      <c r="N139" s="269">
        <f t="shared" si="13"/>
        <v>0.39286949676625205</v>
      </c>
      <c r="O139" s="269">
        <f t="shared" si="13"/>
        <v>0.36874727375267713</v>
      </c>
      <c r="P139" s="269">
        <f t="shared" si="13"/>
        <v>0.36367389542252809</v>
      </c>
      <c r="Q139" s="269">
        <f t="shared" si="13"/>
        <v>0.37414704543411609</v>
      </c>
      <c r="R139" s="269">
        <f t="shared" si="13"/>
        <v>0.36260310003573548</v>
      </c>
      <c r="S139" s="269">
        <f t="shared" si="13"/>
        <v>0.36079590079263707</v>
      </c>
      <c r="T139" s="269">
        <f t="shared" si="13"/>
        <v>0.3710577691946314</v>
      </c>
      <c r="U139" s="269">
        <f t="shared" si="13"/>
        <v>0.36862558862502409</v>
      </c>
      <c r="V139" s="269">
        <f t="shared" si="13"/>
        <v>0.36315884659626718</v>
      </c>
      <c r="W139" s="269">
        <f t="shared" si="13"/>
        <v>0.35665827948758511</v>
      </c>
      <c r="X139" s="269">
        <f t="shared" si="13"/>
        <v>0.37079870382065572</v>
      </c>
      <c r="Y139" s="269">
        <f t="shared" si="13"/>
        <v>0.35516349109181544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0.43733711075922821</v>
      </c>
      <c r="C140" s="269">
        <f t="shared" si="14"/>
        <v>0.41697190080880248</v>
      </c>
      <c r="D140" s="269">
        <f t="shared" si="14"/>
        <v>0.43384376854465229</v>
      </c>
      <c r="E140" s="269">
        <f t="shared" si="14"/>
        <v>0.42622642530252319</v>
      </c>
      <c r="F140" s="269">
        <f t="shared" si="14"/>
        <v>0.43107645642560183</v>
      </c>
      <c r="G140" s="269">
        <f t="shared" si="14"/>
        <v>0.43745269341360199</v>
      </c>
      <c r="H140" s="269">
        <f t="shared" si="14"/>
        <v>0.43914866777237294</v>
      </c>
      <c r="I140" s="269">
        <f t="shared" si="14"/>
        <v>0.43193126550864031</v>
      </c>
      <c r="J140" s="269">
        <f t="shared" si="14"/>
        <v>0.42775190295946131</v>
      </c>
      <c r="K140" s="269">
        <f t="shared" si="14"/>
        <v>0.43749679023657689</v>
      </c>
      <c r="L140" s="269">
        <f t="shared" si="14"/>
        <v>0.43552512877858052</v>
      </c>
      <c r="M140" s="269">
        <f t="shared" si="14"/>
        <v>0.44384802732236439</v>
      </c>
      <c r="N140" s="269">
        <f t="shared" si="14"/>
        <v>0.4412680034899028</v>
      </c>
      <c r="O140" s="269">
        <f t="shared" si="14"/>
        <v>0.41861082859523013</v>
      </c>
      <c r="P140" s="269">
        <f t="shared" si="14"/>
        <v>0.41162640360247604</v>
      </c>
      <c r="Q140" s="269">
        <f t="shared" si="14"/>
        <v>0.42676768263933057</v>
      </c>
      <c r="R140" s="269">
        <f t="shared" si="14"/>
        <v>0.41052248374314865</v>
      </c>
      <c r="S140" s="269">
        <f t="shared" si="14"/>
        <v>0.40862503571454883</v>
      </c>
      <c r="T140" s="269">
        <f t="shared" si="14"/>
        <v>0.41513376346582154</v>
      </c>
      <c r="U140" s="269">
        <f t="shared" si="14"/>
        <v>0.41133919656624296</v>
      </c>
      <c r="V140" s="269">
        <f t="shared" si="14"/>
        <v>0.41142108299071939</v>
      </c>
      <c r="W140" s="269">
        <f t="shared" si="14"/>
        <v>0.39724394682583009</v>
      </c>
      <c r="X140" s="269">
        <f t="shared" si="14"/>
        <v>0.41893894912547852</v>
      </c>
      <c r="Y140" s="269">
        <f t="shared" si="14"/>
        <v>0.40256468589372224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9.4785095915472531E-2</v>
      </c>
      <c r="C141" s="269">
        <f t="shared" si="15"/>
        <v>0.11223079556923585</v>
      </c>
      <c r="D141" s="269">
        <f t="shared" si="15"/>
        <v>9.7252704042530377E-2</v>
      </c>
      <c r="E141" s="269">
        <f t="shared" si="15"/>
        <v>0.10294843828572305</v>
      </c>
      <c r="F141" s="269">
        <f t="shared" si="15"/>
        <v>0.10104413597728523</v>
      </c>
      <c r="G141" s="269">
        <f t="shared" si="15"/>
        <v>9.305669818670069E-2</v>
      </c>
      <c r="H141" s="269">
        <f t="shared" si="15"/>
        <v>9.1560027424685539E-2</v>
      </c>
      <c r="I141" s="269">
        <f t="shared" si="15"/>
        <v>9.7665101587152442E-2</v>
      </c>
      <c r="J141" s="269">
        <f t="shared" si="15"/>
        <v>0.10241383113951906</v>
      </c>
      <c r="K141" s="269">
        <f t="shared" si="15"/>
        <v>8.9526520551787683E-2</v>
      </c>
      <c r="L141" s="269">
        <f t="shared" si="15"/>
        <v>9.2445091054556866E-2</v>
      </c>
      <c r="M141" s="269">
        <f t="shared" si="15"/>
        <v>8.5825397910719026E-2</v>
      </c>
      <c r="N141" s="269">
        <f t="shared" si="15"/>
        <v>8.8439755917911658E-2</v>
      </c>
      <c r="O141" s="269">
        <f t="shared" si="15"/>
        <v>0.11019877285768874</v>
      </c>
      <c r="P141" s="269">
        <f t="shared" si="15"/>
        <v>0.11590434335351855</v>
      </c>
      <c r="Q141" s="269">
        <f t="shared" si="15"/>
        <v>0.10386328883012082</v>
      </c>
      <c r="R141" s="269">
        <f t="shared" si="15"/>
        <v>0.1168573851610416</v>
      </c>
      <c r="S141" s="269">
        <f t="shared" si="15"/>
        <v>0.11852048399391438</v>
      </c>
      <c r="T141" s="269">
        <f t="shared" si="15"/>
        <v>0.11083080629506675</v>
      </c>
      <c r="U141" s="269">
        <f t="shared" si="15"/>
        <v>0.11387051049237797</v>
      </c>
      <c r="V141" s="269">
        <f t="shared" si="15"/>
        <v>0.12446246854871386</v>
      </c>
      <c r="W141" s="269">
        <f t="shared" si="15"/>
        <v>0.13423282107931153</v>
      </c>
      <c r="X141" s="269">
        <f t="shared" si="15"/>
        <v>0.11664587587803707</v>
      </c>
      <c r="Y141" s="269">
        <f t="shared" si="15"/>
        <v>0.13877947956543546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7.3053168956231665E-2</v>
      </c>
      <c r="C142" s="318">
        <f t="shared" si="16"/>
        <v>9.1422623103355E-2</v>
      </c>
      <c r="D142" s="318">
        <f t="shared" si="16"/>
        <v>7.5607044699924492E-2</v>
      </c>
      <c r="E142" s="318">
        <f t="shared" si="16"/>
        <v>8.1551016802949364E-2</v>
      </c>
      <c r="F142" s="318">
        <f t="shared" si="16"/>
        <v>7.9734925622994376E-2</v>
      </c>
      <c r="G142" s="318">
        <f t="shared" si="16"/>
        <v>7.1408794782426857E-2</v>
      </c>
      <c r="H142" s="318">
        <f t="shared" si="16"/>
        <v>6.9836980702408138E-2</v>
      </c>
      <c r="I142" s="318">
        <f t="shared" si="16"/>
        <v>7.6241921838329785E-2</v>
      </c>
      <c r="J142" s="318">
        <f t="shared" si="16"/>
        <v>8.1358072891199645E-2</v>
      </c>
      <c r="K142" s="318">
        <f t="shared" si="16"/>
        <v>6.7542052317834736E-2</v>
      </c>
      <c r="L142" s="318">
        <f t="shared" si="16"/>
        <v>7.0559881252178852E-2</v>
      </c>
      <c r="M142" s="318">
        <f t="shared" si="16"/>
        <v>6.3607557972751153E-2</v>
      </c>
      <c r="N142" s="318">
        <f t="shared" si="16"/>
        <v>6.6388750433925059E-2</v>
      </c>
      <c r="O142" s="318">
        <f t="shared" si="16"/>
        <v>8.9501792379032857E-2</v>
      </c>
      <c r="P142" s="318">
        <f t="shared" si="16"/>
        <v>9.5504960970052219E-2</v>
      </c>
      <c r="Q142" s="318">
        <f t="shared" si="16"/>
        <v>8.283950275016129E-2</v>
      </c>
      <c r="R142" s="318">
        <f t="shared" si="16"/>
        <v>9.6512657416521916E-2</v>
      </c>
      <c r="S142" s="318">
        <f t="shared" si="16"/>
        <v>9.8286894179867856E-2</v>
      </c>
      <c r="T142" s="318">
        <f t="shared" si="16"/>
        <v>9.0094571190587641E-2</v>
      </c>
      <c r="U142" s="318">
        <f t="shared" si="16"/>
        <v>9.3203758398174588E-2</v>
      </c>
      <c r="V142" s="318">
        <f t="shared" si="16"/>
        <v>8.8405700137718674E-2</v>
      </c>
      <c r="W142" s="318">
        <f t="shared" si="16"/>
        <v>9.8591463250664868E-2</v>
      </c>
      <c r="X142" s="318">
        <f t="shared" si="16"/>
        <v>8.1367376625486917E-2</v>
      </c>
      <c r="Y142" s="318">
        <f t="shared" si="16"/>
        <v>9.0879819722134672E-2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2.1731926959240869E-2</v>
      </c>
      <c r="C143" s="326">
        <f t="shared" si="17"/>
        <v>2.0808172465880837E-2</v>
      </c>
      <c r="D143" s="326">
        <f t="shared" si="17"/>
        <v>2.1645659342605875E-2</v>
      </c>
      <c r="E143" s="326">
        <f t="shared" si="17"/>
        <v>2.1397421482773678E-2</v>
      </c>
      <c r="F143" s="326">
        <f t="shared" si="17"/>
        <v>2.1309210354290859E-2</v>
      </c>
      <c r="G143" s="326">
        <f t="shared" si="17"/>
        <v>2.1647903404273826E-2</v>
      </c>
      <c r="H143" s="326">
        <f t="shared" si="17"/>
        <v>2.1723046722277404E-2</v>
      </c>
      <c r="I143" s="326">
        <f t="shared" si="17"/>
        <v>2.1423179748822654E-2</v>
      </c>
      <c r="J143" s="326">
        <f t="shared" si="17"/>
        <v>2.1055758248319414E-2</v>
      </c>
      <c r="K143" s="326">
        <f t="shared" si="17"/>
        <v>2.1984468233952944E-2</v>
      </c>
      <c r="L143" s="326">
        <f t="shared" si="17"/>
        <v>2.1885209802378017E-2</v>
      </c>
      <c r="M143" s="326">
        <f t="shared" si="17"/>
        <v>2.2217839937967866E-2</v>
      </c>
      <c r="N143" s="326">
        <f t="shared" si="17"/>
        <v>2.2051005483986589E-2</v>
      </c>
      <c r="O143" s="326">
        <f t="shared" si="17"/>
        <v>2.0696980478655869E-2</v>
      </c>
      <c r="P143" s="326">
        <f t="shared" si="17"/>
        <v>2.0399382383466336E-2</v>
      </c>
      <c r="Q143" s="326">
        <f t="shared" si="17"/>
        <v>2.1023786079959528E-2</v>
      </c>
      <c r="R143" s="326">
        <f t="shared" si="17"/>
        <v>2.0344727744519689E-2</v>
      </c>
      <c r="S143" s="326">
        <f t="shared" si="17"/>
        <v>2.0233589814046528E-2</v>
      </c>
      <c r="T143" s="326">
        <f t="shared" si="17"/>
        <v>2.0736235104479098E-2</v>
      </c>
      <c r="U143" s="326">
        <f t="shared" si="17"/>
        <v>2.0666752094203378E-2</v>
      </c>
      <c r="V143" s="326">
        <f t="shared" si="17"/>
        <v>3.6056768410995192E-2</v>
      </c>
      <c r="W143" s="326">
        <f t="shared" si="17"/>
        <v>3.5641357828646671E-2</v>
      </c>
      <c r="X143" s="326">
        <f t="shared" si="17"/>
        <v>3.5278499252550145E-2</v>
      </c>
      <c r="Y143" s="326">
        <f t="shared" si="17"/>
        <v>4.7899659843300801E-2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0.99999999999999967</v>
      </c>
      <c r="C146" s="232">
        <f t="shared" si="18"/>
        <v>1</v>
      </c>
      <c r="D146" s="232">
        <f t="shared" si="18"/>
        <v>0.99999999999999978</v>
      </c>
      <c r="E146" s="232">
        <f t="shared" si="18"/>
        <v>0.99999999999999967</v>
      </c>
      <c r="F146" s="232">
        <f t="shared" si="18"/>
        <v>0.99999999999999978</v>
      </c>
      <c r="G146" s="232">
        <f t="shared" si="18"/>
        <v>0.99999999999999989</v>
      </c>
      <c r="H146" s="232">
        <f t="shared" si="18"/>
        <v>1</v>
      </c>
      <c r="I146" s="232">
        <f t="shared" si="18"/>
        <v>1</v>
      </c>
      <c r="J146" s="232">
        <f t="shared" si="18"/>
        <v>1.0000000000000002</v>
      </c>
      <c r="K146" s="232">
        <f t="shared" si="18"/>
        <v>0.99999999999999989</v>
      </c>
      <c r="L146" s="232">
        <f t="shared" si="18"/>
        <v>1</v>
      </c>
      <c r="M146" s="232">
        <f t="shared" si="18"/>
        <v>1</v>
      </c>
      <c r="N146" s="232">
        <f t="shared" si="18"/>
        <v>0.99999999999999978</v>
      </c>
      <c r="O146" s="232">
        <f t="shared" si="18"/>
        <v>0.99999999999999989</v>
      </c>
      <c r="P146" s="232">
        <f t="shared" si="18"/>
        <v>1</v>
      </c>
      <c r="Q146" s="232">
        <f t="shared" si="18"/>
        <v>1</v>
      </c>
      <c r="R146" s="232">
        <f t="shared" si="18"/>
        <v>0.99999999999999989</v>
      </c>
      <c r="S146" s="232">
        <f t="shared" si="18"/>
        <v>0.99999999999999989</v>
      </c>
      <c r="T146" s="232">
        <f t="shared" si="18"/>
        <v>1</v>
      </c>
      <c r="U146" s="232">
        <f t="shared" si="18"/>
        <v>0.99999999999999978</v>
      </c>
      <c r="V146" s="232">
        <f t="shared" si="18"/>
        <v>1</v>
      </c>
      <c r="W146" s="232">
        <f t="shared" si="18"/>
        <v>0.99999999999999989</v>
      </c>
      <c r="X146" s="232">
        <f t="shared" si="18"/>
        <v>1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5.5819895205458155E-3</v>
      </c>
      <c r="C147" s="266">
        <f t="shared" si="19"/>
        <v>5.5344506310440441E-3</v>
      </c>
      <c r="D147" s="266">
        <f t="shared" si="19"/>
        <v>5.5731062889671718E-3</v>
      </c>
      <c r="E147" s="266">
        <f t="shared" si="19"/>
        <v>5.5648237679885044E-3</v>
      </c>
      <c r="F147" s="266">
        <f t="shared" si="19"/>
        <v>5.5692816907712038E-3</v>
      </c>
      <c r="G147" s="266">
        <f t="shared" si="19"/>
        <v>5.6016306205361414E-3</v>
      </c>
      <c r="H147" s="266">
        <f t="shared" si="19"/>
        <v>5.5960297560279232E-3</v>
      </c>
      <c r="I147" s="266">
        <f t="shared" si="19"/>
        <v>5.5776716943706124E-3</v>
      </c>
      <c r="J147" s="266">
        <f t="shared" si="19"/>
        <v>5.5397939216468902E-3</v>
      </c>
      <c r="K147" s="266">
        <f t="shared" si="19"/>
        <v>5.5488846109435991E-3</v>
      </c>
      <c r="L147" s="266">
        <f t="shared" si="19"/>
        <v>5.5146785749526752E-3</v>
      </c>
      <c r="M147" s="266">
        <f t="shared" si="19"/>
        <v>5.4853230183469753E-3</v>
      </c>
      <c r="N147" s="266">
        <f t="shared" si="19"/>
        <v>5.4752548127215599E-3</v>
      </c>
      <c r="O147" s="266">
        <f t="shared" si="19"/>
        <v>5.4467406868280643E-3</v>
      </c>
      <c r="P147" s="266">
        <f t="shared" si="19"/>
        <v>5.4319766322268306E-3</v>
      </c>
      <c r="Q147" s="266">
        <f t="shared" si="19"/>
        <v>5.4471124638272124E-3</v>
      </c>
      <c r="R147" s="266">
        <f t="shared" si="19"/>
        <v>5.4094479594745956E-3</v>
      </c>
      <c r="S147" s="266">
        <f t="shared" si="19"/>
        <v>5.4020211178808673E-3</v>
      </c>
      <c r="T147" s="266">
        <f t="shared" si="19"/>
        <v>5.3991659479079674E-3</v>
      </c>
      <c r="U147" s="266">
        <f t="shared" si="19"/>
        <v>5.3720764730218386E-3</v>
      </c>
      <c r="V147" s="266">
        <f t="shared" si="19"/>
        <v>5.3718022424549591E-3</v>
      </c>
      <c r="W147" s="266">
        <f t="shared" si="19"/>
        <v>5.352670375085156E-3</v>
      </c>
      <c r="X147" s="266">
        <f t="shared" si="19"/>
        <v>5.3520474574720528E-3</v>
      </c>
      <c r="Y147" s="266">
        <f t="shared" si="19"/>
        <v>5.3318753261354839E-3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1.8957203889037224E-3</v>
      </c>
      <c r="C148" s="267">
        <f t="shared" si="20"/>
        <v>1.8820399789199309E-3</v>
      </c>
      <c r="D148" s="267">
        <f t="shared" si="20"/>
        <v>1.895185184916476E-3</v>
      </c>
      <c r="E148" s="267">
        <f t="shared" si="20"/>
        <v>1.8923686387681273E-3</v>
      </c>
      <c r="F148" s="267">
        <f t="shared" si="20"/>
        <v>1.8938845957183826E-3</v>
      </c>
      <c r="G148" s="267">
        <f t="shared" si="20"/>
        <v>1.9076238414755678E-3</v>
      </c>
      <c r="H148" s="267">
        <f t="shared" si="20"/>
        <v>1.9081788437654069E-3</v>
      </c>
      <c r="I148" s="267">
        <f t="shared" si="20"/>
        <v>1.9041278241178172E-3</v>
      </c>
      <c r="J148" s="267">
        <f t="shared" si="20"/>
        <v>1.8918322668028472E-3</v>
      </c>
      <c r="K148" s="267">
        <f t="shared" si="20"/>
        <v>1.8949367251242643E-3</v>
      </c>
      <c r="L148" s="267">
        <f t="shared" si="20"/>
        <v>1.8832554092626424E-3</v>
      </c>
      <c r="M148" s="267">
        <f t="shared" si="20"/>
        <v>1.8732305256691187E-3</v>
      </c>
      <c r="N148" s="267">
        <f t="shared" si="20"/>
        <v>1.8697922468196941E-3</v>
      </c>
      <c r="O148" s="267">
        <f t="shared" si="20"/>
        <v>1.8600547106968777E-3</v>
      </c>
      <c r="P148" s="267">
        <f t="shared" si="20"/>
        <v>1.8550128056588028E-3</v>
      </c>
      <c r="Q148" s="267">
        <f t="shared" si="20"/>
        <v>1.8601816720483274E-3</v>
      </c>
      <c r="R148" s="267">
        <f t="shared" si="20"/>
        <v>1.8473192938344052E-3</v>
      </c>
      <c r="S148" s="267">
        <f t="shared" si="20"/>
        <v>1.8447830372937863E-3</v>
      </c>
      <c r="T148" s="267">
        <f t="shared" si="20"/>
        <v>1.8438080005400137E-3</v>
      </c>
      <c r="U148" s="267">
        <f t="shared" si="20"/>
        <v>1.8345569808441231E-3</v>
      </c>
      <c r="V148" s="267">
        <f t="shared" si="20"/>
        <v>1.8344633314697426E-3</v>
      </c>
      <c r="W148" s="267">
        <f t="shared" si="20"/>
        <v>1.8279298241721238E-3</v>
      </c>
      <c r="X148" s="267">
        <f t="shared" si="20"/>
        <v>1.8277170986345497E-3</v>
      </c>
      <c r="Y148" s="267">
        <f t="shared" si="20"/>
        <v>1.8208283425738615E-3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1.4977174733847912E-2</v>
      </c>
      <c r="C149" s="267">
        <f t="shared" si="21"/>
        <v>1.8374802496392201E-2</v>
      </c>
      <c r="D149" s="267">
        <f t="shared" si="21"/>
        <v>1.545749847766738E-2</v>
      </c>
      <c r="E149" s="267">
        <f t="shared" si="21"/>
        <v>1.6581016328672444E-2</v>
      </c>
      <c r="F149" s="267">
        <f t="shared" si="21"/>
        <v>1.620518972657357E-2</v>
      </c>
      <c r="G149" s="267">
        <f t="shared" si="21"/>
        <v>1.4664307043787846E-2</v>
      </c>
      <c r="H149" s="267">
        <f t="shared" si="21"/>
        <v>1.4369567514349039E-2</v>
      </c>
      <c r="I149" s="267">
        <f t="shared" si="21"/>
        <v>1.5575611530418461E-2</v>
      </c>
      <c r="J149" s="267">
        <f t="shared" si="21"/>
        <v>1.6452244874453348E-2</v>
      </c>
      <c r="K149" s="267">
        <f t="shared" si="21"/>
        <v>1.388965772131907E-2</v>
      </c>
      <c r="L149" s="267">
        <f t="shared" si="21"/>
        <v>1.4407197216915992E-2</v>
      </c>
      <c r="M149" s="267">
        <f t="shared" si="21"/>
        <v>1.3047839048591664E-2</v>
      </c>
      <c r="N149" s="267">
        <f t="shared" si="21"/>
        <v>1.3553692200072232E-2</v>
      </c>
      <c r="O149" s="267">
        <f t="shared" si="21"/>
        <v>1.7771240369327528E-2</v>
      </c>
      <c r="P149" s="267">
        <f t="shared" si="21"/>
        <v>1.8860833068446166E-2</v>
      </c>
      <c r="Q149" s="267">
        <f t="shared" si="21"/>
        <v>1.6553468591216019E-2</v>
      </c>
      <c r="R149" s="267">
        <f t="shared" si="21"/>
        <v>1.8919279865922824E-2</v>
      </c>
      <c r="S149" s="267">
        <f t="shared" si="21"/>
        <v>1.9192218910379255E-2</v>
      </c>
      <c r="T149" s="267">
        <f t="shared" si="21"/>
        <v>1.8078818173967535E-2</v>
      </c>
      <c r="U149" s="267">
        <f t="shared" si="21"/>
        <v>1.8408066564873732E-2</v>
      </c>
      <c r="V149" s="267">
        <f t="shared" si="21"/>
        <v>1.7384499610433434E-2</v>
      </c>
      <c r="W149" s="267">
        <f t="shared" si="21"/>
        <v>1.9187822533932457E-2</v>
      </c>
      <c r="X149" s="267">
        <f t="shared" si="21"/>
        <v>1.6232022853278266E-2</v>
      </c>
      <c r="Y149" s="267">
        <f t="shared" si="21"/>
        <v>1.7704932702584289E-2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5.3199837671268199E-3</v>
      </c>
      <c r="C150" s="267">
        <f t="shared" si="22"/>
        <v>5.2815922619937799E-3</v>
      </c>
      <c r="D150" s="267">
        <f t="shared" si="22"/>
        <v>5.3184818175033878E-3</v>
      </c>
      <c r="E150" s="267">
        <f t="shared" si="22"/>
        <v>5.310577708924776E-3</v>
      </c>
      <c r="F150" s="267">
        <f t="shared" si="22"/>
        <v>5.3148319578183532E-3</v>
      </c>
      <c r="G150" s="267">
        <f t="shared" si="22"/>
        <v>5.3631044976808996E-3</v>
      </c>
      <c r="H150" s="267">
        <f t="shared" si="22"/>
        <v>5.3733878806469567E-3</v>
      </c>
      <c r="I150" s="267">
        <f t="shared" si="22"/>
        <v>5.3614946726388947E-3</v>
      </c>
      <c r="J150" s="267">
        <f t="shared" si="22"/>
        <v>5.3384550716413593E-3</v>
      </c>
      <c r="K150" s="267">
        <f t="shared" si="22"/>
        <v>5.3592682231051311E-3</v>
      </c>
      <c r="L150" s="267">
        <f t="shared" si="22"/>
        <v>5.3370117750753841E-3</v>
      </c>
      <c r="M150" s="267">
        <f t="shared" si="22"/>
        <v>5.3182529497531831E-3</v>
      </c>
      <c r="N150" s="267">
        <f t="shared" si="22"/>
        <v>5.3171613383422821E-3</v>
      </c>
      <c r="O150" s="267">
        <f t="shared" si="22"/>
        <v>5.2972328443033371E-3</v>
      </c>
      <c r="P150" s="267">
        <f t="shared" si="22"/>
        <v>5.2898411912691533E-3</v>
      </c>
      <c r="Q150" s="267">
        <f t="shared" si="22"/>
        <v>5.3108688723989298E-3</v>
      </c>
      <c r="R150" s="267">
        <f t="shared" si="22"/>
        <v>5.2770427713418871E-3</v>
      </c>
      <c r="S150" s="267">
        <f t="shared" si="22"/>
        <v>5.2697977139830364E-3</v>
      </c>
      <c r="T150" s="267">
        <f t="shared" si="22"/>
        <v>5.2670124290187838E-3</v>
      </c>
      <c r="U150" s="267">
        <f t="shared" si="22"/>
        <v>5.2405860138469897E-3</v>
      </c>
      <c r="V150" s="267">
        <f t="shared" si="22"/>
        <v>5.2403184955269189E-3</v>
      </c>
      <c r="W150" s="267">
        <f t="shared" si="22"/>
        <v>5.2216549122625208E-3</v>
      </c>
      <c r="X150" s="267">
        <f t="shared" si="22"/>
        <v>5.2210472415885412E-3</v>
      </c>
      <c r="Y150" s="267">
        <f t="shared" si="22"/>
        <v>5.2013688565389626E-3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1.5012125924961863E-2</v>
      </c>
      <c r="C151" s="268">
        <f t="shared" si="23"/>
        <v>1.7642189991951985E-2</v>
      </c>
      <c r="D151" s="268">
        <f t="shared" si="23"/>
        <v>1.5149453184435512E-2</v>
      </c>
      <c r="E151" s="268">
        <f t="shared" si="23"/>
        <v>1.602579566047389E-2</v>
      </c>
      <c r="F151" s="268">
        <f t="shared" si="23"/>
        <v>1.6144682230737298E-2</v>
      </c>
      <c r="G151" s="268">
        <f t="shared" si="23"/>
        <v>1.5773027821484101E-2</v>
      </c>
      <c r="H151" s="268">
        <f t="shared" si="23"/>
        <v>1.5375128257599817E-2</v>
      </c>
      <c r="I151" s="268">
        <f t="shared" si="23"/>
        <v>1.6364385374545837E-2</v>
      </c>
      <c r="J151" s="268">
        <f t="shared" si="23"/>
        <v>1.7599546613857174E-2</v>
      </c>
      <c r="K151" s="268">
        <f t="shared" si="23"/>
        <v>1.460937227489614E-2</v>
      </c>
      <c r="L151" s="268">
        <f t="shared" si="23"/>
        <v>1.4587336081428827E-2</v>
      </c>
      <c r="M151" s="268">
        <f t="shared" si="23"/>
        <v>1.3455825386336774E-2</v>
      </c>
      <c r="N151" s="268">
        <f t="shared" si="23"/>
        <v>1.388996317760249E-2</v>
      </c>
      <c r="O151" s="268">
        <f t="shared" si="23"/>
        <v>1.8342886154749549E-2</v>
      </c>
      <c r="P151" s="268">
        <f t="shared" si="23"/>
        <v>1.9309324777672787E-2</v>
      </c>
      <c r="Q151" s="268">
        <f t="shared" si="23"/>
        <v>1.704562666916918E-2</v>
      </c>
      <c r="R151" s="268">
        <f t="shared" si="23"/>
        <v>1.9941400461235475E-2</v>
      </c>
      <c r="S151" s="268">
        <f t="shared" si="23"/>
        <v>2.0468683402554994E-2</v>
      </c>
      <c r="T151" s="268">
        <f t="shared" si="23"/>
        <v>1.8595887461187125E-2</v>
      </c>
      <c r="U151" s="268">
        <f t="shared" si="23"/>
        <v>1.9310359381155776E-2</v>
      </c>
      <c r="V151" s="268">
        <f t="shared" si="23"/>
        <v>1.8397300482994417E-2</v>
      </c>
      <c r="W151" s="268">
        <f t="shared" si="23"/>
        <v>1.9995926824715567E-2</v>
      </c>
      <c r="X151" s="268">
        <f t="shared" si="23"/>
        <v>1.7867436911356293E-2</v>
      </c>
      <c r="Y151" s="268">
        <f t="shared" si="23"/>
        <v>1.893981729344783E-2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5.5593760618473952E-2</v>
      </c>
      <c r="C152" s="269">
        <f t="shared" si="24"/>
        <v>6.8205411871676599E-2</v>
      </c>
      <c r="D152" s="269">
        <f t="shared" si="24"/>
        <v>5.7376673865317494E-2</v>
      </c>
      <c r="E152" s="269">
        <f t="shared" si="24"/>
        <v>6.1547058705536999E-2</v>
      </c>
      <c r="F152" s="269">
        <f t="shared" si="24"/>
        <v>6.0152028299440448E-2</v>
      </c>
      <c r="G152" s="269">
        <f t="shared" si="24"/>
        <v>5.4432427337962379E-2</v>
      </c>
      <c r="H152" s="269">
        <f t="shared" si="24"/>
        <v>5.3338383959581306E-2</v>
      </c>
      <c r="I152" s="269">
        <f t="shared" si="24"/>
        <v>5.7815097593240043E-2</v>
      </c>
      <c r="J152" s="269">
        <f t="shared" si="24"/>
        <v>6.1069072067364831E-2</v>
      </c>
      <c r="K152" s="269">
        <f t="shared" si="24"/>
        <v>5.1557007256278667E-2</v>
      </c>
      <c r="L152" s="269">
        <f t="shared" si="24"/>
        <v>5.3478061616671312E-2</v>
      </c>
      <c r="M152" s="269">
        <f t="shared" si="24"/>
        <v>4.8432261327395122E-2</v>
      </c>
      <c r="N152" s="269">
        <f t="shared" si="24"/>
        <v>5.0309937158201569E-2</v>
      </c>
      <c r="O152" s="269">
        <f t="shared" si="24"/>
        <v>6.5965050187534735E-2</v>
      </c>
      <c r="P152" s="269">
        <f t="shared" si="24"/>
        <v>7.0009508288804118E-2</v>
      </c>
      <c r="Q152" s="269">
        <f t="shared" si="24"/>
        <v>6.1444804285130709E-2</v>
      </c>
      <c r="R152" s="269">
        <f t="shared" si="24"/>
        <v>7.0226456900646786E-2</v>
      </c>
      <c r="S152" s="269">
        <f t="shared" si="24"/>
        <v>7.123957907960185E-2</v>
      </c>
      <c r="T152" s="269">
        <f t="shared" si="24"/>
        <v>6.7106747947397849E-2</v>
      </c>
      <c r="U152" s="269">
        <f t="shared" si="24"/>
        <v>6.832888473576619E-2</v>
      </c>
      <c r="V152" s="269">
        <f t="shared" si="24"/>
        <v>6.4529507533233249E-2</v>
      </c>
      <c r="W152" s="269">
        <f t="shared" si="24"/>
        <v>7.1223260174059555E-2</v>
      </c>
      <c r="X152" s="269">
        <f t="shared" si="24"/>
        <v>6.0251630156878504E-2</v>
      </c>
      <c r="Y152" s="269">
        <f t="shared" si="24"/>
        <v>6.5718922822554302E-2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0.10390374690493979</v>
      </c>
      <c r="C153" s="269">
        <f t="shared" si="25"/>
        <v>9.7609751812054515E-2</v>
      </c>
      <c r="D153" s="269">
        <f t="shared" si="25"/>
        <v>0.10333687219127875</v>
      </c>
      <c r="E153" s="269">
        <f t="shared" si="25"/>
        <v>0.1016109479179659</v>
      </c>
      <c r="F153" s="269">
        <f t="shared" si="25"/>
        <v>0.1012166258883961</v>
      </c>
      <c r="G153" s="269">
        <f t="shared" si="25"/>
        <v>0.10334163904029903</v>
      </c>
      <c r="H153" s="269">
        <f t="shared" si="25"/>
        <v>0.10381801933282755</v>
      </c>
      <c r="I153" s="269">
        <f t="shared" si="25"/>
        <v>0.10170747341853002</v>
      </c>
      <c r="J153" s="269">
        <f t="shared" si="25"/>
        <v>9.9759046068674556E-2</v>
      </c>
      <c r="K153" s="269">
        <f t="shared" si="25"/>
        <v>0.10590226894284978</v>
      </c>
      <c r="L153" s="269">
        <f t="shared" si="25"/>
        <v>0.10569403057507806</v>
      </c>
      <c r="M153" s="269">
        <f t="shared" si="25"/>
        <v>0.10888308546701525</v>
      </c>
      <c r="N153" s="269">
        <f t="shared" si="25"/>
        <v>0.10776135626399737</v>
      </c>
      <c r="O153" s="269">
        <f t="shared" si="25"/>
        <v>9.8616125287082371E-2</v>
      </c>
      <c r="P153" s="269">
        <f t="shared" si="25"/>
        <v>9.6628749607625908E-2</v>
      </c>
      <c r="Q153" s="269">
        <f t="shared" si="25"/>
        <v>0.10113169074606071</v>
      </c>
      <c r="R153" s="269">
        <f t="shared" si="25"/>
        <v>9.744089123074362E-2</v>
      </c>
      <c r="S153" s="269">
        <f t="shared" si="25"/>
        <v>9.6619272300976458E-2</v>
      </c>
      <c r="T153" s="269">
        <f t="shared" si="25"/>
        <v>9.9395171518975658E-2</v>
      </c>
      <c r="U153" s="269">
        <f t="shared" si="25"/>
        <v>0.10004793917764468</v>
      </c>
      <c r="V153" s="269">
        <f t="shared" si="25"/>
        <v>0.11009131934242196</v>
      </c>
      <c r="W153" s="269">
        <f t="shared" si="25"/>
        <v>0.10768715544649408</v>
      </c>
      <c r="X153" s="269">
        <f t="shared" si="25"/>
        <v>0.11214535652215828</v>
      </c>
      <c r="Y153" s="269">
        <f t="shared" si="25"/>
        <v>0.12446100365807489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8.3354108613568345E-2</v>
      </c>
      <c r="C154" s="318">
        <f t="shared" si="26"/>
        <v>7.8295089849115845E-2</v>
      </c>
      <c r="D154" s="318">
        <f t="shared" si="26"/>
        <v>8.2899175956386253E-2</v>
      </c>
      <c r="E154" s="318">
        <f t="shared" si="26"/>
        <v>8.1518753160400914E-2</v>
      </c>
      <c r="F154" s="318">
        <f t="shared" si="26"/>
        <v>8.121537975558854E-2</v>
      </c>
      <c r="G154" s="318">
        <f t="shared" si="26"/>
        <v>8.2695782108347327E-2</v>
      </c>
      <c r="H154" s="318">
        <f t="shared" si="26"/>
        <v>8.3034459377188646E-2</v>
      </c>
      <c r="I154" s="318">
        <f t="shared" si="26"/>
        <v>8.1355181982531055E-2</v>
      </c>
      <c r="J154" s="318">
        <f t="shared" si="26"/>
        <v>7.9869426219303916E-2</v>
      </c>
      <c r="K154" s="318">
        <f t="shared" si="26"/>
        <v>8.4708647074995452E-2</v>
      </c>
      <c r="L154" s="318">
        <f t="shared" si="26"/>
        <v>8.469522971177583E-2</v>
      </c>
      <c r="M154" s="318">
        <f t="shared" si="26"/>
        <v>8.7421664472641006E-2</v>
      </c>
      <c r="N154" s="318">
        <f t="shared" si="26"/>
        <v>8.6506059325263521E-2</v>
      </c>
      <c r="O154" s="318">
        <f t="shared" si="26"/>
        <v>7.9141806182066718E-2</v>
      </c>
      <c r="P154" s="318">
        <f t="shared" si="26"/>
        <v>7.753077879732985E-2</v>
      </c>
      <c r="Q154" s="318">
        <f t="shared" si="26"/>
        <v>8.1153997056649316E-2</v>
      </c>
      <c r="R154" s="318">
        <f t="shared" si="26"/>
        <v>7.8440429174182327E-2</v>
      </c>
      <c r="S154" s="318">
        <f t="shared" si="26"/>
        <v>7.7757552389632695E-2</v>
      </c>
      <c r="T154" s="318">
        <f t="shared" si="26"/>
        <v>8.0001405975854714E-2</v>
      </c>
      <c r="U154" s="318">
        <f t="shared" si="26"/>
        <v>8.0813044483680749E-2</v>
      </c>
      <c r="V154" s="318">
        <f t="shared" si="26"/>
        <v>8.0407193289060333E-2</v>
      </c>
      <c r="W154" s="318">
        <f t="shared" si="26"/>
        <v>7.8687901205694702E-2</v>
      </c>
      <c r="X154" s="318">
        <f t="shared" si="26"/>
        <v>8.2605104358989129E-2</v>
      </c>
      <c r="Y154" s="318">
        <f t="shared" si="26"/>
        <v>8.0689953266782855E-2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2.054963829137146E-2</v>
      </c>
      <c r="C155" s="318">
        <f t="shared" si="27"/>
        <v>1.9314661962938667E-2</v>
      </c>
      <c r="D155" s="318">
        <f t="shared" si="27"/>
        <v>2.0437696234892506E-2</v>
      </c>
      <c r="E155" s="318">
        <f t="shared" si="27"/>
        <v>2.0092194757564987E-2</v>
      </c>
      <c r="F155" s="318">
        <f t="shared" si="27"/>
        <v>2.0001246132807543E-2</v>
      </c>
      <c r="G155" s="318">
        <f t="shared" si="27"/>
        <v>2.06458569319517E-2</v>
      </c>
      <c r="H155" s="318">
        <f t="shared" si="27"/>
        <v>2.0783559955638908E-2</v>
      </c>
      <c r="I155" s="318">
        <f t="shared" si="27"/>
        <v>2.035229143599895E-2</v>
      </c>
      <c r="J155" s="318">
        <f t="shared" si="27"/>
        <v>1.9889619849370627E-2</v>
      </c>
      <c r="K155" s="318">
        <f t="shared" si="27"/>
        <v>2.1193621867854329E-2</v>
      </c>
      <c r="L155" s="318">
        <f t="shared" si="27"/>
        <v>2.0998800863302247E-2</v>
      </c>
      <c r="M155" s="318">
        <f t="shared" si="27"/>
        <v>2.1461420994374238E-2</v>
      </c>
      <c r="N155" s="318">
        <f t="shared" si="27"/>
        <v>2.1255296938733854E-2</v>
      </c>
      <c r="O155" s="318">
        <f t="shared" si="27"/>
        <v>1.9474319105015653E-2</v>
      </c>
      <c r="P155" s="318">
        <f t="shared" si="27"/>
        <v>1.9097970810296072E-2</v>
      </c>
      <c r="Q155" s="318">
        <f t="shared" si="27"/>
        <v>1.9977693689411394E-2</v>
      </c>
      <c r="R155" s="318">
        <f t="shared" si="27"/>
        <v>1.9000462056561283E-2</v>
      </c>
      <c r="S155" s="318">
        <f t="shared" si="27"/>
        <v>1.8861719911343763E-2</v>
      </c>
      <c r="T155" s="318">
        <f t="shared" si="27"/>
        <v>1.9393765543120934E-2</v>
      </c>
      <c r="U155" s="318">
        <f t="shared" si="27"/>
        <v>1.923489469396393E-2</v>
      </c>
      <c r="V155" s="318">
        <f t="shared" si="27"/>
        <v>2.9684126053361615E-2</v>
      </c>
      <c r="W155" s="318">
        <f t="shared" si="27"/>
        <v>2.8999254240799379E-2</v>
      </c>
      <c r="X155" s="318">
        <f t="shared" si="27"/>
        <v>2.9540252163169144E-2</v>
      </c>
      <c r="Y155" s="318">
        <f t="shared" si="27"/>
        <v>4.3771050391292032E-2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0.68594158374408587</v>
      </c>
      <c r="C157" s="269">
        <f t="shared" si="29"/>
        <v>0.6617561919004602</v>
      </c>
      <c r="D157" s="269">
        <f t="shared" si="29"/>
        <v>0.68221118436618688</v>
      </c>
      <c r="E157" s="269">
        <f t="shared" si="29"/>
        <v>0.6737007788787569</v>
      </c>
      <c r="F157" s="269">
        <f t="shared" si="29"/>
        <v>0.6775349665575191</v>
      </c>
      <c r="G157" s="269">
        <f t="shared" si="29"/>
        <v>0.68832219406535944</v>
      </c>
      <c r="H157" s="269">
        <f t="shared" si="29"/>
        <v>0.69072142481300092</v>
      </c>
      <c r="I157" s="269">
        <f t="shared" si="29"/>
        <v>0.68188257913991357</v>
      </c>
      <c r="J157" s="269">
        <f t="shared" si="29"/>
        <v>0.67475025664857957</v>
      </c>
      <c r="K157" s="269">
        <f t="shared" si="29"/>
        <v>0.69155782353318507</v>
      </c>
      <c r="L157" s="269">
        <f t="shared" si="29"/>
        <v>0.68711894872415846</v>
      </c>
      <c r="M157" s="269">
        <f t="shared" si="29"/>
        <v>0.69531498023317329</v>
      </c>
      <c r="N157" s="269">
        <f t="shared" si="29"/>
        <v>0.6918676823146368</v>
      </c>
      <c r="O157" s="269">
        <f t="shared" si="29"/>
        <v>0.66186975373492729</v>
      </c>
      <c r="P157" s="269">
        <f t="shared" si="29"/>
        <v>0.65377628010272337</v>
      </c>
      <c r="Q157" s="269">
        <f t="shared" si="29"/>
        <v>0.67073494386414512</v>
      </c>
      <c r="R157" s="269">
        <f t="shared" si="29"/>
        <v>0.65034208268037852</v>
      </c>
      <c r="S157" s="269">
        <f t="shared" si="29"/>
        <v>0.64770464572210829</v>
      </c>
      <c r="T157" s="269">
        <f t="shared" si="29"/>
        <v>0.65591665464757221</v>
      </c>
      <c r="U157" s="269">
        <f t="shared" si="29"/>
        <v>0.65030465230178158</v>
      </c>
      <c r="V157" s="269">
        <f t="shared" si="29"/>
        <v>0.65032009982499472</v>
      </c>
      <c r="W157" s="269">
        <f t="shared" si="29"/>
        <v>0.63465066885403432</v>
      </c>
      <c r="X157" s="269">
        <f t="shared" si="29"/>
        <v>0.65746295908695096</v>
      </c>
      <c r="Y157" s="269">
        <f t="shared" si="29"/>
        <v>0.63076778366965658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0.61667970683489004</v>
      </c>
      <c r="C158" s="318">
        <f t="shared" si="30"/>
        <v>0.57667058480172995</v>
      </c>
      <c r="D158" s="318">
        <f t="shared" si="30"/>
        <v>0.61063432565120135</v>
      </c>
      <c r="E158" s="318">
        <f t="shared" si="30"/>
        <v>0.59692140446555941</v>
      </c>
      <c r="F158" s="318">
        <f t="shared" si="30"/>
        <v>0.60249587939963833</v>
      </c>
      <c r="G158" s="318">
        <f t="shared" si="30"/>
        <v>0.62033312607995983</v>
      </c>
      <c r="H158" s="318">
        <f t="shared" si="30"/>
        <v>0.62402380043757666</v>
      </c>
      <c r="I158" s="318">
        <f t="shared" si="30"/>
        <v>0.60958487782792825</v>
      </c>
      <c r="J158" s="318">
        <f t="shared" si="30"/>
        <v>0.59838346465958381</v>
      </c>
      <c r="K158" s="318">
        <f t="shared" si="30"/>
        <v>0.62708585571988285</v>
      </c>
      <c r="L158" s="318">
        <f t="shared" si="30"/>
        <v>0.62024470503252238</v>
      </c>
      <c r="M158" s="318">
        <f t="shared" si="30"/>
        <v>0.63475050297591362</v>
      </c>
      <c r="N158" s="318">
        <f t="shared" si="30"/>
        <v>0.62895517397159639</v>
      </c>
      <c r="O158" s="318">
        <f t="shared" si="30"/>
        <v>0.57938054773130132</v>
      </c>
      <c r="P158" s="318">
        <f t="shared" si="30"/>
        <v>0.56622948471592915</v>
      </c>
      <c r="Q158" s="318">
        <f t="shared" si="30"/>
        <v>0.5938982992452283</v>
      </c>
      <c r="R158" s="318">
        <f t="shared" si="30"/>
        <v>0.5625239933480235</v>
      </c>
      <c r="S158" s="318">
        <f t="shared" si="30"/>
        <v>0.55861964847580381</v>
      </c>
      <c r="T158" s="318">
        <f t="shared" si="30"/>
        <v>0.57199975714004425</v>
      </c>
      <c r="U158" s="318">
        <f t="shared" si="30"/>
        <v>0.56485947439404571</v>
      </c>
      <c r="V158" s="318">
        <f t="shared" si="30"/>
        <v>0.56962603796817113</v>
      </c>
      <c r="W158" s="318">
        <f t="shared" si="30"/>
        <v>0.54558607837702966</v>
      </c>
      <c r="X158" s="318">
        <f t="shared" si="30"/>
        <v>0.58211837710095526</v>
      </c>
      <c r="Y158" s="318">
        <f t="shared" si="30"/>
        <v>0.54858635960290902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6.9261876909195802E-2</v>
      </c>
      <c r="C159" s="318">
        <f t="shared" si="31"/>
        <v>8.5085607098730184E-2</v>
      </c>
      <c r="D159" s="318">
        <f t="shared" si="31"/>
        <v>7.1576858714985453E-2</v>
      </c>
      <c r="E159" s="318">
        <f t="shared" si="31"/>
        <v>7.6779374413197543E-2</v>
      </c>
      <c r="F159" s="318">
        <f t="shared" si="31"/>
        <v>7.5039087157880713E-2</v>
      </c>
      <c r="G159" s="318">
        <f t="shared" si="31"/>
        <v>6.7989067985399568E-2</v>
      </c>
      <c r="H159" s="318">
        <f t="shared" si="31"/>
        <v>6.6697624375424147E-2</v>
      </c>
      <c r="I159" s="318">
        <f t="shared" si="31"/>
        <v>7.2297701311985374E-2</v>
      </c>
      <c r="J159" s="318">
        <f t="shared" si="31"/>
        <v>7.6366791988995736E-2</v>
      </c>
      <c r="K159" s="318">
        <f t="shared" si="31"/>
        <v>6.4471967813302222E-2</v>
      </c>
      <c r="L159" s="318">
        <f t="shared" si="31"/>
        <v>6.6874243691636012E-2</v>
      </c>
      <c r="M159" s="318">
        <f t="shared" si="31"/>
        <v>6.0564477257259629E-2</v>
      </c>
      <c r="N159" s="318">
        <f t="shared" si="31"/>
        <v>6.2912508343040449E-2</v>
      </c>
      <c r="O159" s="318">
        <f t="shared" si="31"/>
        <v>8.2489206003625845E-2</v>
      </c>
      <c r="P159" s="318">
        <f t="shared" si="31"/>
        <v>8.7546795386794204E-2</v>
      </c>
      <c r="Q159" s="318">
        <f t="shared" si="31"/>
        <v>7.6836644618916858E-2</v>
      </c>
      <c r="R159" s="318">
        <f t="shared" si="31"/>
        <v>8.7818089332355034E-2</v>
      </c>
      <c r="S159" s="318">
        <f t="shared" si="31"/>
        <v>8.9084997246304531E-2</v>
      </c>
      <c r="T159" s="318">
        <f t="shared" si="31"/>
        <v>8.391689750752801E-2</v>
      </c>
      <c r="U159" s="318">
        <f t="shared" si="31"/>
        <v>8.5445177907735786E-2</v>
      </c>
      <c r="V159" s="318">
        <f t="shared" si="31"/>
        <v>8.0694061856823637E-2</v>
      </c>
      <c r="W159" s="318">
        <f t="shared" si="31"/>
        <v>8.9064590477004629E-2</v>
      </c>
      <c r="X159" s="318">
        <f t="shared" si="31"/>
        <v>7.534458198599564E-2</v>
      </c>
      <c r="Y159" s="318">
        <f t="shared" si="31"/>
        <v>8.2181424066747458E-2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0.11177391439711398</v>
      </c>
      <c r="C160" s="269">
        <f t="shared" si="32"/>
        <v>0.12371356905550698</v>
      </c>
      <c r="D160" s="269">
        <f t="shared" si="32"/>
        <v>0.1136815446237268</v>
      </c>
      <c r="E160" s="269">
        <f t="shared" si="32"/>
        <v>0.11776663239291223</v>
      </c>
      <c r="F160" s="269">
        <f t="shared" si="32"/>
        <v>0.1159685090530254</v>
      </c>
      <c r="G160" s="269">
        <f t="shared" si="32"/>
        <v>0.11059404573141454</v>
      </c>
      <c r="H160" s="269">
        <f t="shared" si="32"/>
        <v>0.1094998796422012</v>
      </c>
      <c r="I160" s="269">
        <f t="shared" si="32"/>
        <v>0.11381155875222451</v>
      </c>
      <c r="J160" s="269">
        <f t="shared" si="32"/>
        <v>0.11759975246697955</v>
      </c>
      <c r="K160" s="269">
        <f t="shared" si="32"/>
        <v>0.10968078071229818</v>
      </c>
      <c r="L160" s="269">
        <f t="shared" si="32"/>
        <v>0.11197948002645691</v>
      </c>
      <c r="M160" s="269">
        <f t="shared" si="32"/>
        <v>0.10818920204371865</v>
      </c>
      <c r="N160" s="269">
        <f t="shared" si="32"/>
        <v>0.10995516048760574</v>
      </c>
      <c r="O160" s="269">
        <f t="shared" si="32"/>
        <v>0.12483091602455025</v>
      </c>
      <c r="P160" s="269">
        <f t="shared" si="32"/>
        <v>0.1288384735255729</v>
      </c>
      <c r="Q160" s="269">
        <f t="shared" si="32"/>
        <v>0.12047130283600384</v>
      </c>
      <c r="R160" s="269">
        <f t="shared" si="32"/>
        <v>0.13059607883642183</v>
      </c>
      <c r="S160" s="269">
        <f t="shared" si="32"/>
        <v>0.13225899871522132</v>
      </c>
      <c r="T160" s="269">
        <f t="shared" si="32"/>
        <v>0.12839673387343284</v>
      </c>
      <c r="U160" s="269">
        <f t="shared" si="32"/>
        <v>0.13115287837106498</v>
      </c>
      <c r="V160" s="269">
        <f t="shared" si="32"/>
        <v>0.12683068913647064</v>
      </c>
      <c r="W160" s="269">
        <f t="shared" si="32"/>
        <v>0.13485291105524413</v>
      </c>
      <c r="X160" s="269">
        <f t="shared" si="32"/>
        <v>0.12363978267168263</v>
      </c>
      <c r="Y160" s="269">
        <f t="shared" si="32"/>
        <v>0.13005346732843373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4.7021336986686653E-2</v>
      </c>
      <c r="C161" s="318">
        <f t="shared" si="33"/>
        <v>4.4167466552439492E-2</v>
      </c>
      <c r="D161" s="318">
        <f t="shared" si="33"/>
        <v>4.6764702465180621E-2</v>
      </c>
      <c r="E161" s="318">
        <f t="shared" si="33"/>
        <v>4.5985984696449461E-2</v>
      </c>
      <c r="F161" s="318">
        <f t="shared" si="33"/>
        <v>4.5814847084425882E-2</v>
      </c>
      <c r="G161" s="318">
        <f t="shared" si="33"/>
        <v>4.6649964861615129E-2</v>
      </c>
      <c r="H161" s="318">
        <f t="shared" si="33"/>
        <v>4.6841017927298383E-2</v>
      </c>
      <c r="I161" s="318">
        <f t="shared" si="33"/>
        <v>4.589371167471297E-2</v>
      </c>
      <c r="J161" s="318">
        <f t="shared" si="33"/>
        <v>4.5055573956193286E-2</v>
      </c>
      <c r="K161" s="318">
        <f t="shared" si="33"/>
        <v>4.7785453003468391E-2</v>
      </c>
      <c r="L161" s="318">
        <f t="shared" si="33"/>
        <v>4.777788406214184E-2</v>
      </c>
      <c r="M161" s="318">
        <f t="shared" si="33"/>
        <v>4.9315907919576379E-2</v>
      </c>
      <c r="N161" s="318">
        <f t="shared" si="33"/>
        <v>4.8799400948322254E-2</v>
      </c>
      <c r="O161" s="318">
        <f t="shared" si="33"/>
        <v>4.4645112282038629E-2</v>
      </c>
      <c r="P161" s="318">
        <f t="shared" si="33"/>
        <v>4.3736306911643673E-2</v>
      </c>
      <c r="Q161" s="318">
        <f t="shared" si="33"/>
        <v>4.5780220158171347E-2</v>
      </c>
      <c r="R161" s="318">
        <f t="shared" si="33"/>
        <v>4.424945470509372E-2</v>
      </c>
      <c r="S161" s="318">
        <f t="shared" si="33"/>
        <v>4.3864233389182876E-2</v>
      </c>
      <c r="T161" s="318">
        <f t="shared" si="33"/>
        <v>4.5130025770403995E-2</v>
      </c>
      <c r="U161" s="318">
        <f t="shared" si="33"/>
        <v>4.5587883558372073E-2</v>
      </c>
      <c r="V161" s="318">
        <f t="shared" si="33"/>
        <v>4.5358936646142878E-2</v>
      </c>
      <c r="W161" s="318">
        <f t="shared" si="33"/>
        <v>4.438905749111198E-2</v>
      </c>
      <c r="X161" s="318">
        <f t="shared" si="33"/>
        <v>4.6598812146041904E-2</v>
      </c>
      <c r="Y161" s="318">
        <f t="shared" si="33"/>
        <v>4.551844590633395E-2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6.4752577410427323E-2</v>
      </c>
      <c r="C162" s="326">
        <f t="shared" si="34"/>
        <v>7.954610250306747E-2</v>
      </c>
      <c r="D162" s="326">
        <f t="shared" si="34"/>
        <v>6.691684215854618E-2</v>
      </c>
      <c r="E162" s="326">
        <f t="shared" si="34"/>
        <v>7.1780647696462765E-2</v>
      </c>
      <c r="F162" s="326">
        <f t="shared" si="34"/>
        <v>7.0153661968599526E-2</v>
      </c>
      <c r="G162" s="326">
        <f t="shared" si="34"/>
        <v>6.3944080869799413E-2</v>
      </c>
      <c r="H162" s="326">
        <f t="shared" si="34"/>
        <v>6.2658861714902814E-2</v>
      </c>
      <c r="I162" s="326">
        <f t="shared" si="34"/>
        <v>6.7917847077511542E-2</v>
      </c>
      <c r="J162" s="326">
        <f t="shared" si="34"/>
        <v>7.2544178510786275E-2</v>
      </c>
      <c r="K162" s="326">
        <f t="shared" si="34"/>
        <v>6.18953277088298E-2</v>
      </c>
      <c r="L162" s="326">
        <f t="shared" si="34"/>
        <v>6.4201595964315072E-2</v>
      </c>
      <c r="M162" s="326">
        <f t="shared" si="34"/>
        <v>5.8873294124142272E-2</v>
      </c>
      <c r="N162" s="326">
        <f t="shared" si="34"/>
        <v>6.115575953928349E-2</v>
      </c>
      <c r="O162" s="326">
        <f t="shared" si="34"/>
        <v>8.0185803742511608E-2</v>
      </c>
      <c r="P162" s="326">
        <f t="shared" si="34"/>
        <v>8.5102166613929234E-2</v>
      </c>
      <c r="Q162" s="326">
        <f t="shared" si="34"/>
        <v>7.469108267783249E-2</v>
      </c>
      <c r="R162" s="326">
        <f t="shared" si="34"/>
        <v>8.6346624131328112E-2</v>
      </c>
      <c r="S162" s="326">
        <f t="shared" si="34"/>
        <v>8.8394765326038433E-2</v>
      </c>
      <c r="T162" s="326">
        <f t="shared" si="34"/>
        <v>8.3266708103028844E-2</v>
      </c>
      <c r="U162" s="326">
        <f t="shared" si="34"/>
        <v>8.5564994812692918E-2</v>
      </c>
      <c r="V162" s="326">
        <f t="shared" si="34"/>
        <v>8.1471752490327759E-2</v>
      </c>
      <c r="W162" s="326">
        <f t="shared" si="34"/>
        <v>9.0463853564132155E-2</v>
      </c>
      <c r="X162" s="326">
        <f t="shared" si="34"/>
        <v>7.7040970525640726E-2</v>
      </c>
      <c r="Y162" s="326">
        <f t="shared" si="34"/>
        <v>8.4535021422099788E-2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0.99999999999999989</v>
      </c>
      <c r="D165" s="232">
        <f t="shared" si="35"/>
        <v>1</v>
      </c>
      <c r="E165" s="232">
        <f t="shared" si="35"/>
        <v>1.0000000000000002</v>
      </c>
      <c r="F165" s="232">
        <f t="shared" si="35"/>
        <v>1.0000000000000002</v>
      </c>
      <c r="G165" s="232">
        <f t="shared" si="35"/>
        <v>0.99999999999999967</v>
      </c>
      <c r="H165" s="232">
        <f t="shared" si="35"/>
        <v>0.99999999999999989</v>
      </c>
      <c r="I165" s="232">
        <f t="shared" si="35"/>
        <v>1.0000000000000002</v>
      </c>
      <c r="J165" s="232">
        <f t="shared" si="35"/>
        <v>1</v>
      </c>
      <c r="K165" s="232">
        <f t="shared" si="35"/>
        <v>1</v>
      </c>
      <c r="L165" s="232">
        <f t="shared" si="35"/>
        <v>1</v>
      </c>
      <c r="M165" s="232">
        <f t="shared" si="35"/>
        <v>0.99999999999999989</v>
      </c>
      <c r="N165" s="232">
        <f t="shared" si="35"/>
        <v>1.0000000000000002</v>
      </c>
      <c r="O165" s="232">
        <f t="shared" si="35"/>
        <v>0.99999999999999989</v>
      </c>
      <c r="P165" s="232">
        <f t="shared" si="35"/>
        <v>1.0000000000000002</v>
      </c>
      <c r="Q165" s="232">
        <f t="shared" si="35"/>
        <v>1</v>
      </c>
      <c r="R165" s="232">
        <f t="shared" si="35"/>
        <v>1</v>
      </c>
      <c r="S165" s="232">
        <f t="shared" si="35"/>
        <v>1</v>
      </c>
      <c r="T165" s="232">
        <f t="shared" si="35"/>
        <v>1</v>
      </c>
      <c r="U165" s="232">
        <f t="shared" si="35"/>
        <v>0.99999999999999978</v>
      </c>
      <c r="V165" s="232">
        <f t="shared" si="35"/>
        <v>0.99999999999999967</v>
      </c>
      <c r="W165" s="232">
        <f t="shared" si="35"/>
        <v>1.0000000000000002</v>
      </c>
      <c r="X165" s="232">
        <f t="shared" si="35"/>
        <v>1.0000000000000002</v>
      </c>
      <c r="Y165" s="232">
        <f t="shared" si="35"/>
        <v>0.99999999999999967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8.488630349182796E-3</v>
      </c>
      <c r="C166" s="266">
        <f t="shared" si="36"/>
        <v>8.2551446168210758E-3</v>
      </c>
      <c r="D166" s="266">
        <f t="shared" si="36"/>
        <v>8.4444357122585804E-3</v>
      </c>
      <c r="E166" s="266">
        <f t="shared" si="36"/>
        <v>8.3618299733798224E-3</v>
      </c>
      <c r="F166" s="266">
        <f t="shared" si="36"/>
        <v>8.4312813573323413E-3</v>
      </c>
      <c r="G166" s="266">
        <f t="shared" si="36"/>
        <v>8.5669685278948558E-3</v>
      </c>
      <c r="H166" s="266">
        <f t="shared" si="36"/>
        <v>8.5789996361277637E-3</v>
      </c>
      <c r="I166" s="266">
        <f t="shared" si="36"/>
        <v>8.481238747140055E-3</v>
      </c>
      <c r="J166" s="266">
        <f t="shared" si="36"/>
        <v>8.4370504035226699E-3</v>
      </c>
      <c r="K166" s="266">
        <f t="shared" si="36"/>
        <v>8.5419555195018898E-3</v>
      </c>
      <c r="L166" s="266">
        <f t="shared" si="36"/>
        <v>8.4772021656462221E-3</v>
      </c>
      <c r="M166" s="266">
        <f t="shared" si="36"/>
        <v>8.5420500770632436E-3</v>
      </c>
      <c r="N166" s="266">
        <f t="shared" si="36"/>
        <v>8.5149194447698296E-3</v>
      </c>
      <c r="O166" s="266">
        <f t="shared" si="36"/>
        <v>8.3004783797234524E-3</v>
      </c>
      <c r="P166" s="266">
        <f t="shared" si="36"/>
        <v>8.2229068116967813E-3</v>
      </c>
      <c r="Q166" s="266">
        <f t="shared" si="36"/>
        <v>8.3703113805126683E-3</v>
      </c>
      <c r="R166" s="266">
        <f t="shared" si="36"/>
        <v>8.1880529512034055E-3</v>
      </c>
      <c r="S166" s="266">
        <f t="shared" si="36"/>
        <v>8.1935434201768388E-3</v>
      </c>
      <c r="T166" s="266">
        <f t="shared" si="36"/>
        <v>8.1738884430241354E-3</v>
      </c>
      <c r="U166" s="266">
        <f t="shared" si="36"/>
        <v>8.1248405801864175E-3</v>
      </c>
      <c r="V166" s="266">
        <f t="shared" si="36"/>
        <v>8.169454297392735E-3</v>
      </c>
      <c r="W166" s="266">
        <f t="shared" si="36"/>
        <v>8.0388837452320082E-3</v>
      </c>
      <c r="X166" s="266">
        <f t="shared" si="36"/>
        <v>8.0546071206203593E-3</v>
      </c>
      <c r="Y166" s="266">
        <f t="shared" si="36"/>
        <v>7.9664899847094808E-3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2.4703413992365813E-3</v>
      </c>
      <c r="C167" s="267">
        <f t="shared" si="37"/>
        <v>2.4023929261546145E-3</v>
      </c>
      <c r="D167" s="267">
        <f t="shared" si="37"/>
        <v>2.4574799791102346E-3</v>
      </c>
      <c r="E167" s="267">
        <f t="shared" si="37"/>
        <v>2.4334402497107346E-3</v>
      </c>
      <c r="F167" s="267">
        <f t="shared" si="37"/>
        <v>2.4536518294302713E-3</v>
      </c>
      <c r="G167" s="267">
        <f t="shared" si="37"/>
        <v>2.4931391932330941E-3</v>
      </c>
      <c r="H167" s="267">
        <f t="shared" si="37"/>
        <v>2.4966404582810278E-3</v>
      </c>
      <c r="I167" s="267">
        <f t="shared" si="37"/>
        <v>2.4681903124555895E-3</v>
      </c>
      <c r="J167" s="267">
        <f t="shared" si="37"/>
        <v>2.4553307237927123E-3</v>
      </c>
      <c r="K167" s="267">
        <f t="shared" si="37"/>
        <v>2.4858599658888919E-3</v>
      </c>
      <c r="L167" s="267">
        <f t="shared" si="37"/>
        <v>2.4670155959270784E-3</v>
      </c>
      <c r="M167" s="267">
        <f t="shared" si="37"/>
        <v>2.4858874838097839E-3</v>
      </c>
      <c r="N167" s="267">
        <f t="shared" si="37"/>
        <v>2.4779919904987409E-3</v>
      </c>
      <c r="O167" s="267">
        <f t="shared" si="37"/>
        <v>2.4155858520654118E-3</v>
      </c>
      <c r="P167" s="267">
        <f t="shared" si="37"/>
        <v>2.393011155321971E-3</v>
      </c>
      <c r="Q167" s="267">
        <f t="shared" si="37"/>
        <v>2.435908489026405E-3</v>
      </c>
      <c r="R167" s="267">
        <f t="shared" si="37"/>
        <v>2.3939463590966501E-3</v>
      </c>
      <c r="S167" s="267">
        <f t="shared" si="37"/>
        <v>2.3914550036862429E-3</v>
      </c>
      <c r="T167" s="267">
        <f t="shared" si="37"/>
        <v>2.4017382710286848E-3</v>
      </c>
      <c r="U167" s="267">
        <f t="shared" si="37"/>
        <v>2.3897408985350805E-3</v>
      </c>
      <c r="V167" s="267">
        <f t="shared" si="37"/>
        <v>2.397806644387305E-3</v>
      </c>
      <c r="W167" s="267">
        <f t="shared" si="37"/>
        <v>2.3685728109123457E-3</v>
      </c>
      <c r="X167" s="267">
        <f t="shared" si="37"/>
        <v>2.4137721645714296E-3</v>
      </c>
      <c r="Y167" s="267">
        <f t="shared" si="37"/>
        <v>2.3981348608296941E-3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3.1020840463353294E-2</v>
      </c>
      <c r="C168" s="267">
        <f t="shared" si="38"/>
        <v>3.5851346328738695E-2</v>
      </c>
      <c r="D168" s="267">
        <f t="shared" si="38"/>
        <v>3.1712806005333827E-2</v>
      </c>
      <c r="E168" s="267">
        <f t="shared" si="38"/>
        <v>3.3273213506935823E-2</v>
      </c>
      <c r="F168" s="267">
        <f t="shared" si="38"/>
        <v>3.2909188485243587E-2</v>
      </c>
      <c r="G168" s="267">
        <f t="shared" si="38"/>
        <v>3.090306783843072E-2</v>
      </c>
      <c r="H168" s="267">
        <f t="shared" si="38"/>
        <v>3.0477297760410992E-2</v>
      </c>
      <c r="I168" s="267">
        <f t="shared" si="38"/>
        <v>3.2274214049535177E-2</v>
      </c>
      <c r="J168" s="267">
        <f t="shared" si="38"/>
        <v>3.3774441143695523E-2</v>
      </c>
      <c r="K168" s="267">
        <f t="shared" si="38"/>
        <v>2.9935403097335712E-2</v>
      </c>
      <c r="L168" s="267">
        <f t="shared" si="38"/>
        <v>3.0600225697812525E-2</v>
      </c>
      <c r="M168" s="267">
        <f t="shared" si="38"/>
        <v>2.8536443760916828E-2</v>
      </c>
      <c r="N168" s="267">
        <f t="shared" si="38"/>
        <v>2.9379789128882436E-2</v>
      </c>
      <c r="O168" s="267">
        <f t="shared" si="38"/>
        <v>3.5778997841222564E-2</v>
      </c>
      <c r="P168" s="267">
        <f t="shared" si="38"/>
        <v>3.7227958430372E-2</v>
      </c>
      <c r="Q168" s="267">
        <f t="shared" si="38"/>
        <v>3.4051552792359149E-2</v>
      </c>
      <c r="R168" s="267">
        <f t="shared" si="38"/>
        <v>3.7183709193590105E-2</v>
      </c>
      <c r="S168" s="267">
        <f t="shared" si="38"/>
        <v>3.7599899722782791E-2</v>
      </c>
      <c r="T168" s="267">
        <f t="shared" si="38"/>
        <v>3.5765571935335964E-2</v>
      </c>
      <c r="U168" s="267">
        <f t="shared" si="38"/>
        <v>3.6190417854366573E-2</v>
      </c>
      <c r="V168" s="267">
        <f t="shared" si="38"/>
        <v>3.5342952960227596E-2</v>
      </c>
      <c r="W168" s="267">
        <f t="shared" si="38"/>
        <v>3.7312926910515958E-2</v>
      </c>
      <c r="X168" s="267">
        <f t="shared" si="38"/>
        <v>3.3216222813223617E-2</v>
      </c>
      <c r="Y168" s="267">
        <f t="shared" si="38"/>
        <v>3.5103116759710888E-2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7.5483140438623595E-3</v>
      </c>
      <c r="C169" s="267">
        <f t="shared" si="39"/>
        <v>7.3406923710918996E-3</v>
      </c>
      <c r="D169" s="267">
        <f t="shared" si="39"/>
        <v>7.5090150068168222E-3</v>
      </c>
      <c r="E169" s="267">
        <f t="shared" si="39"/>
        <v>7.4355598045953934E-3</v>
      </c>
      <c r="F169" s="267">
        <f t="shared" si="39"/>
        <v>7.4973178073932077E-3</v>
      </c>
      <c r="G169" s="267">
        <f t="shared" si="39"/>
        <v>7.617974419001655E-3</v>
      </c>
      <c r="H169" s="267">
        <f t="shared" si="39"/>
        <v>7.6286727978333319E-3</v>
      </c>
      <c r="I169" s="267">
        <f t="shared" si="39"/>
        <v>7.5417412363291353E-3</v>
      </c>
      <c r="J169" s="267">
        <f t="shared" si="39"/>
        <v>7.502447795458056E-3</v>
      </c>
      <c r="K169" s="267">
        <f t="shared" si="39"/>
        <v>7.5957321920739548E-3</v>
      </c>
      <c r="L169" s="267">
        <f t="shared" si="39"/>
        <v>7.5381518015763312E-3</v>
      </c>
      <c r="M169" s="267">
        <f t="shared" si="39"/>
        <v>7.5958162751520201E-3</v>
      </c>
      <c r="N169" s="267">
        <f t="shared" si="39"/>
        <v>7.5716910011873056E-3</v>
      </c>
      <c r="O169" s="267">
        <f t="shared" si="39"/>
        <v>7.3810043490083431E-3</v>
      </c>
      <c r="P169" s="267">
        <f t="shared" si="39"/>
        <v>7.3120256643143524E-3</v>
      </c>
      <c r="Q169" s="267">
        <f t="shared" si="39"/>
        <v>7.4431016955647323E-3</v>
      </c>
      <c r="R169" s="267">
        <f t="shared" si="39"/>
        <v>7.3148832498239778E-3</v>
      </c>
      <c r="S169" s="267">
        <f t="shared" si="39"/>
        <v>7.3072707258876367E-3</v>
      </c>
      <c r="T169" s="267">
        <f t="shared" si="39"/>
        <v>7.3386920230904176E-3</v>
      </c>
      <c r="U169" s="267">
        <f t="shared" si="39"/>
        <v>7.3020331486081599E-3</v>
      </c>
      <c r="V169" s="267">
        <f t="shared" si="39"/>
        <v>7.3266786420243344E-3</v>
      </c>
      <c r="W169" s="267">
        <f t="shared" si="39"/>
        <v>7.2373524639328529E-3</v>
      </c>
      <c r="X169" s="267">
        <f t="shared" si="39"/>
        <v>7.3777567455407776E-3</v>
      </c>
      <c r="Y169" s="267">
        <f t="shared" si="39"/>
        <v>7.3276815320630455E-3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1.5329081958253667E-2</v>
      </c>
      <c r="C170" s="268">
        <f t="shared" si="40"/>
        <v>1.6947923918270085E-2</v>
      </c>
      <c r="D170" s="268">
        <f t="shared" si="40"/>
        <v>1.5302896365219367E-2</v>
      </c>
      <c r="E170" s="268">
        <f t="shared" si="40"/>
        <v>1.5833773275752413E-2</v>
      </c>
      <c r="F170" s="268">
        <f t="shared" si="40"/>
        <v>1.6142610788988578E-2</v>
      </c>
      <c r="G170" s="268">
        <f t="shared" si="40"/>
        <v>1.6247769992293881E-2</v>
      </c>
      <c r="H170" s="268">
        <f t="shared" si="40"/>
        <v>1.5940067325536992E-2</v>
      </c>
      <c r="I170" s="268">
        <f t="shared" si="40"/>
        <v>1.6574823394727815E-2</v>
      </c>
      <c r="J170" s="268">
        <f t="shared" si="40"/>
        <v>1.7464836791783945E-2</v>
      </c>
      <c r="K170" s="268">
        <f t="shared" si="40"/>
        <v>1.5060390985190726E-2</v>
      </c>
      <c r="L170" s="268">
        <f t="shared" si="40"/>
        <v>1.4819455312549166E-2</v>
      </c>
      <c r="M170" s="268">
        <f t="shared" si="40"/>
        <v>1.3901744529335403E-2</v>
      </c>
      <c r="N170" s="268">
        <f t="shared" si="40"/>
        <v>1.4222955506952678E-2</v>
      </c>
      <c r="O170" s="268">
        <f t="shared" si="40"/>
        <v>1.7445193980123275E-2</v>
      </c>
      <c r="P170" s="268">
        <f t="shared" si="40"/>
        <v>1.8004171357785061E-2</v>
      </c>
      <c r="Q170" s="268">
        <f t="shared" si="40"/>
        <v>1.6563746900133038E-2</v>
      </c>
      <c r="R170" s="268">
        <f t="shared" si="40"/>
        <v>1.8258571270244273E-2</v>
      </c>
      <c r="S170" s="268">
        <f t="shared" si="40"/>
        <v>1.8682582423294902E-2</v>
      </c>
      <c r="T170" s="268">
        <f t="shared" si="40"/>
        <v>1.7281365361404098E-2</v>
      </c>
      <c r="U170" s="268">
        <f t="shared" si="40"/>
        <v>1.7463343196178628E-2</v>
      </c>
      <c r="V170" s="268">
        <f t="shared" si="40"/>
        <v>1.7189263401479717E-2</v>
      </c>
      <c r="W170" s="268">
        <f t="shared" si="40"/>
        <v>1.7958635465599299E-2</v>
      </c>
      <c r="X170" s="268">
        <f t="shared" si="40"/>
        <v>1.6756751034495823E-2</v>
      </c>
      <c r="Y170" s="268">
        <f t="shared" si="40"/>
        <v>1.7296731713935695E-2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0.64890087494764537</v>
      </c>
      <c r="C171" s="269">
        <f t="shared" si="41"/>
        <v>0.61038281154759944</v>
      </c>
      <c r="D171" s="269">
        <f t="shared" si="41"/>
        <v>0.64364243327841308</v>
      </c>
      <c r="E171" s="269">
        <f t="shared" si="41"/>
        <v>0.6312069790205127</v>
      </c>
      <c r="F171" s="269">
        <f t="shared" si="41"/>
        <v>0.63360884039855869</v>
      </c>
      <c r="G171" s="269">
        <f t="shared" si="41"/>
        <v>0.64881181200283811</v>
      </c>
      <c r="H171" s="269">
        <f t="shared" si="41"/>
        <v>0.65237598602735269</v>
      </c>
      <c r="I171" s="269">
        <f t="shared" si="41"/>
        <v>0.63803943530655272</v>
      </c>
      <c r="J171" s="269">
        <f t="shared" si="41"/>
        <v>0.62566328048321573</v>
      </c>
      <c r="K171" s="269">
        <f t="shared" si="41"/>
        <v>0.65746679253272478</v>
      </c>
      <c r="L171" s="269">
        <f t="shared" si="41"/>
        <v>0.65265807302077483</v>
      </c>
      <c r="M171" s="269">
        <f t="shared" si="41"/>
        <v>0.66939276919216584</v>
      </c>
      <c r="N171" s="269">
        <f t="shared" si="41"/>
        <v>0.66260510250602689</v>
      </c>
      <c r="O171" s="269">
        <f t="shared" si="41"/>
        <v>0.6103954772020026</v>
      </c>
      <c r="P171" s="269">
        <f t="shared" si="41"/>
        <v>0.59878913022881131</v>
      </c>
      <c r="Q171" s="269">
        <f t="shared" si="41"/>
        <v>0.6244760042064823</v>
      </c>
      <c r="R171" s="269">
        <f t="shared" si="41"/>
        <v>0.59723025867834756</v>
      </c>
      <c r="S171" s="269">
        <f t="shared" si="41"/>
        <v>0.59358104431488345</v>
      </c>
      <c r="T171" s="269">
        <f t="shared" si="41"/>
        <v>0.6071348343334062</v>
      </c>
      <c r="U171" s="269">
        <f t="shared" si="41"/>
        <v>0.60311678886532849</v>
      </c>
      <c r="V171" s="269">
        <f t="shared" si="41"/>
        <v>0.61019792734510014</v>
      </c>
      <c r="W171" s="269">
        <f t="shared" si="41"/>
        <v>0.59292472596019852</v>
      </c>
      <c r="X171" s="269">
        <f t="shared" si="41"/>
        <v>0.62198421796476222</v>
      </c>
      <c r="Y171" s="269">
        <f t="shared" si="41"/>
        <v>0.60519970636657472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0.5130396721444811</v>
      </c>
      <c r="C172" s="318">
        <f t="shared" si="42"/>
        <v>0.45336556244729176</v>
      </c>
      <c r="D172" s="318">
        <f t="shared" si="42"/>
        <v>0.50475064621551924</v>
      </c>
      <c r="E172" s="318">
        <f t="shared" si="42"/>
        <v>0.48548111406468825</v>
      </c>
      <c r="F172" s="318">
        <f t="shared" si="42"/>
        <v>0.4894772867688888</v>
      </c>
      <c r="G172" s="318">
        <f t="shared" si="42"/>
        <v>0.51346641503343782</v>
      </c>
      <c r="H172" s="318">
        <f t="shared" si="42"/>
        <v>0.51889532367033975</v>
      </c>
      <c r="I172" s="318">
        <f t="shared" si="42"/>
        <v>0.49668886340710117</v>
      </c>
      <c r="J172" s="318">
        <f t="shared" si="42"/>
        <v>0.47774220132328854</v>
      </c>
      <c r="K172" s="318">
        <f t="shared" si="42"/>
        <v>0.52635945274268092</v>
      </c>
      <c r="L172" s="318">
        <f t="shared" si="42"/>
        <v>0.51863902623626035</v>
      </c>
      <c r="M172" s="318">
        <f t="shared" si="42"/>
        <v>0.54441241678478558</v>
      </c>
      <c r="N172" s="318">
        <f t="shared" si="42"/>
        <v>0.53393117138321367</v>
      </c>
      <c r="O172" s="318">
        <f t="shared" si="42"/>
        <v>0.45369509097156263</v>
      </c>
      <c r="P172" s="318">
        <f t="shared" si="42"/>
        <v>0.4357427673737605</v>
      </c>
      <c r="Q172" s="318">
        <f t="shared" si="42"/>
        <v>0.47534126605679677</v>
      </c>
      <c r="R172" s="318">
        <f t="shared" si="42"/>
        <v>0.43329153709629781</v>
      </c>
      <c r="S172" s="318">
        <f t="shared" si="42"/>
        <v>0.42779880814104615</v>
      </c>
      <c r="T172" s="318">
        <f t="shared" si="42"/>
        <v>0.44813488489663539</v>
      </c>
      <c r="U172" s="318">
        <f t="shared" si="42"/>
        <v>0.44184476083430529</v>
      </c>
      <c r="V172" s="318">
        <f t="shared" si="42"/>
        <v>0.45284341618786639</v>
      </c>
      <c r="W172" s="318">
        <f t="shared" si="42"/>
        <v>0.42598052880735621</v>
      </c>
      <c r="X172" s="318">
        <f t="shared" si="42"/>
        <v>0.47063800600383082</v>
      </c>
      <c r="Y172" s="318">
        <f t="shared" si="42"/>
        <v>0.44444862815899694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0.13586120280316427</v>
      </c>
      <c r="C173" s="318">
        <f t="shared" si="43"/>
        <v>0.15701724910030768</v>
      </c>
      <c r="D173" s="318">
        <f t="shared" si="43"/>
        <v>0.13889178706289379</v>
      </c>
      <c r="E173" s="318">
        <f t="shared" si="43"/>
        <v>0.14572586495582446</v>
      </c>
      <c r="F173" s="318">
        <f t="shared" si="43"/>
        <v>0.1441315536296699</v>
      </c>
      <c r="G173" s="318">
        <f t="shared" si="43"/>
        <v>0.13534539696940018</v>
      </c>
      <c r="H173" s="318">
        <f t="shared" si="43"/>
        <v>0.13348066235701292</v>
      </c>
      <c r="I173" s="318">
        <f t="shared" si="43"/>
        <v>0.14135057189945149</v>
      </c>
      <c r="J173" s="318">
        <f t="shared" si="43"/>
        <v>0.14792107915992714</v>
      </c>
      <c r="K173" s="318">
        <f t="shared" si="43"/>
        <v>0.13110733979004385</v>
      </c>
      <c r="L173" s="318">
        <f t="shared" si="43"/>
        <v>0.13401904678451457</v>
      </c>
      <c r="M173" s="318">
        <f t="shared" si="43"/>
        <v>0.12498035240738023</v>
      </c>
      <c r="N173" s="318">
        <f t="shared" si="43"/>
        <v>0.12867393112281317</v>
      </c>
      <c r="O173" s="318">
        <f t="shared" si="43"/>
        <v>0.15670038623043989</v>
      </c>
      <c r="P173" s="318">
        <f t="shared" si="43"/>
        <v>0.16304636285505081</v>
      </c>
      <c r="Q173" s="318">
        <f t="shared" si="43"/>
        <v>0.14913473814968548</v>
      </c>
      <c r="R173" s="318">
        <f t="shared" si="43"/>
        <v>0.16393872158204978</v>
      </c>
      <c r="S173" s="318">
        <f t="shared" si="43"/>
        <v>0.16578223617383728</v>
      </c>
      <c r="T173" s="318">
        <f t="shared" si="43"/>
        <v>0.15899994943677084</v>
      </c>
      <c r="U173" s="318">
        <f t="shared" si="43"/>
        <v>0.16127202803102322</v>
      </c>
      <c r="V173" s="318">
        <f t="shared" si="43"/>
        <v>0.15735451115723367</v>
      </c>
      <c r="W173" s="318">
        <f t="shared" si="43"/>
        <v>0.16694419715284226</v>
      </c>
      <c r="X173" s="318">
        <f t="shared" si="43"/>
        <v>0.15134621196093137</v>
      </c>
      <c r="Y173" s="318">
        <f t="shared" si="43"/>
        <v>0.16075107820757786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0.10890824133366679</v>
      </c>
      <c r="C174" s="269">
        <f t="shared" si="44"/>
        <v>0.12586722409148654</v>
      </c>
      <c r="D174" s="269">
        <f t="shared" si="44"/>
        <v>0.11133760008458865</v>
      </c>
      <c r="E174" s="269">
        <f t="shared" si="44"/>
        <v>0.11681589255587409</v>
      </c>
      <c r="F174" s="269">
        <f t="shared" si="44"/>
        <v>0.11553787028691635</v>
      </c>
      <c r="G174" s="269">
        <f t="shared" si="44"/>
        <v>0.10849476415941943</v>
      </c>
      <c r="H174" s="269">
        <f t="shared" si="44"/>
        <v>0.10699996680006336</v>
      </c>
      <c r="I174" s="269">
        <f t="shared" si="44"/>
        <v>0.11330859641645055</v>
      </c>
      <c r="J174" s="269">
        <f t="shared" si="44"/>
        <v>0.11857560698049827</v>
      </c>
      <c r="K174" s="269">
        <f t="shared" si="44"/>
        <v>0.10509747821941547</v>
      </c>
      <c r="L174" s="269">
        <f t="shared" si="44"/>
        <v>0.10743154329100305</v>
      </c>
      <c r="M174" s="269">
        <f t="shared" si="44"/>
        <v>0.10018599939579421</v>
      </c>
      <c r="N174" s="269">
        <f t="shared" si="44"/>
        <v>0.10314682377998621</v>
      </c>
      <c r="O174" s="269">
        <f t="shared" si="44"/>
        <v>0.12561322238099643</v>
      </c>
      <c r="P174" s="269">
        <f t="shared" si="44"/>
        <v>0.13070024604537728</v>
      </c>
      <c r="Q174" s="269">
        <f t="shared" si="44"/>
        <v>0.11954849300996229</v>
      </c>
      <c r="R174" s="269">
        <f t="shared" si="44"/>
        <v>0.13141557328811507</v>
      </c>
      <c r="S174" s="269">
        <f t="shared" si="44"/>
        <v>0.13289336038201702</v>
      </c>
      <c r="T174" s="269">
        <f t="shared" si="44"/>
        <v>0.12745658442600916</v>
      </c>
      <c r="U174" s="269">
        <f t="shared" si="44"/>
        <v>0.12927791442137496</v>
      </c>
      <c r="V174" s="269">
        <f t="shared" si="44"/>
        <v>0.12613757807577738</v>
      </c>
      <c r="W174" s="269">
        <f t="shared" si="44"/>
        <v>0.13382480456262777</v>
      </c>
      <c r="X174" s="269">
        <f t="shared" si="44"/>
        <v>0.12132124136320038</v>
      </c>
      <c r="Y174" s="269">
        <f t="shared" si="44"/>
        <v>0.12886031375301712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7.7454578965461554E-2</v>
      </c>
      <c r="C175" s="269">
        <f t="shared" si="45"/>
        <v>7.7520386037303102E-2</v>
      </c>
      <c r="D175" s="269">
        <f t="shared" si="45"/>
        <v>7.7486286653076608E-2</v>
      </c>
      <c r="E175" s="269">
        <f t="shared" si="45"/>
        <v>7.7508155448749547E-2</v>
      </c>
      <c r="F175" s="269">
        <f t="shared" si="45"/>
        <v>7.7460149458221286E-2</v>
      </c>
      <c r="G175" s="269">
        <f t="shared" si="45"/>
        <v>7.7364604770258E-2</v>
      </c>
      <c r="H175" s="269">
        <f t="shared" si="45"/>
        <v>7.7373339812796871E-2</v>
      </c>
      <c r="I175" s="269">
        <f t="shared" si="45"/>
        <v>7.7397124677961643E-2</v>
      </c>
      <c r="J175" s="269">
        <f t="shared" si="45"/>
        <v>7.7382025942926411E-2</v>
      </c>
      <c r="K175" s="269">
        <f t="shared" si="45"/>
        <v>7.7432119001173833E-2</v>
      </c>
      <c r="L175" s="269">
        <f t="shared" si="45"/>
        <v>7.7483507515354849E-2</v>
      </c>
      <c r="M175" s="269">
        <f t="shared" si="45"/>
        <v>7.7479308643294734E-2</v>
      </c>
      <c r="N175" s="269">
        <f t="shared" si="45"/>
        <v>7.7485391670819706E-2</v>
      </c>
      <c r="O175" s="269">
        <f t="shared" si="45"/>
        <v>7.7470905301345483E-2</v>
      </c>
      <c r="P175" s="269">
        <f t="shared" si="45"/>
        <v>7.7486136625389793E-2</v>
      </c>
      <c r="Q175" s="269">
        <f t="shared" si="45"/>
        <v>7.7473673833916859E-2</v>
      </c>
      <c r="R175" s="269">
        <f t="shared" si="45"/>
        <v>7.7494568994068133E-2</v>
      </c>
      <c r="S175" s="269">
        <f t="shared" si="45"/>
        <v>7.747513828940418E-2</v>
      </c>
      <c r="T175" s="269">
        <f t="shared" si="45"/>
        <v>7.7557654190369585E-2</v>
      </c>
      <c r="U175" s="269">
        <f t="shared" si="45"/>
        <v>7.7574919177185786E-2</v>
      </c>
      <c r="V175" s="269">
        <f t="shared" si="45"/>
        <v>7.7558320449585313E-2</v>
      </c>
      <c r="W175" s="269">
        <f t="shared" si="45"/>
        <v>7.760417047781927E-2</v>
      </c>
      <c r="X175" s="269">
        <f t="shared" si="45"/>
        <v>7.7612446192974999E-2</v>
      </c>
      <c r="Y175" s="269">
        <f t="shared" si="45"/>
        <v>7.7670802245408885E-2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4.4094931345960493E-2</v>
      </c>
      <c r="C176" s="318">
        <f t="shared" si="46"/>
        <v>3.8966037981379036E-2</v>
      </c>
      <c r="D176" s="318">
        <f t="shared" si="46"/>
        <v>4.3382502952782467E-2</v>
      </c>
      <c r="E176" s="318">
        <f t="shared" si="46"/>
        <v>4.1726317781549976E-2</v>
      </c>
      <c r="F176" s="318">
        <f t="shared" si="46"/>
        <v>4.2069782372313083E-2</v>
      </c>
      <c r="G176" s="318">
        <f t="shared" si="46"/>
        <v>4.4131609208146599E-2</v>
      </c>
      <c r="H176" s="318">
        <f t="shared" si="46"/>
        <v>4.459821513869202E-2</v>
      </c>
      <c r="I176" s="318">
        <f t="shared" si="46"/>
        <v>4.2689605738854886E-2</v>
      </c>
      <c r="J176" s="318">
        <f t="shared" si="46"/>
        <v>4.1061170728500455E-2</v>
      </c>
      <c r="K176" s="318">
        <f t="shared" si="46"/>
        <v>4.5239744979116467E-2</v>
      </c>
      <c r="L176" s="318">
        <f t="shared" si="46"/>
        <v>4.4576186788111143E-2</v>
      </c>
      <c r="M176" s="318">
        <f t="shared" si="46"/>
        <v>4.6791368085961751E-2</v>
      </c>
      <c r="N176" s="318">
        <f t="shared" si="46"/>
        <v>4.5890521969187532E-2</v>
      </c>
      <c r="O176" s="318">
        <f t="shared" si="46"/>
        <v>3.8994360425905622E-2</v>
      </c>
      <c r="P176" s="318">
        <f t="shared" si="46"/>
        <v>3.7451387202730342E-2</v>
      </c>
      <c r="Q176" s="318">
        <f t="shared" si="46"/>
        <v>4.0854814219461875E-2</v>
      </c>
      <c r="R176" s="318">
        <f t="shared" si="46"/>
        <v>3.724070791871701E-2</v>
      </c>
      <c r="S176" s="318">
        <f t="shared" si="46"/>
        <v>3.6768616734868781E-2</v>
      </c>
      <c r="T176" s="318">
        <f t="shared" si="46"/>
        <v>3.851646969258575E-2</v>
      </c>
      <c r="U176" s="318">
        <f t="shared" si="46"/>
        <v>3.7975843686946377E-2</v>
      </c>
      <c r="V176" s="318">
        <f t="shared" si="46"/>
        <v>3.8921160353561919E-2</v>
      </c>
      <c r="W176" s="318">
        <f t="shared" si="46"/>
        <v>3.6612338562360756E-2</v>
      </c>
      <c r="X176" s="318">
        <f t="shared" si="46"/>
        <v>4.0450576612902397E-2</v>
      </c>
      <c r="Y176" s="318">
        <f t="shared" si="46"/>
        <v>3.8199641878685305E-2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3.3359647619501061E-2</v>
      </c>
      <c r="C177" s="318">
        <f t="shared" si="47"/>
        <v>3.8554348055924073E-2</v>
      </c>
      <c r="D177" s="318">
        <f t="shared" si="47"/>
        <v>3.4103783700294148E-2</v>
      </c>
      <c r="E177" s="318">
        <f t="shared" si="47"/>
        <v>3.578183766719957E-2</v>
      </c>
      <c r="F177" s="318">
        <f t="shared" si="47"/>
        <v>3.539036708590821E-2</v>
      </c>
      <c r="G177" s="318">
        <f t="shared" si="47"/>
        <v>3.3232995562111393E-2</v>
      </c>
      <c r="H177" s="318">
        <f t="shared" si="47"/>
        <v>3.2775124674104844E-2</v>
      </c>
      <c r="I177" s="318">
        <f t="shared" si="47"/>
        <v>3.4707518939106771E-2</v>
      </c>
      <c r="J177" s="318">
        <f t="shared" si="47"/>
        <v>3.6320855214425955E-2</v>
      </c>
      <c r="K177" s="318">
        <f t="shared" si="47"/>
        <v>3.2192374022057366E-2</v>
      </c>
      <c r="L177" s="318">
        <f t="shared" si="47"/>
        <v>3.2907320727243707E-2</v>
      </c>
      <c r="M177" s="318">
        <f t="shared" si="47"/>
        <v>3.0687940557332982E-2</v>
      </c>
      <c r="N177" s="318">
        <f t="shared" si="47"/>
        <v>3.1594869701632174E-2</v>
      </c>
      <c r="O177" s="318">
        <f t="shared" si="47"/>
        <v>3.8476544875439854E-2</v>
      </c>
      <c r="P177" s="318">
        <f t="shared" si="47"/>
        <v>4.0034749422659451E-2</v>
      </c>
      <c r="Q177" s="318">
        <f t="shared" si="47"/>
        <v>3.6618859614454984E-2</v>
      </c>
      <c r="R177" s="318">
        <f t="shared" si="47"/>
        <v>4.0253861075351116E-2</v>
      </c>
      <c r="S177" s="318">
        <f t="shared" si="47"/>
        <v>4.0706521554535392E-2</v>
      </c>
      <c r="T177" s="318">
        <f t="shared" si="47"/>
        <v>3.9041184497783828E-2</v>
      </c>
      <c r="U177" s="318">
        <f t="shared" si="47"/>
        <v>3.9599075490239409E-2</v>
      </c>
      <c r="V177" s="318">
        <f t="shared" si="47"/>
        <v>3.8637160096023394E-2</v>
      </c>
      <c r="W177" s="318">
        <f t="shared" si="47"/>
        <v>4.0991831915458507E-2</v>
      </c>
      <c r="X177" s="318">
        <f t="shared" si="47"/>
        <v>3.7161869580072615E-2</v>
      </c>
      <c r="Y177" s="318">
        <f t="shared" si="47"/>
        <v>3.947116036672358E-2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9.9879096539337339E-2</v>
      </c>
      <c r="C178" s="319">
        <f t="shared" si="48"/>
        <v>0.11543207816253449</v>
      </c>
      <c r="D178" s="319">
        <f t="shared" si="48"/>
        <v>0.1021070469151828</v>
      </c>
      <c r="E178" s="319">
        <f t="shared" si="48"/>
        <v>0.10713115616448984</v>
      </c>
      <c r="F178" s="319">
        <f t="shared" si="48"/>
        <v>0.10595908958791581</v>
      </c>
      <c r="G178" s="319">
        <f t="shared" si="48"/>
        <v>9.9499899096630165E-2</v>
      </c>
      <c r="H178" s="319">
        <f t="shared" si="48"/>
        <v>9.8129029381596816E-2</v>
      </c>
      <c r="I178" s="319">
        <f t="shared" si="48"/>
        <v>0.1039146358588476</v>
      </c>
      <c r="J178" s="319">
        <f t="shared" si="48"/>
        <v>0.1087449797351067</v>
      </c>
      <c r="K178" s="319">
        <f t="shared" si="48"/>
        <v>9.6384268486694902E-2</v>
      </c>
      <c r="L178" s="319">
        <f t="shared" si="48"/>
        <v>9.8524825599355978E-2</v>
      </c>
      <c r="M178" s="319">
        <f t="shared" si="48"/>
        <v>9.1879980642467843E-2</v>
      </c>
      <c r="N178" s="319">
        <f t="shared" si="48"/>
        <v>9.4595334970876396E-2</v>
      </c>
      <c r="O178" s="319">
        <f t="shared" si="48"/>
        <v>0.1151991347135124</v>
      </c>
      <c r="P178" s="319">
        <f t="shared" si="48"/>
        <v>0.11986441368093168</v>
      </c>
      <c r="Q178" s="319">
        <f t="shared" si="48"/>
        <v>0.10963720769204255</v>
      </c>
      <c r="R178" s="319">
        <f t="shared" si="48"/>
        <v>0.12052043601551081</v>
      </c>
      <c r="S178" s="319">
        <f t="shared" si="48"/>
        <v>0.1218757057178671</v>
      </c>
      <c r="T178" s="319">
        <f t="shared" si="48"/>
        <v>0.1168896710163317</v>
      </c>
      <c r="U178" s="319">
        <f t="shared" si="48"/>
        <v>0.11856000185823561</v>
      </c>
      <c r="V178" s="319">
        <f t="shared" si="48"/>
        <v>0.11568001818402515</v>
      </c>
      <c r="W178" s="319">
        <f t="shared" si="48"/>
        <v>0.12272992760316226</v>
      </c>
      <c r="X178" s="319">
        <f t="shared" si="48"/>
        <v>0.11126298460061049</v>
      </c>
      <c r="Y178" s="319">
        <f t="shared" si="48"/>
        <v>0.11817702278375011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0.50618330728154204</v>
      </c>
      <c r="C183" s="320">
        <f>IF(C$5=0,0,C$5/NMM_fec!C$5)</f>
        <v>0.51385026091015984</v>
      </c>
      <c r="D183" s="320">
        <f>IF(D$5=0,0,D$5/NMM_fec!D$5)</f>
        <v>0.5074214226868744</v>
      </c>
      <c r="E183" s="320">
        <f>IF(E$5=0,0,E$5/NMM_fec!E$5)</f>
        <v>0.50981863951643347</v>
      </c>
      <c r="F183" s="320">
        <f>IF(F$5=0,0,F$5/NMM_fec!F$5)</f>
        <v>0.5112052704161697</v>
      </c>
      <c r="G183" s="320">
        <f>IF(G$5=0,0,G$5/NMM_fec!G$5)</f>
        <v>0.50584661303542411</v>
      </c>
      <c r="H183" s="320">
        <f>IF(H$5=0,0,H$5/NMM_fec!H$5)</f>
        <v>0.51045270635315732</v>
      </c>
      <c r="I183" s="320">
        <f>IF(I$5=0,0,I$5/NMM_fec!I$5)</f>
        <v>0.51326801931003019</v>
      </c>
      <c r="J183" s="320">
        <f>IF(J$5=0,0,J$5/NMM_fec!J$5)</f>
        <v>0.52081285735515426</v>
      </c>
      <c r="K183" s="320">
        <f>IF(K$5=0,0,K$5/NMM_fec!K$5)</f>
        <v>0.51705114077978653</v>
      </c>
      <c r="L183" s="320">
        <f>IF(L$5=0,0,L$5/NMM_fec!L$5)</f>
        <v>0.52005010663371143</v>
      </c>
      <c r="M183" s="320">
        <f>IF(M$5=0,0,M$5/NMM_fec!M$5)</f>
        <v>0.52013406548660424</v>
      </c>
      <c r="N183" s="320">
        <f>IF(N$5=0,0,N$5/NMM_fec!N$5)</f>
        <v>0.52087227228367117</v>
      </c>
      <c r="O183" s="320">
        <f>IF(O$5=0,0,O$5/NMM_fec!O$5)</f>
        <v>0.52671647691600076</v>
      </c>
      <c r="P183" s="320">
        <f>IF(P$5=0,0,P$5/NMM_fec!P$5)</f>
        <v>0.53994757205921118</v>
      </c>
      <c r="Q183" s="320">
        <f>IF(Q$5=0,0,Q$5/NMM_fec!Q$5)</f>
        <v>0.53572960671971226</v>
      </c>
      <c r="R183" s="320">
        <f>IF(R$5=0,0,R$5/NMM_fec!R$5)</f>
        <v>0.5394840422579632</v>
      </c>
      <c r="S183" s="320">
        <f>IF(S$5=0,0,S$5/NMM_fec!S$5)</f>
        <v>0.53945310173237149</v>
      </c>
      <c r="T183" s="320">
        <f>IF(T$5=0,0,T$5/NMM_fec!T$5)</f>
        <v>0.5587090272413503</v>
      </c>
      <c r="U183" s="320">
        <f>IF(U$5=0,0,U$5/NMM_fec!U$5)</f>
        <v>0.56236605972813192</v>
      </c>
      <c r="V183" s="320">
        <f>IF(V$5=0,0,V$5/NMM_fec!V$5)</f>
        <v>0.56299763176914908</v>
      </c>
      <c r="W183" s="320">
        <f>IF(W$5=0,0,W$5/NMM_fec!W$5)</f>
        <v>0.5698544936450779</v>
      </c>
      <c r="X183" s="320">
        <f>IF(X$5=0,0,X$5/NMM_fec!X$5)</f>
        <v>0.57346336534088205</v>
      </c>
      <c r="Y183" s="320">
        <f>IF(Y$5=0,0,Y$5/NMM_fec!Y$5)</f>
        <v>0.58170622313589104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0.45173737475236153</v>
      </c>
      <c r="C184" s="273">
        <f>IF(C$6=0,0,C$6/NMM_fec!C$6)</f>
        <v>0.45173737475236136</v>
      </c>
      <c r="D184" s="273">
        <f>IF(D$6=0,0,D$6/NMM_fec!D$6)</f>
        <v>0.45173737475236164</v>
      </c>
      <c r="E184" s="273">
        <f>IF(E$6=0,0,E$6/NMM_fec!E$6)</f>
        <v>0.45173737475236153</v>
      </c>
      <c r="F184" s="273">
        <f>IF(F$6=0,0,F$6/NMM_fec!F$6)</f>
        <v>0.45477203405227756</v>
      </c>
      <c r="G184" s="273">
        <f>IF(G$6=0,0,G$6/NMM_fec!G$6)</f>
        <v>0.45477203405227729</v>
      </c>
      <c r="H184" s="273">
        <f>IF(H$6=0,0,H$6/NMM_fec!H$6)</f>
        <v>0.45864916172034637</v>
      </c>
      <c r="I184" s="273">
        <f>IF(I$6=0,0,I$6/NMM_fec!I$6)</f>
        <v>0.45864916172034664</v>
      </c>
      <c r="J184" s="273">
        <f>IF(J$6=0,0,J$6/NMM_fec!J$6)</f>
        <v>0.463626050643757</v>
      </c>
      <c r="K184" s="273">
        <f>IF(K$6=0,0,K$6/NMM_fec!K$6)</f>
        <v>0.46362605064375695</v>
      </c>
      <c r="L184" s="273">
        <f>IF(L$6=0,0,L$6/NMM_fec!L$6)</f>
        <v>0.46362605064375695</v>
      </c>
      <c r="M184" s="273">
        <f>IF(M$6=0,0,M$6/NMM_fec!M$6)</f>
        <v>0.463626050643757</v>
      </c>
      <c r="N184" s="273">
        <f>IF(N$6=0,0,N$6/NMM_fec!N$6)</f>
        <v>0.46362605064375706</v>
      </c>
      <c r="O184" s="273">
        <f>IF(O$6=0,0,O$6/NMM_fec!O$6)</f>
        <v>0.46362605064375689</v>
      </c>
      <c r="P184" s="273">
        <f>IF(P$6=0,0,P$6/NMM_fec!P$6)</f>
        <v>0.47226344557938121</v>
      </c>
      <c r="Q184" s="273">
        <f>IF(Q$6=0,0,Q$6/NMM_fec!Q$6)</f>
        <v>0.47282732485866363</v>
      </c>
      <c r="R184" s="273">
        <f>IF(R$6=0,0,R$6/NMM_fec!R$6)</f>
        <v>0.47282732485866391</v>
      </c>
      <c r="S184" s="273">
        <f>IF(S$6=0,0,S$6/NMM_fec!S$6)</f>
        <v>0.4728273248586638</v>
      </c>
      <c r="T184" s="273">
        <f>IF(T$6=0,0,T$6/NMM_fec!T$6)</f>
        <v>0.48054459237279762</v>
      </c>
      <c r="U184" s="273">
        <f>IF(U$6=0,0,U$6/NMM_fec!U$6)</f>
        <v>0.48749013313551764</v>
      </c>
      <c r="V184" s="273">
        <f>IF(V$6=0,0,V$6/NMM_fec!V$6)</f>
        <v>0.49374111982196583</v>
      </c>
      <c r="W184" s="273">
        <f>IF(W$6=0,0,W$6/NMM_fec!W$6)</f>
        <v>0.49413551886238183</v>
      </c>
      <c r="X184" s="273">
        <f>IF(X$6=0,0,X$6/NMM_fec!X$6)</f>
        <v>0.49972196697614368</v>
      </c>
      <c r="Y184" s="273">
        <f>IF(Y$6=0,0,Y$6/NMM_fec!Y$6)</f>
        <v>0.5047497702785293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0.1170191430683843</v>
      </c>
      <c r="C185" s="274">
        <f>IF(C$7=0,0,C$7/NMM_fec!C$7)</f>
        <v>0.11701914306838432</v>
      </c>
      <c r="D185" s="274">
        <f>IF(D$7=0,0,D$7/NMM_fec!D$7)</f>
        <v>0.11701914306838433</v>
      </c>
      <c r="E185" s="274">
        <f>IF(E$7=0,0,E$7/NMM_fec!E$7)</f>
        <v>0.11701914306838433</v>
      </c>
      <c r="F185" s="274">
        <f>IF(F$7=0,0,F$7/NMM_fec!F$7)</f>
        <v>0.11780524855937966</v>
      </c>
      <c r="G185" s="274">
        <f>IF(G$7=0,0,G$7/NMM_fec!G$7)</f>
        <v>0.11780524855937968</v>
      </c>
      <c r="H185" s="274">
        <f>IF(H$7=0,0,H$7/NMM_fec!H$7)</f>
        <v>0.11880958909580942</v>
      </c>
      <c r="I185" s="274">
        <f>IF(I$7=0,0,I$7/NMM_fec!I$7)</f>
        <v>0.11880958909580942</v>
      </c>
      <c r="J185" s="274">
        <f>IF(J$7=0,0,J$7/NMM_fec!J$7)</f>
        <v>0.12009881444999519</v>
      </c>
      <c r="K185" s="274">
        <f>IF(K$7=0,0,K$7/NMM_fec!K$7)</f>
        <v>0.12009881444999512</v>
      </c>
      <c r="L185" s="274">
        <f>IF(L$7=0,0,L$7/NMM_fec!L$7)</f>
        <v>0.12009881444999515</v>
      </c>
      <c r="M185" s="274">
        <f>IF(M$7=0,0,M$7/NMM_fec!M$7)</f>
        <v>0.12009881444999514</v>
      </c>
      <c r="N185" s="274">
        <f>IF(N$7=0,0,N$7/NMM_fec!N$7)</f>
        <v>0.12009881444999516</v>
      </c>
      <c r="O185" s="274">
        <f>IF(O$7=0,0,O$7/NMM_fec!O$7)</f>
        <v>0.12009881444999514</v>
      </c>
      <c r="P185" s="274">
        <f>IF(P$7=0,0,P$7/NMM_fec!P$7)</f>
        <v>0.12248233479598347</v>
      </c>
      <c r="Q185" s="274">
        <f>IF(Q$7=0,0,Q$7/NMM_fec!Q$7)</f>
        <v>0.12248233479598349</v>
      </c>
      <c r="R185" s="274">
        <f>IF(R$7=0,0,R$7/NMM_fec!R$7)</f>
        <v>0.12248233479598349</v>
      </c>
      <c r="S185" s="274">
        <f>IF(S$7=0,0,S$7/NMM_fec!S$7)</f>
        <v>0.12248233479598349</v>
      </c>
      <c r="T185" s="274">
        <f>IF(T$7=0,0,T$7/NMM_fec!T$7)</f>
        <v>0.12700948747164253</v>
      </c>
      <c r="U185" s="274">
        <f>IF(U$7=0,0,U$7/NMM_fec!U$7)</f>
        <v>0.12800206095106828</v>
      </c>
      <c r="V185" s="274">
        <f>IF(V$7=0,0,V$7/NMM_fec!V$7)</f>
        <v>0.12800206095106828</v>
      </c>
      <c r="W185" s="274">
        <f>IF(W$7=0,0,W$7/NMM_fec!W$7)</f>
        <v>0.12800206095106831</v>
      </c>
      <c r="X185" s="274">
        <f>IF(X$7=0,0,X$7/NMM_fec!X$7)</f>
        <v>0.1311213180936773</v>
      </c>
      <c r="Y185" s="274">
        <f>IF(Y$7=0,0,Y$7/NMM_fec!Y$7)</f>
        <v>0.13112131809367733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0.64145045813711221</v>
      </c>
      <c r="C186" s="274">
        <f>IF(C$8=0,0,C$8/NMM_fec!C$8)</f>
        <v>0.64145045813711199</v>
      </c>
      <c r="D186" s="274">
        <f>IF(D$8=0,0,D$8/NMM_fec!D$8)</f>
        <v>0.64145045813711177</v>
      </c>
      <c r="E186" s="274">
        <f>IF(E$8=0,0,E$8/NMM_fec!E$8)</f>
        <v>0.6414504581371121</v>
      </c>
      <c r="F186" s="274">
        <f>IF(F$8=0,0,F$8/NMM_fec!F$8)</f>
        <v>0.6457595627341981</v>
      </c>
      <c r="G186" s="274">
        <f>IF(G$8=0,0,G$8/NMM_fec!G$8)</f>
        <v>0.64575956273419843</v>
      </c>
      <c r="H186" s="274">
        <f>IF(H$8=0,0,H$8/NMM_fec!H$8)</f>
        <v>0.65126494142973423</v>
      </c>
      <c r="I186" s="274">
        <f>IF(I$8=0,0,I$8/NMM_fec!I$8)</f>
        <v>0.65126494142973379</v>
      </c>
      <c r="J186" s="274">
        <f>IF(J$8=0,0,J$8/NMM_fec!J$8)</f>
        <v>0.65833194066080103</v>
      </c>
      <c r="K186" s="274">
        <f>IF(K$8=0,0,K$8/NMM_fec!K$8)</f>
        <v>0.65833194066080114</v>
      </c>
      <c r="L186" s="274">
        <f>IF(L$8=0,0,L$8/NMM_fec!L$8)</f>
        <v>0.65833194066080158</v>
      </c>
      <c r="M186" s="274">
        <f>IF(M$8=0,0,M$8/NMM_fec!M$8)</f>
        <v>0.65833194066080147</v>
      </c>
      <c r="N186" s="274">
        <f>IF(N$8=0,0,N$8/NMM_fec!N$8)</f>
        <v>0.65833194066080147</v>
      </c>
      <c r="O186" s="274">
        <f>IF(O$8=0,0,O$8/NMM_fec!O$8)</f>
        <v>0.65833194066080114</v>
      </c>
      <c r="P186" s="274">
        <f>IF(P$8=0,0,P$8/NMM_fec!P$8)</f>
        <v>0.66911474851045427</v>
      </c>
      <c r="Q186" s="274">
        <f>IF(Q$8=0,0,Q$8/NMM_fec!Q$8)</f>
        <v>0.67139741164121891</v>
      </c>
      <c r="R186" s="274">
        <f>IF(R$8=0,0,R$8/NMM_fec!R$8)</f>
        <v>0.67139741164121902</v>
      </c>
      <c r="S186" s="274">
        <f>IF(S$8=0,0,S$8/NMM_fec!S$8)</f>
        <v>0.67139741164121902</v>
      </c>
      <c r="T186" s="274">
        <f>IF(T$8=0,0,T$8/NMM_fec!T$8)</f>
        <v>0.68087367239283014</v>
      </c>
      <c r="U186" s="274">
        <f>IF(U$8=0,0,U$8/NMM_fec!U$8)</f>
        <v>0.68940230706928041</v>
      </c>
      <c r="V186" s="274">
        <f>IF(V$8=0,0,V$8/NMM_fec!V$8)</f>
        <v>0.6970780782780851</v>
      </c>
      <c r="W186" s="274">
        <f>IF(W$8=0,0,W$8/NMM_fec!W$8)</f>
        <v>0.7016542634530758</v>
      </c>
      <c r="X186" s="274">
        <f>IF(X$8=0,0,X$8/NMM_fec!X$8)</f>
        <v>0.7081048390235013</v>
      </c>
      <c r="Y186" s="274">
        <f>IF(Y$8=0,0,Y$8/NMM_fec!Y$8)</f>
        <v>0.71391035703688421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0.44649711786328439</v>
      </c>
      <c r="C187" s="274">
        <f>IF(C$9=0,0,C$9/NMM_fec!C$9)</f>
        <v>0.44649711786328439</v>
      </c>
      <c r="D187" s="274">
        <f>IF(D$9=0,0,D$9/NMM_fec!D$9)</f>
        <v>0.44649711786328433</v>
      </c>
      <c r="E187" s="274">
        <f>IF(E$9=0,0,E$9/NMM_fec!E$9)</f>
        <v>0.44649711786328433</v>
      </c>
      <c r="F187" s="274">
        <f>IF(F$9=0,0,F$9/NMM_fec!F$9)</f>
        <v>0.4494965744210957</v>
      </c>
      <c r="G187" s="274">
        <f>IF(G$9=0,0,G$9/NMM_fec!G$9)</f>
        <v>0.44949657442109575</v>
      </c>
      <c r="H187" s="274">
        <f>IF(H$9=0,0,H$9/NMM_fec!H$9)</f>
        <v>0.45332872652126183</v>
      </c>
      <c r="I187" s="274">
        <f>IF(I$9=0,0,I$9/NMM_fec!I$9)</f>
        <v>0.45332872652126194</v>
      </c>
      <c r="J187" s="274">
        <f>IF(J$9=0,0,J$9/NMM_fec!J$9)</f>
        <v>0.45824788239462022</v>
      </c>
      <c r="K187" s="274">
        <f>IF(K$9=0,0,K$9/NMM_fec!K$9)</f>
        <v>0.45824788239462005</v>
      </c>
      <c r="L187" s="274">
        <f>IF(L$9=0,0,L$9/NMM_fec!L$9)</f>
        <v>0.45824788239462005</v>
      </c>
      <c r="M187" s="274">
        <f>IF(M$9=0,0,M$9/NMM_fec!M$9)</f>
        <v>0.45824788239462011</v>
      </c>
      <c r="N187" s="274">
        <f>IF(N$9=0,0,N$9/NMM_fec!N$9)</f>
        <v>0.45824788239462011</v>
      </c>
      <c r="O187" s="274">
        <f>IF(O$9=0,0,O$9/NMM_fec!O$9)</f>
        <v>0.45824788239462011</v>
      </c>
      <c r="P187" s="274">
        <f>IF(P$9=0,0,P$9/NMM_fec!P$9)</f>
        <v>0.46734241972369933</v>
      </c>
      <c r="Q187" s="274">
        <f>IF(Q$9=0,0,Q$9/NMM_fec!Q$9)</f>
        <v>0.46734241972369922</v>
      </c>
      <c r="R187" s="274">
        <f>IF(R$9=0,0,R$9/NMM_fec!R$9)</f>
        <v>0.46734241972369944</v>
      </c>
      <c r="S187" s="274">
        <f>IF(S$9=0,0,S$9/NMM_fec!S$9)</f>
        <v>0.46734241972369922</v>
      </c>
      <c r="T187" s="274">
        <f>IF(T$9=0,0,T$9/NMM_fec!T$9)</f>
        <v>0.48576039567655821</v>
      </c>
      <c r="U187" s="274">
        <f>IF(U$9=0,0,U$9/NMM_fec!U$9)</f>
        <v>0.48840343380239348</v>
      </c>
      <c r="V187" s="274">
        <f>IF(V$9=0,0,V$9/NMM_fec!V$9)</f>
        <v>0.48840343380239348</v>
      </c>
      <c r="W187" s="274">
        <f>IF(W$9=0,0,W$9/NMM_fec!W$9)</f>
        <v>0.48840343380239359</v>
      </c>
      <c r="X187" s="274">
        <f>IF(X$9=0,0,X$9/NMM_fec!X$9)</f>
        <v>0.50030524138301724</v>
      </c>
      <c r="Y187" s="274">
        <f>IF(Y$9=0,0,Y$9/NMM_fec!Y$9)</f>
        <v>0.50030524138301713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0.75144409404503898</v>
      </c>
      <c r="C188" s="275">
        <f>IF(C$10=0,0,C$10/NMM_fec!C$10)</f>
        <v>0.76746001434707078</v>
      </c>
      <c r="D188" s="275">
        <f>IF(D$10=0,0,D$10/NMM_fec!D$10)</f>
        <v>0.7507000676973129</v>
      </c>
      <c r="E188" s="275">
        <f>IF(E$10=0,0,E$10/NMM_fec!E$10)</f>
        <v>0.75659791216046013</v>
      </c>
      <c r="F188" s="275">
        <f>IF(F$10=0,0,F$10/NMM_fec!F$10)</f>
        <v>0.76496713498611757</v>
      </c>
      <c r="G188" s="275">
        <f>IF(G$10=0,0,G$10/NMM_fec!G$10)</f>
        <v>0.77109473008974538</v>
      </c>
      <c r="H188" s="275">
        <f>IF(H$10=0,0,H$10/NMM_fec!H$10)</f>
        <v>0.77462817830216435</v>
      </c>
      <c r="I188" s="275">
        <f>IF(I$10=0,0,I$10/NMM_fec!I$10)</f>
        <v>0.77859681027992345</v>
      </c>
      <c r="J188" s="275">
        <f>IF(J$10=0,0,J$10/NMM_fec!J$10)</f>
        <v>0.7939444773604134</v>
      </c>
      <c r="K188" s="275">
        <f>IF(K$10=0,0,K$10/NMM_fec!K$10)</f>
        <v>0.77073222776049999</v>
      </c>
      <c r="L188" s="275">
        <f>IF(L$10=0,0,L$10/NMM_fec!L$10)</f>
        <v>0.76565725538902651</v>
      </c>
      <c r="M188" s="275">
        <f>IF(M$10=0,0,M$10/NMM_fec!M$10)</f>
        <v>0.75137262273800631</v>
      </c>
      <c r="N188" s="275">
        <f>IF(N$10=0,0,N$10/NMM_fec!N$10)</f>
        <v>0.75720283849241032</v>
      </c>
      <c r="O188" s="275">
        <f>IF(O$10=0,0,O$10/NMM_fec!O$10)</f>
        <v>0.79182157585277091</v>
      </c>
      <c r="P188" s="275">
        <f>IF(P$10=0,0,P$10/NMM_fec!P$10)</f>
        <v>0.81163500574162939</v>
      </c>
      <c r="Q188" s="275">
        <f>IF(Q$10=0,0,Q$10/NMM_fec!Q$10)</f>
        <v>0.80174141829152323</v>
      </c>
      <c r="R188" s="275">
        <f>IF(R$10=0,0,R$10/NMM_fec!R$10)</f>
        <v>0.81300286969176006</v>
      </c>
      <c r="S188" s="275">
        <f>IF(S$10=0,0,S$10/NMM_fec!S$10)</f>
        <v>0.81525330563614595</v>
      </c>
      <c r="T188" s="275">
        <f>IF(T$10=0,0,T$10/NMM_fec!T$10)</f>
        <v>0.8430291317316867</v>
      </c>
      <c r="U188" s="275">
        <f>IF(U$10=0,0,U$10/NMM_fec!U$10)</f>
        <v>0.84474796236874894</v>
      </c>
      <c r="V188" s="275">
        <f>IF(V$10=0,0,V$10/NMM_fec!V$10)</f>
        <v>0.84317408040676844</v>
      </c>
      <c r="W188" s="275">
        <f>IF(W$10=0,0,W$10/NMM_fec!W$10)</f>
        <v>0.8483407823470871</v>
      </c>
      <c r="X188" s="275">
        <f>IF(X$10=0,0,X$10/NMM_fec!X$10)</f>
        <v>0.86084686506372476</v>
      </c>
      <c r="Y188" s="275">
        <f>IF(Y$10=0,0,Y$10/NMM_fec!Y$10)</f>
        <v>0.86083349796408304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0.63086747372354202</v>
      </c>
      <c r="C189" s="276">
        <f>IF(C$16=0,0,C$16/NMM_fec!C$16)</f>
        <v>0.63086747372354213</v>
      </c>
      <c r="D189" s="276">
        <f>IF(D$16=0,0,D$16/NMM_fec!D$16)</f>
        <v>0.63086747372354202</v>
      </c>
      <c r="E189" s="276">
        <f>IF(E$16=0,0,E$16/NMM_fec!E$16)</f>
        <v>0.63086747372354213</v>
      </c>
      <c r="F189" s="276">
        <f>IF(F$16=0,0,F$16/NMM_fec!F$16)</f>
        <v>0.63510548446418313</v>
      </c>
      <c r="G189" s="276">
        <f>IF(G$16=0,0,G$16/NMM_fec!G$16)</f>
        <v>0.63510548446418336</v>
      </c>
      <c r="H189" s="276">
        <f>IF(H$16=0,0,H$16/NMM_fec!H$16)</f>
        <v>0.64052003254889589</v>
      </c>
      <c r="I189" s="276">
        <f>IF(I$16=0,0,I$16/NMM_fec!I$16)</f>
        <v>0.64052003254889545</v>
      </c>
      <c r="J189" s="276">
        <f>IF(J$16=0,0,J$16/NMM_fec!J$16)</f>
        <v>0.64747043673857774</v>
      </c>
      <c r="K189" s="276">
        <f>IF(K$16=0,0,K$16/NMM_fec!K$16)</f>
        <v>0.64747043673857763</v>
      </c>
      <c r="L189" s="276">
        <f>IF(L$16=0,0,L$16/NMM_fec!L$16)</f>
        <v>0.64747043673857763</v>
      </c>
      <c r="M189" s="276">
        <f>IF(M$16=0,0,M$16/NMM_fec!M$16)</f>
        <v>0.64747043673857763</v>
      </c>
      <c r="N189" s="276">
        <f>IF(N$16=0,0,N$16/NMM_fec!N$16)</f>
        <v>0.64747043673857763</v>
      </c>
      <c r="O189" s="276">
        <f>IF(O$16=0,0,O$16/NMM_fec!O$16)</f>
        <v>0.64747043673857752</v>
      </c>
      <c r="P189" s="276">
        <f>IF(P$16=0,0,P$16/NMM_fec!P$16)</f>
        <v>0.65967339306471973</v>
      </c>
      <c r="Q189" s="276">
        <f>IF(Q$16=0,0,Q$16/NMM_fec!Q$16)</f>
        <v>0.6603203467602532</v>
      </c>
      <c r="R189" s="276">
        <f>IF(R$16=0,0,R$16/NMM_fec!R$16)</f>
        <v>0.66032034676025286</v>
      </c>
      <c r="S189" s="276">
        <f>IF(S$16=0,0,S$16/NMM_fec!S$16)</f>
        <v>0.66032034676025264</v>
      </c>
      <c r="T189" s="276">
        <f>IF(T$16=0,0,T$16/NMM_fec!T$16)</f>
        <v>0.67123831208422768</v>
      </c>
      <c r="U189" s="276">
        <f>IF(U$16=0,0,U$16/NMM_fec!U$16)</f>
        <v>0.68106448087580529</v>
      </c>
      <c r="V189" s="276">
        <f>IF(V$16=0,0,V$16/NMM_fec!V$16)</f>
        <v>0.68990803278822466</v>
      </c>
      <c r="W189" s="276">
        <f>IF(W$16=0,0,W$16/NMM_fec!W$16)</f>
        <v>0.69007800524070506</v>
      </c>
      <c r="X189" s="276">
        <f>IF(X$16=0,0,X$16/NMM_fec!X$16)</f>
        <v>0.69802020471663462</v>
      </c>
      <c r="Y189" s="276">
        <f>IF(Y$16=0,0,Y$16/NMM_fec!Y$16)</f>
        <v>0.70516818424497096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0.39642974667220143</v>
      </c>
      <c r="C190" s="276">
        <f>IF(C$17=0,0,C$17/NMM_fec!C$17)</f>
        <v>0.39947408121783939</v>
      </c>
      <c r="D190" s="276">
        <f>IF(D$17=0,0,D$17/NMM_fec!D$17)</f>
        <v>0.39775274983786812</v>
      </c>
      <c r="E190" s="276">
        <f>IF(E$17=0,0,E$17/NMM_fec!E$17)</f>
        <v>0.39969999700692449</v>
      </c>
      <c r="F190" s="276">
        <f>IF(F$17=0,0,F$17/NMM_fec!F$17)</f>
        <v>0.39792159475183536</v>
      </c>
      <c r="G190" s="276">
        <f>IF(G$17=0,0,G$17/NMM_fec!G$17)</f>
        <v>0.39765168301108444</v>
      </c>
      <c r="H190" s="276">
        <f>IF(H$17=0,0,H$17/NMM_fec!H$17)</f>
        <v>0.40176519479935452</v>
      </c>
      <c r="I190" s="276">
        <f>IF(I$17=0,0,I$17/NMM_fec!I$17)</f>
        <v>0.4030105178561475</v>
      </c>
      <c r="J190" s="276">
        <f>IF(J$17=0,0,J$17/NMM_fec!J$17)</f>
        <v>0.40640560726534009</v>
      </c>
      <c r="K190" s="276">
        <f>IF(K$17=0,0,K$17/NMM_fec!K$17)</f>
        <v>0.4120928051951564</v>
      </c>
      <c r="L190" s="276">
        <f>IF(L$17=0,0,L$17/NMM_fec!L$17)</f>
        <v>0.41286714851467637</v>
      </c>
      <c r="M190" s="276">
        <f>IF(M$17=0,0,M$17/NMM_fec!M$17)</f>
        <v>0.41382696775670674</v>
      </c>
      <c r="N190" s="276">
        <f>IF(N$17=0,0,N$17/NMM_fec!N$17)</f>
        <v>0.41340863618982754</v>
      </c>
      <c r="O190" s="276">
        <f>IF(O$17=0,0,O$17/NMM_fec!O$17)</f>
        <v>0.41037106495069636</v>
      </c>
      <c r="P190" s="276">
        <f>IF(P$17=0,0,P$17/NMM_fec!P$17)</f>
        <v>0.4201973140794189</v>
      </c>
      <c r="Q190" s="276">
        <f>IF(Q$17=0,0,Q$17/NMM_fec!Q$17)</f>
        <v>0.41796229773926641</v>
      </c>
      <c r="R190" s="276">
        <f>IF(R$17=0,0,R$17/NMM_fec!R$17)</f>
        <v>0.41930786924140745</v>
      </c>
      <c r="S190" s="276">
        <f>IF(S$17=0,0,S$17/NMM_fec!S$17)</f>
        <v>0.41868109856210101</v>
      </c>
      <c r="T190" s="276">
        <f>IF(T$17=0,0,T$17/NMM_fec!T$17)</f>
        <v>0.44022943678030957</v>
      </c>
      <c r="U190" s="276">
        <f>IF(U$17=0,0,U$17/NMM_fec!U$17)</f>
        <v>0.442263246871403</v>
      </c>
      <c r="V190" s="276">
        <f>IF(V$17=0,0,V$17/NMM_fec!V$17)</f>
        <v>0.43636335607141163</v>
      </c>
      <c r="W190" s="276">
        <f>IF(W$17=0,0,W$17/NMM_fec!W$17)</f>
        <v>0.44368117447906424</v>
      </c>
      <c r="X190" s="276">
        <f>IF(X$17=0,0,X$17/NMM_fec!X$17)</f>
        <v>0.44786871597583572</v>
      </c>
      <c r="Y190" s="276">
        <f>IF(Y$17=0,0,Y$17/NMM_fec!Y$17)</f>
        <v>0.45043453015610796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0.6047066195050903</v>
      </c>
      <c r="C191" s="276">
        <f>IF(C$25=0,0,C$25/NMM_fec!C$25)</f>
        <v>0.60713608815180031</v>
      </c>
      <c r="D191" s="276">
        <f>IF(D$25=0,0,D$25/NMM_fec!D$25)</f>
        <v>0.60431656650358034</v>
      </c>
      <c r="E191" s="276">
        <f>IF(E$25=0,0,E$25/NMM_fec!E$25)</f>
        <v>0.60352421411663437</v>
      </c>
      <c r="F191" s="276">
        <f>IF(F$25=0,0,F$25/NMM_fec!F$25)</f>
        <v>0.60969832806727808</v>
      </c>
      <c r="G191" s="276">
        <f>IF(G$25=0,0,G$25/NMM_fec!G$25)</f>
        <v>0.60220361796777089</v>
      </c>
      <c r="H191" s="276">
        <f>IF(H$25=0,0,H$25/NMM_fec!H$25)</f>
        <v>0.60833404510475386</v>
      </c>
      <c r="I191" s="276">
        <f>IF(I$25=0,0,I$25/NMM_fec!I$25)</f>
        <v>0.60913506735776801</v>
      </c>
      <c r="J191" s="276">
        <f>IF(J$25=0,0,J$25/NMM_fec!J$25)</f>
        <v>0.61832775114597516</v>
      </c>
      <c r="K191" s="276">
        <f>IF(K$25=0,0,K$25/NMM_fec!K$25)</f>
        <v>0.611396411226237</v>
      </c>
      <c r="L191" s="276">
        <f>IF(L$25=0,0,L$25/NMM_fec!L$25)</f>
        <v>0.61590288200415688</v>
      </c>
      <c r="M191" s="276">
        <f>IF(M$25=0,0,M$25/NMM_fec!M$25)</f>
        <v>0.61993886099360107</v>
      </c>
      <c r="N191" s="276">
        <f>IF(N$25=0,0,N$25/NMM_fec!N$25)</f>
        <v>0.62040736456594436</v>
      </c>
      <c r="O191" s="276">
        <f>IF(O$25=0,0,O$25/NMM_fec!O$25)</f>
        <v>0.62244594788643959</v>
      </c>
      <c r="P191" s="276">
        <f>IF(P$25=0,0,P$25/NMM_fec!P$25)</f>
        <v>0.63545915461386393</v>
      </c>
      <c r="Q191" s="276">
        <f>IF(Q$25=0,0,Q$25/NMM_fec!Q$25)</f>
        <v>0.63698555675039437</v>
      </c>
      <c r="R191" s="276">
        <f>IF(R$25=0,0,R$25/NMM_fec!R$25)</f>
        <v>0.63428102666704789</v>
      </c>
      <c r="S191" s="276">
        <f>IF(S$25=0,0,S$25/NMM_fec!S$25)</f>
        <v>0.63356328853890997</v>
      </c>
      <c r="T191" s="276">
        <f>IF(T$25=0,0,T$25/NMM_fec!T$25)</f>
        <v>0.65806513031700264</v>
      </c>
      <c r="U191" s="276">
        <f>IF(U$25=0,0,U$25/NMM_fec!U$25)</f>
        <v>0.65938450718887165</v>
      </c>
      <c r="V191" s="276">
        <f>IF(V$25=0,0,V$25/NMM_fec!V$25)</f>
        <v>0.66051313833651537</v>
      </c>
      <c r="W191" s="276">
        <f>IF(W$25=0,0,W$25/NMM_fec!W$25)</f>
        <v>0.6602664836806702</v>
      </c>
      <c r="X191" s="276">
        <f>IF(X$25=0,0,X$25/NMM_fec!X$25)</f>
        <v>0.67609314364942719</v>
      </c>
      <c r="Y191" s="276">
        <f>IF(Y$25=0,0,Y$25/NMM_fec!Y$25)</f>
        <v>0.68215380643667556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0.64223890349053037</v>
      </c>
      <c r="C192" s="277">
        <f>IF(C$33=0,0,C$33/NMM_fec!C$33)</f>
        <v>0.64775151019618993</v>
      </c>
      <c r="D192" s="277">
        <f>IF(D$33=0,0,D$33/NMM_fec!D$33)</f>
        <v>0.64345163559584284</v>
      </c>
      <c r="E192" s="277">
        <f>IF(E$33=0,0,E$33/NMM_fec!E$33)</f>
        <v>0.64562087614389796</v>
      </c>
      <c r="F192" s="277">
        <f>IF(F$33=0,0,F$33/NMM_fec!F$33)</f>
        <v>0.64783363532845495</v>
      </c>
      <c r="G192" s="277">
        <f>IF(G$33=0,0,G$33/NMM_fec!G$33)</f>
        <v>0.64368800939128645</v>
      </c>
      <c r="H192" s="277">
        <f>IF(H$33=0,0,H$33/NMM_fec!H$33)</f>
        <v>0.64887705505393356</v>
      </c>
      <c r="I192" s="277">
        <f>IF(I$33=0,0,I$33/NMM_fec!I$33)</f>
        <v>0.65149892903715734</v>
      </c>
      <c r="J192" s="277">
        <f>IF(J$33=0,0,J$33/NMM_fec!J$33)</f>
        <v>0.65955386068393307</v>
      </c>
      <c r="K192" s="277">
        <f>IF(K$33=0,0,K$33/NMM_fec!K$33)</f>
        <v>0.65679715252351945</v>
      </c>
      <c r="L192" s="277">
        <f>IF(L$33=0,0,L$33/NMM_fec!L$33)</f>
        <v>0.65899734778038654</v>
      </c>
      <c r="M192" s="277">
        <f>IF(M$33=0,0,M$33/NMM_fec!M$33)</f>
        <v>0.65730836593098052</v>
      </c>
      <c r="N192" s="277">
        <f>IF(N$33=0,0,N$33/NMM_fec!N$33)</f>
        <v>0.65806213965049454</v>
      </c>
      <c r="O192" s="277">
        <f>IF(O$33=0,0,O$33/NMM_fec!O$33)</f>
        <v>0.66311212838276923</v>
      </c>
      <c r="P192" s="277">
        <f>IF(P$33=0,0,P$33/NMM_fec!P$33)</f>
        <v>0.6774630136039661</v>
      </c>
      <c r="Q192" s="277">
        <f>IF(Q$33=0,0,Q$33/NMM_fec!Q$33)</f>
        <v>0.67468233617735418</v>
      </c>
      <c r="R192" s="277">
        <f>IF(R$33=0,0,R$33/NMM_fec!R$33)</f>
        <v>0.67794860039670357</v>
      </c>
      <c r="S192" s="277">
        <f>IF(S$33=0,0,S$33/NMM_fec!S$33)</f>
        <v>0.67804976587919463</v>
      </c>
      <c r="T192" s="277">
        <f>IF(T$33=0,0,T$33/NMM_fec!T$33)</f>
        <v>0.69182646393210101</v>
      </c>
      <c r="U192" s="277">
        <f>IF(U$33=0,0,U$33/NMM_fec!U$33)</f>
        <v>0.70150532942905441</v>
      </c>
      <c r="V192" s="277">
        <f>IF(V$33=0,0,V$33/NMM_fec!V$33)</f>
        <v>0.72508345667230145</v>
      </c>
      <c r="W192" s="277">
        <f>IF(W$33=0,0,W$33/NMM_fec!W$33)</f>
        <v>0.7267402621066763</v>
      </c>
      <c r="X192" s="277">
        <f>IF(X$33=0,0,X$33/NMM_fec!X$33)</f>
        <v>0.73297212111897481</v>
      </c>
      <c r="Y192" s="277">
        <f>IF(Y$33=0,0,Y$33/NMM_fec!Y$33)</f>
        <v>0.72734352108312017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0.70189617607268318</v>
      </c>
      <c r="C194" s="320">
        <f>IF(C$48=0,0,C$48/NMM_fec!C$48)</f>
        <v>0.70792520532606118</v>
      </c>
      <c r="D194" s="320">
        <f>IF(D$48=0,0,D$48/NMM_fec!D$48)</f>
        <v>0.70301496081369463</v>
      </c>
      <c r="E194" s="320">
        <f>IF(E$48=0,0,E$48/NMM_fec!E$48)</f>
        <v>0.70406130772493725</v>
      </c>
      <c r="F194" s="320">
        <f>IF(F$48=0,0,F$48/NMM_fec!F$48)</f>
        <v>0.70349774295690448</v>
      </c>
      <c r="G194" s="320">
        <f>IF(G$48=0,0,G$48/NMM_fec!G$48)</f>
        <v>0.6994351046613333</v>
      </c>
      <c r="H194" s="320">
        <f>IF(H$48=0,0,H$48/NMM_fec!H$48)</f>
        <v>0.7001351440507344</v>
      </c>
      <c r="I194" s="320">
        <f>IF(I$48=0,0,I$48/NMM_fec!I$48)</f>
        <v>0.70243953284360661</v>
      </c>
      <c r="J194" s="320">
        <f>IF(J$48=0,0,J$48/NMM_fec!J$48)</f>
        <v>0.70724239110034637</v>
      </c>
      <c r="K194" s="320">
        <f>IF(K$48=0,0,K$48/NMM_fec!K$48)</f>
        <v>0.70608372205506442</v>
      </c>
      <c r="L194" s="320">
        <f>IF(L$48=0,0,L$48/NMM_fec!L$48)</f>
        <v>0.71046336537985511</v>
      </c>
      <c r="M194" s="320">
        <f>IF(M$48=0,0,M$48/NMM_fec!M$48)</f>
        <v>0.71426552023367629</v>
      </c>
      <c r="N194" s="320">
        <f>IF(N$48=0,0,N$48/NMM_fec!N$48)</f>
        <v>0.71557895173132047</v>
      </c>
      <c r="O194" s="320">
        <f>IF(O$48=0,0,O$48/NMM_fec!O$48)</f>
        <v>0.71932506513909189</v>
      </c>
      <c r="P194" s="320">
        <f>IF(P$48=0,0,P$48/NMM_fec!P$48)</f>
        <v>0.72128018300070129</v>
      </c>
      <c r="Q194" s="320">
        <f>IF(Q$48=0,0,Q$48/NMM_fec!Q$48)</f>
        <v>0.71927596967503182</v>
      </c>
      <c r="R194" s="320">
        <f>IF(R$48=0,0,R$48/NMM_fec!R$48)</f>
        <v>0.72428409122329807</v>
      </c>
      <c r="S194" s="320">
        <f>IF(S$48=0,0,S$48/NMM_fec!S$48)</f>
        <v>0.72527985615955892</v>
      </c>
      <c r="T194" s="320">
        <f>IF(T$48=0,0,T$48/NMM_fec!T$48)</f>
        <v>0.72566339637441657</v>
      </c>
      <c r="U194" s="320">
        <f>IF(U$48=0,0,U$48/NMM_fec!U$48)</f>
        <v>0.7293226593150216</v>
      </c>
      <c r="V194" s="320">
        <f>IF(V$48=0,0,V$48/NMM_fec!V$48)</f>
        <v>0.72935989124530054</v>
      </c>
      <c r="W194" s="320">
        <f>IF(W$48=0,0,W$48/NMM_fec!W$48)</f>
        <v>0.73196681745709247</v>
      </c>
      <c r="X194" s="320">
        <f>IF(X$48=0,0,X$48/NMM_fec!X$48)</f>
        <v>0.7320520100917044</v>
      </c>
      <c r="Y194" s="320">
        <f>IF(Y$48=0,0,Y$48/NMM_fec!Y$48)</f>
        <v>0.73482158897143579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0.54449999999999998</v>
      </c>
      <c r="C195" s="273">
        <f>IF(C$49=0,0,C$49/NMM_fec!C$49)</f>
        <v>0.5445000000000001</v>
      </c>
      <c r="D195" s="273">
        <f>IF(D$49=0,0,D$49/NMM_fec!D$49)</f>
        <v>0.54449999999999987</v>
      </c>
      <c r="E195" s="273">
        <f>IF(E$49=0,0,E$49/NMM_fec!E$49)</f>
        <v>0.5445000000000001</v>
      </c>
      <c r="F195" s="273">
        <f>IF(F$49=0,0,F$49/NMM_fec!F$49)</f>
        <v>0.54449999999999987</v>
      </c>
      <c r="G195" s="273">
        <f>IF(G$49=0,0,G$49/NMM_fec!G$49)</f>
        <v>0.54449999999999987</v>
      </c>
      <c r="H195" s="273">
        <f>IF(H$49=0,0,H$49/NMM_fec!H$49)</f>
        <v>0.54449999999999976</v>
      </c>
      <c r="I195" s="273">
        <f>IF(I$49=0,0,I$49/NMM_fec!I$49)</f>
        <v>0.54449999999999998</v>
      </c>
      <c r="J195" s="273">
        <f>IF(J$49=0,0,J$49/NMM_fec!J$49)</f>
        <v>0.54449999999999987</v>
      </c>
      <c r="K195" s="273">
        <f>IF(K$49=0,0,K$49/NMM_fec!K$49)</f>
        <v>0.54449999999999987</v>
      </c>
      <c r="L195" s="273">
        <f>IF(L$49=0,0,L$49/NMM_fec!L$49)</f>
        <v>0.5445000000000001</v>
      </c>
      <c r="M195" s="273">
        <f>IF(M$49=0,0,M$49/NMM_fec!M$49)</f>
        <v>0.5445000000000001</v>
      </c>
      <c r="N195" s="273">
        <f>IF(N$49=0,0,N$49/NMM_fec!N$49)</f>
        <v>0.54449999999999987</v>
      </c>
      <c r="O195" s="273">
        <f>IF(O$49=0,0,O$49/NMM_fec!O$49)</f>
        <v>0.54449999999999987</v>
      </c>
      <c r="P195" s="273">
        <f>IF(P$49=0,0,P$49/NMM_fec!P$49)</f>
        <v>0.5445000000000001</v>
      </c>
      <c r="Q195" s="273">
        <f>IF(Q$49=0,0,Q$49/NMM_fec!Q$49)</f>
        <v>0.54449999999999987</v>
      </c>
      <c r="R195" s="273">
        <f>IF(R$49=0,0,R$49/NMM_fec!R$49)</f>
        <v>0.54449999999999987</v>
      </c>
      <c r="S195" s="273">
        <f>IF(S$49=0,0,S$49/NMM_fec!S$49)</f>
        <v>0.5445000000000001</v>
      </c>
      <c r="T195" s="273">
        <f>IF(T$49=0,0,T$49/NMM_fec!T$49)</f>
        <v>0.54449999999999987</v>
      </c>
      <c r="U195" s="273">
        <f>IF(U$49=0,0,U$49/NMM_fec!U$49)</f>
        <v>0.5445000000000001</v>
      </c>
      <c r="V195" s="273">
        <f>IF(V$49=0,0,V$49/NMM_fec!V$49)</f>
        <v>0.5445000000000001</v>
      </c>
      <c r="W195" s="273">
        <f>IF(W$49=0,0,W$49/NMM_fec!W$49)</f>
        <v>0.54449999999999987</v>
      </c>
      <c r="X195" s="273">
        <f>IF(X$49=0,0,X$49/NMM_fec!X$49)</f>
        <v>0.54449999999999998</v>
      </c>
      <c r="Y195" s="273">
        <f>IF(Y$49=0,0,Y$49/NMM_fec!Y$49)</f>
        <v>0.5445000000000001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0.1651596545558732</v>
      </c>
      <c r="C196" s="274">
        <f>IF(C$50=0,0,C$50/NMM_fec!C$50)</f>
        <v>0.16537620759615629</v>
      </c>
      <c r="D196" s="274">
        <f>IF(D$50=0,0,D$50/NMM_fec!D$50)</f>
        <v>0.16537620759615634</v>
      </c>
      <c r="E196" s="274">
        <f>IF(E$50=0,0,E$50/NMM_fec!E$50)</f>
        <v>0.16537620759615634</v>
      </c>
      <c r="F196" s="274">
        <f>IF(F$50=0,0,F$50/NMM_fec!F$50)</f>
        <v>0.16537620759615634</v>
      </c>
      <c r="G196" s="274">
        <f>IF(G$50=0,0,G$50/NMM_fec!G$50)</f>
        <v>0.16561397299179817</v>
      </c>
      <c r="H196" s="274">
        <f>IF(H$50=0,0,H$50/NMM_fec!H$50)</f>
        <v>0.16582796184787565</v>
      </c>
      <c r="I196" s="274">
        <f>IF(I$50=0,0,I$50/NMM_fec!I$50)</f>
        <v>0.16602055181834566</v>
      </c>
      <c r="J196" s="274">
        <f>IF(J$50=0,0,J$50/NMM_fec!J$50)</f>
        <v>0.16607632293704847</v>
      </c>
      <c r="K196" s="274">
        <f>IF(K$50=0,0,K$50/NMM_fec!K$50)</f>
        <v>0.16607632293704847</v>
      </c>
      <c r="L196" s="274">
        <f>IF(L$50=0,0,L$50/NMM_fec!L$50)</f>
        <v>0.16607632293704849</v>
      </c>
      <c r="M196" s="274">
        <f>IF(M$50=0,0,M$50/NMM_fec!M$50)</f>
        <v>0.16607632293704852</v>
      </c>
      <c r="N196" s="274">
        <f>IF(N$50=0,0,N$50/NMM_fec!N$50)</f>
        <v>0.1660763229370486</v>
      </c>
      <c r="O196" s="274">
        <f>IF(O$50=0,0,O$50/NMM_fec!O$50)</f>
        <v>0.16607632293704844</v>
      </c>
      <c r="P196" s="274">
        <f>IF(P$50=0,0,P$50/NMM_fec!P$50)</f>
        <v>0.16607632293704852</v>
      </c>
      <c r="Q196" s="274">
        <f>IF(Q$50=0,0,Q$50/NMM_fec!Q$50)</f>
        <v>0.16607632293704849</v>
      </c>
      <c r="R196" s="274">
        <f>IF(R$50=0,0,R$50/NMM_fec!R$50)</f>
        <v>0.16607632293704849</v>
      </c>
      <c r="S196" s="274">
        <f>IF(S$50=0,0,S$50/NMM_fec!S$50)</f>
        <v>0.16607632293704849</v>
      </c>
      <c r="T196" s="274">
        <f>IF(T$50=0,0,T$50/NMM_fec!T$50)</f>
        <v>0.16607632293704852</v>
      </c>
      <c r="U196" s="274">
        <f>IF(U$50=0,0,U$50/NMM_fec!U$50)</f>
        <v>0.16607632293704852</v>
      </c>
      <c r="V196" s="274">
        <f>IF(V$50=0,0,V$50/NMM_fec!V$50)</f>
        <v>0.16607632293704855</v>
      </c>
      <c r="W196" s="274">
        <f>IF(W$50=0,0,W$50/NMM_fec!W$50)</f>
        <v>0.16607632293704855</v>
      </c>
      <c r="X196" s="274">
        <f>IF(X$50=0,0,X$50/NMM_fec!X$50)</f>
        <v>0.16607632293704852</v>
      </c>
      <c r="Y196" s="274">
        <f>IF(Y$50=0,0,Y$50/NMM_fec!Y$50)</f>
        <v>0.16607632293704849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0.75849841896575709</v>
      </c>
      <c r="C197" s="274">
        <f>IF(C$51=0,0,C$51/NMM_fec!C$51)</f>
        <v>0.7584984189657572</v>
      </c>
      <c r="D197" s="274">
        <f>IF(D$51=0,0,D$51/NMM_fec!D$51)</f>
        <v>0.7584984189657572</v>
      </c>
      <c r="E197" s="274">
        <f>IF(E$51=0,0,E$51/NMM_fec!E$51)</f>
        <v>0.7584984189657572</v>
      </c>
      <c r="F197" s="274">
        <f>IF(F$51=0,0,F$51/NMM_fec!F$51)</f>
        <v>0.75849841896575709</v>
      </c>
      <c r="G197" s="274">
        <f>IF(G$51=0,0,G$51/NMM_fec!G$51)</f>
        <v>0.7584984189657572</v>
      </c>
      <c r="H197" s="274">
        <f>IF(H$51=0,0,H$51/NMM_fec!H$51)</f>
        <v>0.75849841896575709</v>
      </c>
      <c r="I197" s="274">
        <f>IF(I$51=0,0,I$51/NMM_fec!I$51)</f>
        <v>0.75849841896575709</v>
      </c>
      <c r="J197" s="274">
        <f>IF(J$51=0,0,J$51/NMM_fec!J$51)</f>
        <v>0.75849841896575709</v>
      </c>
      <c r="K197" s="274">
        <f>IF(K$51=0,0,K$51/NMM_fec!K$51)</f>
        <v>0.75849841896575687</v>
      </c>
      <c r="L197" s="274">
        <f>IF(L$51=0,0,L$51/NMM_fec!L$51)</f>
        <v>0.75849841896575698</v>
      </c>
      <c r="M197" s="274">
        <f>IF(M$51=0,0,M$51/NMM_fec!M$51)</f>
        <v>0.7584984189657572</v>
      </c>
      <c r="N197" s="274">
        <f>IF(N$51=0,0,N$51/NMM_fec!N$51)</f>
        <v>0.75849841896575698</v>
      </c>
      <c r="O197" s="274">
        <f>IF(O$51=0,0,O$51/NMM_fec!O$51)</f>
        <v>0.75849841896575698</v>
      </c>
      <c r="P197" s="274">
        <f>IF(P$51=0,0,P$51/NMM_fec!P$51)</f>
        <v>0.75849841896575732</v>
      </c>
      <c r="Q197" s="274">
        <f>IF(Q$51=0,0,Q$51/NMM_fec!Q$51)</f>
        <v>0.7584984189657572</v>
      </c>
      <c r="R197" s="274">
        <f>IF(R$51=0,0,R$51/NMM_fec!R$51)</f>
        <v>0.75849841896575709</v>
      </c>
      <c r="S197" s="274">
        <f>IF(S$51=0,0,S$51/NMM_fec!S$51)</f>
        <v>0.75849841896575709</v>
      </c>
      <c r="T197" s="274">
        <f>IF(T$51=0,0,T$51/NMM_fec!T$51)</f>
        <v>0.75849841896575709</v>
      </c>
      <c r="U197" s="274">
        <f>IF(U$51=0,0,U$51/NMM_fec!U$51)</f>
        <v>0.75849841896575709</v>
      </c>
      <c r="V197" s="274">
        <f>IF(V$51=0,0,V$51/NMM_fec!V$51)</f>
        <v>0.75849841896575709</v>
      </c>
      <c r="W197" s="274">
        <f>IF(W$51=0,0,W$51/NMM_fec!W$51)</f>
        <v>0.75849841896575709</v>
      </c>
      <c r="X197" s="274">
        <f>IF(X$51=0,0,X$51/NMM_fec!X$51)</f>
        <v>0.75849841896575709</v>
      </c>
      <c r="Y197" s="274">
        <f>IF(Y$51=0,0,Y$51/NMM_fec!Y$51)</f>
        <v>0.75849841896575743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0.63015592267153853</v>
      </c>
      <c r="C198" s="274">
        <f>IF(C$52=0,0,C$52/NMM_fec!C$52)</f>
        <v>0.63098216671566676</v>
      </c>
      <c r="D198" s="274">
        <f>IF(D$52=0,0,D$52/NMM_fec!D$52)</f>
        <v>0.63098216671566676</v>
      </c>
      <c r="E198" s="274">
        <f>IF(E$52=0,0,E$52/NMM_fec!E$52)</f>
        <v>0.63098216671566654</v>
      </c>
      <c r="F198" s="274">
        <f>IF(F$52=0,0,F$52/NMM_fec!F$52)</f>
        <v>0.63098216671566665</v>
      </c>
      <c r="G198" s="274">
        <f>IF(G$52=0,0,G$52/NMM_fec!G$52)</f>
        <v>0.6330361679693286</v>
      </c>
      <c r="H198" s="274">
        <f>IF(H$52=0,0,H$52/NMM_fec!H$52)</f>
        <v>0.63488476909762426</v>
      </c>
      <c r="I198" s="274">
        <f>IF(I$52=0,0,I$52/NMM_fec!I$52)</f>
        <v>0.63556454651959404</v>
      </c>
      <c r="J198" s="274">
        <f>IF(J$52=0,0,J$52/NMM_fec!J$52)</f>
        <v>0.63716030979286309</v>
      </c>
      <c r="K198" s="274">
        <f>IF(K$52=0,0,K$52/NMM_fec!K$52)</f>
        <v>0.6385964967388057</v>
      </c>
      <c r="L198" s="274">
        <f>IF(L$52=0,0,L$52/NMM_fec!L$52)</f>
        <v>0.63988906499015363</v>
      </c>
      <c r="M198" s="274">
        <f>IF(M$52=0,0,M$52/NMM_fec!M$52)</f>
        <v>0.6410523764163667</v>
      </c>
      <c r="N198" s="274">
        <f>IF(N$52=0,0,N$52/NMM_fec!N$52)</f>
        <v>0.64209935669995866</v>
      </c>
      <c r="O198" s="274">
        <f>IF(O$52=0,0,O$52/NMM_fec!O$52)</f>
        <v>0.64304163895519162</v>
      </c>
      <c r="P198" s="274">
        <f>IF(P$52=0,0,P$52/NMM_fec!P$52)</f>
        <v>0.64388969298490095</v>
      </c>
      <c r="Q198" s="274">
        <f>IF(Q$52=0,0,Q$52/NMM_fec!Q$52)</f>
        <v>0.64465294161163955</v>
      </c>
      <c r="R198" s="274">
        <f>IF(R$52=0,0,R$52/NMM_fec!R$52)</f>
        <v>0.64500695745976311</v>
      </c>
      <c r="S198" s="274">
        <f>IF(S$52=0,0,S$52/NMM_fec!S$52)</f>
        <v>0.645006957459763</v>
      </c>
      <c r="T198" s="274">
        <f>IF(T$52=0,0,T$52/NMM_fec!T$52)</f>
        <v>0.64500695745976289</v>
      </c>
      <c r="U198" s="274">
        <f>IF(U$52=0,0,U$52/NMM_fec!U$52)</f>
        <v>0.645006957459763</v>
      </c>
      <c r="V198" s="274">
        <f>IF(V$52=0,0,V$52/NMM_fec!V$52)</f>
        <v>0.64500695745976289</v>
      </c>
      <c r="W198" s="274">
        <f>IF(W$52=0,0,W$52/NMM_fec!W$52)</f>
        <v>0.64500695745976289</v>
      </c>
      <c r="X198" s="274">
        <f>IF(X$52=0,0,X$52/NMM_fec!X$52)</f>
        <v>0.64500695745976289</v>
      </c>
      <c r="Y198" s="274">
        <f>IF(Y$52=0,0,Y$52/NMM_fec!Y$52)</f>
        <v>0.64500695745976278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1.0568978761375953</v>
      </c>
      <c r="C199" s="275">
        <f>IF(C$53=0,0,C$53/NMM_fec!C$53)</f>
        <v>1.0808394051481427</v>
      </c>
      <c r="D199" s="275">
        <f>IF(D$53=0,0,D$53/NMM_fec!D$53)</f>
        <v>1.0572358161290449</v>
      </c>
      <c r="E199" s="275">
        <f>IF(E$53=0,0,E$53/NMM_fec!E$53)</f>
        <v>1.0655419461971078</v>
      </c>
      <c r="F199" s="275">
        <f>IF(F$53=0,0,F$53/NMM_fec!F$53)</f>
        <v>1.0701396683602251</v>
      </c>
      <c r="G199" s="275">
        <f>IF(G$53=0,0,G$53/NMM_fec!G$53)</f>
        <v>1.0865457037306758</v>
      </c>
      <c r="H199" s="275">
        <f>IF(H$53=0,0,H$53/NMM_fec!H$53)</f>
        <v>1.0822976140262748</v>
      </c>
      <c r="I199" s="275">
        <f>IF(I$53=0,0,I$53/NMM_fec!I$53)</f>
        <v>1.0878425206547575</v>
      </c>
      <c r="J199" s="275">
        <f>IF(J$53=0,0,J$53/NMM_fec!J$53)</f>
        <v>1.1096727314667101</v>
      </c>
      <c r="K199" s="275">
        <f>IF(K$53=0,0,K$53/NMM_fec!K$53)</f>
        <v>1.0886724225929589</v>
      </c>
      <c r="L199" s="275">
        <f>IF(L$53=0,0,L$53/NMM_fec!L$53)</f>
        <v>1.0815039375248068</v>
      </c>
      <c r="M199" s="275">
        <f>IF(M$53=0,0,M$53/NMM_fec!M$53)</f>
        <v>1.0746387392819023</v>
      </c>
      <c r="N199" s="275">
        <f>IF(N$53=0,0,N$53/NMM_fec!N$53)</f>
        <v>1.0829773126055127</v>
      </c>
      <c r="O199" s="275">
        <f>IF(O$53=0,0,O$53/NMM_fec!O$53)</f>
        <v>1.1324902109287207</v>
      </c>
      <c r="P199" s="275">
        <f>IF(P$53=0,0,P$53/NMM_fec!P$53)</f>
        <v>1.1382382061315575</v>
      </c>
      <c r="Q199" s="275">
        <f>IF(Q$53=0,0,Q$53/NMM_fec!Q$53)</f>
        <v>1.124363423560881</v>
      </c>
      <c r="R199" s="275">
        <f>IF(R$53=0,0,R$53/NMM_fec!R$53)</f>
        <v>1.1638207087126746</v>
      </c>
      <c r="S199" s="275">
        <f>IF(S$53=0,0,S$53/NMM_fec!S$53)</f>
        <v>1.1670422274223211</v>
      </c>
      <c r="T199" s="275">
        <f>IF(T$53=0,0,T$53/NMM_fec!T$53)</f>
        <v>1.1547635810847015</v>
      </c>
      <c r="U199" s="275">
        <f>IF(U$53=0,0,U$53/NMM_fec!U$53)</f>
        <v>1.1844744070784332</v>
      </c>
      <c r="V199" s="275">
        <f>IF(V$53=0,0,V$53/NMM_fec!V$53)</f>
        <v>1.1822675678947063</v>
      </c>
      <c r="W199" s="275">
        <f>IF(W$53=0,0,W$53/NMM_fec!W$53)</f>
        <v>1.1895121266150956</v>
      </c>
      <c r="X199" s="275">
        <f>IF(X$53=0,0,X$53/NMM_fec!X$53)</f>
        <v>1.2092764580914519</v>
      </c>
      <c r="Y199" s="275">
        <f>IF(Y$53=0,0,Y$53/NMM_fec!Y$53)</f>
        <v>1.2092576806299018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0.66023099999999979</v>
      </c>
      <c r="C200" s="276">
        <f>IF(C$59=0,0,C$59/NMM_fec!C$59)</f>
        <v>0.66023100000000012</v>
      </c>
      <c r="D200" s="276">
        <f>IF(D$59=0,0,D$59/NMM_fec!D$59)</f>
        <v>0.66023099999999979</v>
      </c>
      <c r="E200" s="276">
        <f>IF(E$59=0,0,E$59/NMM_fec!E$59)</f>
        <v>0.66023100000000023</v>
      </c>
      <c r="F200" s="276">
        <f>IF(F$59=0,0,F$59/NMM_fec!F$59)</f>
        <v>0.66023100000000023</v>
      </c>
      <c r="G200" s="276">
        <f>IF(G$59=0,0,G$59/NMM_fec!G$59)</f>
        <v>0.66023100000000001</v>
      </c>
      <c r="H200" s="276">
        <f>IF(H$59=0,0,H$59/NMM_fec!H$59)</f>
        <v>0.66023100000000012</v>
      </c>
      <c r="I200" s="276">
        <f>IF(I$59=0,0,I$59/NMM_fec!I$59)</f>
        <v>0.66023100000000023</v>
      </c>
      <c r="J200" s="276">
        <f>IF(J$59=0,0,J$59/NMM_fec!J$59)</f>
        <v>0.66023099999999979</v>
      </c>
      <c r="K200" s="276">
        <f>IF(K$59=0,0,K$59/NMM_fec!K$59)</f>
        <v>0.66023099999999979</v>
      </c>
      <c r="L200" s="276">
        <f>IF(L$59=0,0,L$59/NMM_fec!L$59)</f>
        <v>0.66023100000000023</v>
      </c>
      <c r="M200" s="276">
        <f>IF(M$59=0,0,M$59/NMM_fec!M$59)</f>
        <v>0.66023100000000023</v>
      </c>
      <c r="N200" s="276">
        <f>IF(N$59=0,0,N$59/NMM_fec!N$59)</f>
        <v>0.66023099999999968</v>
      </c>
      <c r="O200" s="276">
        <f>IF(O$59=0,0,O$59/NMM_fec!O$59)</f>
        <v>0.66023099999999979</v>
      </c>
      <c r="P200" s="276">
        <f>IF(P$59=0,0,P$59/NMM_fec!P$59)</f>
        <v>0.66023100000000012</v>
      </c>
      <c r="Q200" s="276">
        <f>IF(Q$59=0,0,Q$59/NMM_fec!Q$59)</f>
        <v>0.66023100000000001</v>
      </c>
      <c r="R200" s="276">
        <f>IF(R$59=0,0,R$59/NMM_fec!R$59)</f>
        <v>0.6602309999999999</v>
      </c>
      <c r="S200" s="276">
        <f>IF(S$59=0,0,S$59/NMM_fec!S$59)</f>
        <v>0.6602309999999999</v>
      </c>
      <c r="T200" s="276">
        <f>IF(T$59=0,0,T$59/NMM_fec!T$59)</f>
        <v>0.66023100000000012</v>
      </c>
      <c r="U200" s="276">
        <f>IF(U$59=0,0,U$59/NMM_fec!U$59)</f>
        <v>0.66023100000000001</v>
      </c>
      <c r="V200" s="276">
        <f>IF(V$59=0,0,V$59/NMM_fec!V$59)</f>
        <v>0.6602309999999999</v>
      </c>
      <c r="W200" s="276">
        <f>IF(W$59=0,0,W$59/NMM_fec!W$59)</f>
        <v>0.66023100000000001</v>
      </c>
      <c r="X200" s="276">
        <f>IF(X$59=0,0,X$59/NMM_fec!X$59)</f>
        <v>0.6602309999999999</v>
      </c>
      <c r="Y200" s="276">
        <f>IF(Y$59=0,0,Y$59/NMM_fec!Y$59)</f>
        <v>0.66023100000000001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0.51112429183573072</v>
      </c>
      <c r="C201" s="276">
        <f>IF(C$60=0,0,C$60/NMM_fec!C$60)</f>
        <v>0.51609070274593649</v>
      </c>
      <c r="D201" s="276">
        <f>IF(D$60=0,0,D$60/NMM_fec!D$60)</f>
        <v>0.51352649508591564</v>
      </c>
      <c r="E201" s="276">
        <f>IF(E$60=0,0,E$60/NMM_fec!E$60)</f>
        <v>0.5156739653131962</v>
      </c>
      <c r="F201" s="276">
        <f>IF(F$60=0,0,F$60/NMM_fec!F$60)</f>
        <v>0.50987233081634431</v>
      </c>
      <c r="G201" s="276">
        <f>IF(G$60=0,0,G$60/NMM_fec!G$60)</f>
        <v>0.50810338221828666</v>
      </c>
      <c r="H201" s="276">
        <f>IF(H$60=0,0,H$60/NMM_fec!H$60)</f>
        <v>0.50887493898574254</v>
      </c>
      <c r="I201" s="276">
        <f>IF(I$60=0,0,I$60/NMM_fec!I$60)</f>
        <v>0.51102269317030502</v>
      </c>
      <c r="J201" s="276">
        <f>IF(J$60=0,0,J$60/NMM_fec!J$60)</f>
        <v>0.51414139839352069</v>
      </c>
      <c r="K201" s="276">
        <f>IF(K$60=0,0,K$60/NMM_fec!K$60)</f>
        <v>0.52468896833309309</v>
      </c>
      <c r="L201" s="276">
        <f>IF(L$60=0,0,L$60/NMM_fec!L$60)</f>
        <v>0.52866624004391138</v>
      </c>
      <c r="M201" s="276">
        <f>IF(M$60=0,0,M$60/NMM_fec!M$60)</f>
        <v>0.53584539294844413</v>
      </c>
      <c r="N201" s="276">
        <f>IF(N$60=0,0,N$60/NMM_fec!N$60)</f>
        <v>0.53552483087559322</v>
      </c>
      <c r="O201" s="276">
        <f>IF(O$60=0,0,O$60/NMM_fec!O$60)</f>
        <v>0.53133313402065396</v>
      </c>
      <c r="P201" s="276">
        <f>IF(P$60=0,0,P$60/NMM_fec!P$60)</f>
        <v>0.53359858524298154</v>
      </c>
      <c r="Q201" s="276">
        <f>IF(Q$60=0,0,Q$60/NMM_fec!Q$60)</f>
        <v>0.53172851591931425</v>
      </c>
      <c r="R201" s="276">
        <f>IF(R$60=0,0,R$60/NMM_fec!R$60)</f>
        <v>0.54140315858507448</v>
      </c>
      <c r="S201" s="276">
        <f>IF(S$60=0,0,S$60/NMM_fec!S$60)</f>
        <v>0.54084652670042854</v>
      </c>
      <c r="T201" s="276">
        <f>IF(T$60=0,0,T$60/NMM_fec!T$60)</f>
        <v>0.54474943588508418</v>
      </c>
      <c r="U201" s="276">
        <f>IF(U$60=0,0,U$60/NMM_fec!U$60)</f>
        <v>0.5563751964779754</v>
      </c>
      <c r="V201" s="276">
        <f>IF(V$60=0,0,V$60/NMM_fec!V$60)</f>
        <v>0.56480197825226619</v>
      </c>
      <c r="W201" s="276">
        <f>IF(W$60=0,0,W$60/NMM_fec!W$60)</f>
        <v>0.56722656233686253</v>
      </c>
      <c r="X201" s="276">
        <f>IF(X$60=0,0,X$60/NMM_fec!X$60)</f>
        <v>0.57251813020739506</v>
      </c>
      <c r="Y201" s="276">
        <f>IF(Y$60=0,0,Y$60/NMM_fec!Y$60)</f>
        <v>0.59234226185345884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0.76689444124924966</v>
      </c>
      <c r="C202" s="276">
        <f>IF(C$79=0,0,C$79/NMM_fec!C$79)</f>
        <v>0.77187254344533085</v>
      </c>
      <c r="D202" s="276">
        <f>IF(D$79=0,0,D$79/NMM_fec!D$79)</f>
        <v>0.76747267632768135</v>
      </c>
      <c r="E202" s="276">
        <f>IF(E$79=0,0,E$79/NMM_fec!E$79)</f>
        <v>0.76753025341820913</v>
      </c>
      <c r="F202" s="276">
        <f>IF(F$79=0,0,F$79/NMM_fec!F$79)</f>
        <v>0.7686025960137679</v>
      </c>
      <c r="G202" s="276">
        <f>IF(G$79=0,0,G$79/NMM_fec!G$79)</f>
        <v>0.76216160601809979</v>
      </c>
      <c r="H202" s="276">
        <f>IF(H$79=0,0,H$79/NMM_fec!H$79)</f>
        <v>0.76329318801453427</v>
      </c>
      <c r="I202" s="276">
        <f>IF(I$79=0,0,I$79/NMM_fec!I$79)</f>
        <v>0.76510203131955412</v>
      </c>
      <c r="J202" s="276">
        <f>IF(J$79=0,0,J$79/NMM_fec!J$79)</f>
        <v>0.7694298883755557</v>
      </c>
      <c r="K202" s="276">
        <f>IF(K$79=0,0,K$79/NMM_fec!K$79)</f>
        <v>0.76546495100370071</v>
      </c>
      <c r="L202" s="276">
        <f>IF(L$79=0,0,L$79/NMM_fec!L$79)</f>
        <v>0.7713610205148127</v>
      </c>
      <c r="M202" s="276">
        <f>IF(M$79=0,0,M$79/NMM_fec!M$79)</f>
        <v>0.77503385000127734</v>
      </c>
      <c r="N202" s="276">
        <f>IF(N$79=0,0,N$79/NMM_fec!N$79)</f>
        <v>0.77680772785782271</v>
      </c>
      <c r="O202" s="276">
        <f>IF(O$79=0,0,O$79/NMM_fec!O$79)</f>
        <v>0.77996668822374082</v>
      </c>
      <c r="P202" s="276">
        <f>IF(P$79=0,0,P$79/NMM_fec!P$79)</f>
        <v>0.78139208835469964</v>
      </c>
      <c r="Q202" s="276">
        <f>IF(Q$79=0,0,Q$79/NMM_fec!Q$79)</f>
        <v>0.78113893781540655</v>
      </c>
      <c r="R202" s="276">
        <f>IF(R$79=0,0,R$79/NMM_fec!R$79)</f>
        <v>0.78192463217753172</v>
      </c>
      <c r="S202" s="276">
        <f>IF(S$79=0,0,S$79/NMM_fec!S$79)</f>
        <v>0.78235887768282808</v>
      </c>
      <c r="T202" s="276">
        <f>IF(T$79=0,0,T$79/NMM_fec!T$79)</f>
        <v>0.78329433840206386</v>
      </c>
      <c r="U202" s="276">
        <f>IF(U$79=0,0,U$79/NMM_fec!U$79)</f>
        <v>0.78346431771553815</v>
      </c>
      <c r="V202" s="276">
        <f>IF(V$79=0,0,V$79/NMM_fec!V$79)</f>
        <v>0.78401223676778353</v>
      </c>
      <c r="W202" s="276">
        <f>IF(W$79=0,0,W$79/NMM_fec!W$79)</f>
        <v>0.78603405832102913</v>
      </c>
      <c r="X202" s="276">
        <f>IF(X$79=0,0,X$79/NMM_fec!X$79)</f>
        <v>0.78408914004459551</v>
      </c>
      <c r="Y202" s="276">
        <f>IF(Y$79=0,0,Y$79/NMM_fec!Y$79)</f>
        <v>0.78698231034910904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0.62561848860590608</v>
      </c>
      <c r="C203" s="277">
        <f>IF(C$89=0,0,C$89/NMM_fec!C$89)</f>
        <v>0.64320708531150483</v>
      </c>
      <c r="D203" s="277">
        <f>IF(D$89=0,0,D$89/NMM_fec!D$89)</f>
        <v>0.62956185576118995</v>
      </c>
      <c r="E203" s="277">
        <f>IF(E$89=0,0,E$89/NMM_fec!E$89)</f>
        <v>0.63542785366394827</v>
      </c>
      <c r="F203" s="277">
        <f>IF(F$89=0,0,F$89/NMM_fec!F$89)</f>
        <v>0.63102689184974692</v>
      </c>
      <c r="G203" s="277">
        <f>IF(G$89=0,0,G$89/NMM_fec!G$89)</f>
        <v>0.62607364568773483</v>
      </c>
      <c r="H203" s="277">
        <f>IF(H$89=0,0,H$89/NMM_fec!H$89)</f>
        <v>0.6250995058789085</v>
      </c>
      <c r="I203" s="277">
        <f>IF(I$89=0,0,I$89/NMM_fec!I$89)</f>
        <v>0.63208480989797744</v>
      </c>
      <c r="J203" s="277">
        <f>IF(J$89=0,0,J$89/NMM_fec!J$89)</f>
        <v>0.64271799814932562</v>
      </c>
      <c r="K203" s="277">
        <f>IF(K$89=0,0,K$89/NMM_fec!K$89)</f>
        <v>0.64079917605395531</v>
      </c>
      <c r="L203" s="277">
        <f>IF(L$89=0,0,L$89/NMM_fec!L$89)</f>
        <v>0.64530717772239998</v>
      </c>
      <c r="M203" s="277">
        <f>IF(M$89=0,0,M$89/NMM_fec!M$89)</f>
        <v>0.64795616476634632</v>
      </c>
      <c r="N203" s="277">
        <f>IF(N$89=0,0,N$89/NMM_fec!N$89)</f>
        <v>0.65024245168136718</v>
      </c>
      <c r="O203" s="277">
        <f>IF(O$89=0,0,O$89/NMM_fec!O$89)</f>
        <v>0.66745915653695875</v>
      </c>
      <c r="P203" s="277">
        <f>IF(P$89=0,0,P$89/NMM_fec!P$89)</f>
        <v>0.67305228159322217</v>
      </c>
      <c r="Q203" s="277">
        <f>IF(Q$89=0,0,Q$89/NMM_fec!Q$89)</f>
        <v>0.66215908068767571</v>
      </c>
      <c r="R203" s="277">
        <f>IF(R$89=0,0,R$89/NMM_fec!R$89)</f>
        <v>0.68270454821546001</v>
      </c>
      <c r="S203" s="277">
        <f>IF(S$89=0,0,S$89/NMM_fec!S$89)</f>
        <v>0.68775775122767679</v>
      </c>
      <c r="T203" s="277">
        <f>IF(T$89=0,0,T$89/NMM_fec!T$89)</f>
        <v>0.68499020556443257</v>
      </c>
      <c r="U203" s="277">
        <f>IF(U$89=0,0,U$89/NMM_fec!U$89)</f>
        <v>0.69697245548483944</v>
      </c>
      <c r="V203" s="277">
        <f>IF(V$89=0,0,V$89/NMM_fec!V$89)</f>
        <v>0.69912400577318645</v>
      </c>
      <c r="W203" s="277">
        <f>IF(W$89=0,0,W$89/NMM_fec!W$89)</f>
        <v>0.70971899570538566</v>
      </c>
      <c r="X203" s="277">
        <f>IF(X$89=0,0,X$89/NMM_fec!X$89)</f>
        <v>0.70540920755686254</v>
      </c>
      <c r="Y203" s="277">
        <f>IF(Y$89=0,0,Y$89/NMM_fec!Y$89)</f>
        <v>0.71500309673868723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0.45880676203976267</v>
      </c>
      <c r="C205" s="320">
        <f>IF(C$99=0,0,C$99/NMM_fec!C$99)</f>
        <v>0.47202149590925491</v>
      </c>
      <c r="D205" s="320">
        <f>IF(D$99=0,0,D$99/NMM_fec!D$99)</f>
        <v>0.46191200833583596</v>
      </c>
      <c r="E205" s="320">
        <f>IF(E$99=0,0,E$99/NMM_fec!E$99)</f>
        <v>0.4671594813341407</v>
      </c>
      <c r="F205" s="320">
        <f>IF(F$99=0,0,F$99/NMM_fec!F$99)</f>
        <v>0.46508623903188379</v>
      </c>
      <c r="G205" s="320">
        <f>IF(G$99=0,0,G$99/NMM_fec!G$99)</f>
        <v>0.4598066715734942</v>
      </c>
      <c r="H205" s="320">
        <f>IF(H$99=0,0,H$99/NMM_fec!H$99)</f>
        <v>0.46290206552634683</v>
      </c>
      <c r="I205" s="320">
        <f>IF(I$99=0,0,I$99/NMM_fec!I$99)</f>
        <v>0.47032058795594495</v>
      </c>
      <c r="J205" s="320">
        <f>IF(J$99=0,0,J$99/NMM_fec!J$99)</f>
        <v>0.47810890369265946</v>
      </c>
      <c r="K205" s="320">
        <f>IF(K$99=0,0,K$99/NMM_fec!K$99)</f>
        <v>0.47223717211107691</v>
      </c>
      <c r="L205" s="320">
        <f>IF(L$99=0,0,L$99/NMM_fec!L$99)</f>
        <v>0.47584436940500835</v>
      </c>
      <c r="M205" s="320">
        <f>IF(M$99=0,0,M$99/NMM_fec!M$99)</f>
        <v>0.47537405629773194</v>
      </c>
      <c r="N205" s="320">
        <f>IF(N$99=0,0,N$99/NMM_fec!N$99)</f>
        <v>0.47688871522148529</v>
      </c>
      <c r="O205" s="320">
        <f>IF(O$99=0,0,O$99/NMM_fec!O$99)</f>
        <v>0.49172544699883358</v>
      </c>
      <c r="P205" s="320">
        <f>IF(P$99=0,0,P$99/NMM_fec!P$99)</f>
        <v>0.49636418544435429</v>
      </c>
      <c r="Q205" s="320">
        <f>IF(Q$99=0,0,Q$99/NMM_fec!Q$99)</f>
        <v>0.48762301138211506</v>
      </c>
      <c r="R205" s="320">
        <f>IF(R$99=0,0,R$99/NMM_fec!R$99)</f>
        <v>0.50565827070923874</v>
      </c>
      <c r="S205" s="320">
        <f>IF(S$99=0,0,S$99/NMM_fec!S$99)</f>
        <v>0.51177820260805285</v>
      </c>
      <c r="T205" s="320">
        <f>IF(T$99=0,0,T$99/NMM_fec!T$99)</f>
        <v>0.51883569980700461</v>
      </c>
      <c r="U205" s="320">
        <f>IF(U$99=0,0,U$99/NMM_fec!U$99)</f>
        <v>0.52724363924692896</v>
      </c>
      <c r="V205" s="320">
        <f>IF(V$99=0,0,V$99/NMM_fec!V$99)</f>
        <v>0.52908666910157587</v>
      </c>
      <c r="W205" s="320">
        <f>IF(W$99=0,0,W$99/NMM_fec!W$99)</f>
        <v>0.54199941966767107</v>
      </c>
      <c r="X205" s="320">
        <f>IF(X$99=0,0,X$99/NMM_fec!X$99)</f>
        <v>0.54482101049445408</v>
      </c>
      <c r="Y205" s="320">
        <f>IF(Y$99=0,0,Y$99/NMM_fec!Y$99)</f>
        <v>0.55437754624384228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0.45872695045793332</v>
      </c>
      <c r="C206" s="273">
        <f>IF(C$100=0,0,C$100/NMM_fec!C$100)</f>
        <v>0.4589583617064939</v>
      </c>
      <c r="D206" s="273">
        <f>IF(D$100=0,0,D$100/NMM_fec!D$100)</f>
        <v>0.45942720715451496</v>
      </c>
      <c r="E206" s="273">
        <f>IF(E$100=0,0,E$100/NMM_fec!E$100)</f>
        <v>0.46010115556211939</v>
      </c>
      <c r="F206" s="273">
        <f>IF(F$100=0,0,F$100/NMM_fec!F$100)</f>
        <v>0.46186376973229687</v>
      </c>
      <c r="G206" s="273">
        <f>IF(G$100=0,0,G$100/NMM_fec!G$100)</f>
        <v>0.46396932000065999</v>
      </c>
      <c r="H206" s="273">
        <f>IF(H$100=0,0,H$100/NMM_fec!H$100)</f>
        <v>0.46774870305302124</v>
      </c>
      <c r="I206" s="273">
        <f>IF(I$100=0,0,I$100/NMM_fec!I$100)</f>
        <v>0.46982930603384898</v>
      </c>
      <c r="J206" s="273">
        <f>IF(J$100=0,0,J$100/NMM_fec!J$100)</f>
        <v>0.47512107955254335</v>
      </c>
      <c r="K206" s="273">
        <f>IF(K$100=0,0,K$100/NMM_fec!K$100)</f>
        <v>0.47512107955254335</v>
      </c>
      <c r="L206" s="273">
        <f>IF(L$100=0,0,L$100/NMM_fec!L$100)</f>
        <v>0.47512107955254346</v>
      </c>
      <c r="M206" s="273">
        <f>IF(M$100=0,0,M$100/NMM_fec!M$100)</f>
        <v>0.47828241481410205</v>
      </c>
      <c r="N206" s="273">
        <f>IF(N$100=0,0,N$100/NMM_fec!N$100)</f>
        <v>0.47828241481410194</v>
      </c>
      <c r="O206" s="273">
        <f>IF(O$100=0,0,O$100/NMM_fec!O$100)</f>
        <v>0.4807426248850723</v>
      </c>
      <c r="P206" s="273">
        <f>IF(P$100=0,0,P$100/NMM_fec!P$100)</f>
        <v>0.48074262488507225</v>
      </c>
      <c r="Q206" s="273">
        <f>IF(Q$100=0,0,Q$100/NMM_fec!Q$100)</f>
        <v>0.48074262488507241</v>
      </c>
      <c r="R206" s="273">
        <f>IF(R$100=0,0,R$100/NMM_fec!R$100)</f>
        <v>0.48766836239656508</v>
      </c>
      <c r="S206" s="273">
        <f>IF(S$100=0,0,S$100/NMM_fec!S$100)</f>
        <v>0.49390152615690863</v>
      </c>
      <c r="T206" s="273">
        <f>IF(T$100=0,0,T$100/NMM_fec!T$100)</f>
        <v>0.49951137354121788</v>
      </c>
      <c r="U206" s="273">
        <f>IF(U$100=0,0,U$100/NMM_fec!U$100)</f>
        <v>0.504560236187096</v>
      </c>
      <c r="V206" s="273">
        <f>IF(V$100=0,0,V$100/NMM_fec!V$100)</f>
        <v>0.50910421256838623</v>
      </c>
      <c r="W206" s="273">
        <f>IF(W$100=0,0,W$100/NMM_fec!W$100)</f>
        <v>0.51319379131154774</v>
      </c>
      <c r="X206" s="273">
        <f>IF(X$100=0,0,X$100/NMM_fec!X$100)</f>
        <v>0.51687441218039287</v>
      </c>
      <c r="Y206" s="273">
        <f>IF(Y$100=0,0,Y$100/NMM_fec!Y$100)</f>
        <v>0.52018697096235367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0.11906787958613939</v>
      </c>
      <c r="C207" s="274">
        <f>IF(C$101=0,0,C$101/NMM_fec!C$101)</f>
        <v>0.11912794504915829</v>
      </c>
      <c r="D207" s="274">
        <f>IF(D$101=0,0,D$101/NMM_fec!D$101)</f>
        <v>0.11924963930168427</v>
      </c>
      <c r="E207" s="274">
        <f>IF(E$101=0,0,E$101/NMM_fec!E$101)</f>
        <v>0.11942457039688976</v>
      </c>
      <c r="F207" s="274">
        <f>IF(F$101=0,0,F$101/NMM_fec!F$101)</f>
        <v>0.11988207726794237</v>
      </c>
      <c r="G207" s="274">
        <f>IF(G$101=0,0,G$101/NMM_fec!G$101)</f>
        <v>0.12042859716516179</v>
      </c>
      <c r="H207" s="274">
        <f>IF(H$101=0,0,H$101/NMM_fec!H$101)</f>
        <v>0.12140957969897451</v>
      </c>
      <c r="I207" s="274">
        <f>IF(I$101=0,0,I$101/NMM_fec!I$101)</f>
        <v>0.12194962423950231</v>
      </c>
      <c r="J207" s="274">
        <f>IF(J$101=0,0,J$101/NMM_fec!J$101)</f>
        <v>0.12332316519124287</v>
      </c>
      <c r="K207" s="274">
        <f>IF(K$101=0,0,K$101/NMM_fec!K$101)</f>
        <v>0.12332316519124288</v>
      </c>
      <c r="L207" s="274">
        <f>IF(L$101=0,0,L$101/NMM_fec!L$101)</f>
        <v>0.12332316519124288</v>
      </c>
      <c r="M207" s="274">
        <f>IF(M$101=0,0,M$101/NMM_fec!M$101)</f>
        <v>0.12414372628075145</v>
      </c>
      <c r="N207" s="274">
        <f>IF(N$101=0,0,N$101/NMM_fec!N$101)</f>
        <v>0.1241437262807514</v>
      </c>
      <c r="O207" s="274">
        <f>IF(O$101=0,0,O$101/NMM_fec!O$101)</f>
        <v>0.12478230222706209</v>
      </c>
      <c r="P207" s="274">
        <f>IF(P$101=0,0,P$101/NMM_fec!P$101)</f>
        <v>0.12478230222706213</v>
      </c>
      <c r="Q207" s="274">
        <f>IF(Q$101=0,0,Q$101/NMM_fec!Q$101)</f>
        <v>0.12478230222706212</v>
      </c>
      <c r="R207" s="274">
        <f>IF(R$101=0,0,R$101/NMM_fec!R$101)</f>
        <v>0.12716844565582111</v>
      </c>
      <c r="S207" s="274">
        <f>IF(S$101=0,0,S$101/NMM_fec!S$101)</f>
        <v>0.12857360811154792</v>
      </c>
      <c r="T207" s="274">
        <f>IF(T$101=0,0,T$101/NMM_fec!T$101)</f>
        <v>0.13090714842284212</v>
      </c>
      <c r="U207" s="274">
        <f>IF(U$101=0,0,U$101/NMM_fec!U$101)</f>
        <v>0.13236403515137915</v>
      </c>
      <c r="V207" s="274">
        <f>IF(V$101=0,0,V$101/NMM_fec!V$101)</f>
        <v>0.13327503690061016</v>
      </c>
      <c r="W207" s="274">
        <f>IF(W$101=0,0,W$101/NMM_fec!W$101)</f>
        <v>0.13486317946602031</v>
      </c>
      <c r="X207" s="274">
        <f>IF(X$101=0,0,X$101/NMM_fec!X$101)</f>
        <v>0.13815224767467574</v>
      </c>
      <c r="Y207" s="274">
        <f>IF(Y$101=0,0,Y$101/NMM_fec!Y$101)</f>
        <v>0.13966483324543039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0.65059281727054563</v>
      </c>
      <c r="C208" s="274">
        <f>IF(C$102=0,0,C$102/NMM_fec!C$102)</f>
        <v>0.65092101794852786</v>
      </c>
      <c r="D208" s="274">
        <f>IF(D$102=0,0,D$102/NMM_fec!D$102)</f>
        <v>0.65158596139819447</v>
      </c>
      <c r="E208" s="274">
        <f>IF(E$102=0,0,E$102/NMM_fec!E$102)</f>
        <v>0.65254179360460973</v>
      </c>
      <c r="F208" s="274">
        <f>IF(F$102=0,0,F$102/NMM_fec!F$102)</f>
        <v>0.65504163390741277</v>
      </c>
      <c r="G208" s="274">
        <f>IF(G$102=0,0,G$102/NMM_fec!G$102)</f>
        <v>0.658027845813279</v>
      </c>
      <c r="H208" s="274">
        <f>IF(H$102=0,0,H$102/NMM_fec!H$102)</f>
        <v>0.66338798317849246</v>
      </c>
      <c r="I208" s="274">
        <f>IF(I$102=0,0,I$102/NMM_fec!I$102)</f>
        <v>0.66633881341326973</v>
      </c>
      <c r="J208" s="274">
        <f>IF(J$102=0,0,J$102/NMM_fec!J$102)</f>
        <v>0.67384390950245387</v>
      </c>
      <c r="K208" s="274">
        <f>IF(K$102=0,0,K$102/NMM_fec!K$102)</f>
        <v>0.67384390950245387</v>
      </c>
      <c r="L208" s="274">
        <f>IF(L$102=0,0,L$102/NMM_fec!L$102)</f>
        <v>0.67384390950245354</v>
      </c>
      <c r="M208" s="274">
        <f>IF(M$102=0,0,M$102/NMM_fec!M$102)</f>
        <v>0.6783274961155813</v>
      </c>
      <c r="N208" s="274">
        <f>IF(N$102=0,0,N$102/NMM_fec!N$102)</f>
        <v>0.67832749611558185</v>
      </c>
      <c r="O208" s="274">
        <f>IF(O$102=0,0,O$102/NMM_fec!O$102)</f>
        <v>0.68181670685315032</v>
      </c>
      <c r="P208" s="274">
        <f>IF(P$102=0,0,P$102/NMM_fec!P$102)</f>
        <v>0.68181670685314988</v>
      </c>
      <c r="Q208" s="274">
        <f>IF(Q$102=0,0,Q$102/NMM_fec!Q$102)</f>
        <v>0.68181670685314999</v>
      </c>
      <c r="R208" s="274">
        <f>IF(R$102=0,0,R$102/NMM_fec!R$102)</f>
        <v>0.69025103808356825</v>
      </c>
      <c r="S208" s="274">
        <f>IF(S$102=0,0,S$102/NMM_fec!S$102)</f>
        <v>0.69784193619094403</v>
      </c>
      <c r="T208" s="274">
        <f>IF(T$102=0,0,T$102/NMM_fec!T$102)</f>
        <v>0.7046737444875828</v>
      </c>
      <c r="U208" s="274">
        <f>IF(U$102=0,0,U$102/NMM_fec!U$102)</f>
        <v>0.71082237195455777</v>
      </c>
      <c r="V208" s="274">
        <f>IF(V$102=0,0,V$102/NMM_fec!V$102)</f>
        <v>0.71635613667483455</v>
      </c>
      <c r="W208" s="274">
        <f>IF(W$102=0,0,W$102/NMM_fec!W$102)</f>
        <v>0.72133652492308453</v>
      </c>
      <c r="X208" s="274">
        <f>IF(X$102=0,0,X$102/NMM_fec!X$102)</f>
        <v>0.72581887434650894</v>
      </c>
      <c r="Y208" s="274">
        <f>IF(Y$102=0,0,Y$102/NMM_fec!Y$102)</f>
        <v>0.72985298882759153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0.45447922016038939</v>
      </c>
      <c r="C209" s="274">
        <f>IF(C$103=0,0,C$103/NMM_fec!C$103)</f>
        <v>0.45470848858178298</v>
      </c>
      <c r="D209" s="274">
        <f>IF(D$103=0,0,D$103/NMM_fec!D$103)</f>
        <v>0.45517299260401156</v>
      </c>
      <c r="E209" s="274">
        <f>IF(E$103=0,0,E$103/NMM_fec!E$103)</f>
        <v>0.45584070036875185</v>
      </c>
      <c r="F209" s="274">
        <f>IF(F$103=0,0,F$103/NMM_fec!F$103)</f>
        <v>0.45758699304396117</v>
      </c>
      <c r="G209" s="274">
        <f>IF(G$103=0,0,G$103/NMM_fec!G$103)</f>
        <v>0.45967304628983863</v>
      </c>
      <c r="H209" s="274">
        <f>IF(H$103=0,0,H$103/NMM_fec!H$103)</f>
        <v>0.46341743292465448</v>
      </c>
      <c r="I209" s="274">
        <f>IF(I$103=0,0,I$103/NMM_fec!I$103)</f>
        <v>0.46547876989045955</v>
      </c>
      <c r="J209" s="274">
        <f>IF(J$103=0,0,J$103/NMM_fec!J$103)</f>
        <v>0.47072154252381115</v>
      </c>
      <c r="K209" s="274">
        <f>IF(K$103=0,0,K$103/NMM_fec!K$103)</f>
        <v>0.47072154252381099</v>
      </c>
      <c r="L209" s="274">
        <f>IF(L$103=0,0,L$103/NMM_fec!L$103)</f>
        <v>0.47072154252381126</v>
      </c>
      <c r="M209" s="274">
        <f>IF(M$103=0,0,M$103/NMM_fec!M$103)</f>
        <v>0.47385360438087976</v>
      </c>
      <c r="N209" s="274">
        <f>IF(N$103=0,0,N$103/NMM_fec!N$103)</f>
        <v>0.47385360438087976</v>
      </c>
      <c r="O209" s="274">
        <f>IF(O$103=0,0,O$103/NMM_fec!O$103)</f>
        <v>0.47629103334242018</v>
      </c>
      <c r="P209" s="274">
        <f>IF(P$103=0,0,P$103/NMM_fec!P$103)</f>
        <v>0.47629103334242012</v>
      </c>
      <c r="Q209" s="274">
        <f>IF(Q$103=0,0,Q$103/NMM_fec!Q$103)</f>
        <v>0.47629103334242029</v>
      </c>
      <c r="R209" s="274">
        <f>IF(R$103=0,0,R$103/NMM_fec!R$103)</f>
        <v>0.48539888516998797</v>
      </c>
      <c r="S209" s="274">
        <f>IF(S$103=0,0,S$103/NMM_fec!S$103)</f>
        <v>0.4907623563202016</v>
      </c>
      <c r="T209" s="274">
        <f>IF(T$103=0,0,T$103/NMM_fec!T$103)</f>
        <v>0.49966942331909436</v>
      </c>
      <c r="U209" s="274">
        <f>IF(U$103=0,0,U$103/NMM_fec!U$103)</f>
        <v>0.50523032476916585</v>
      </c>
      <c r="V209" s="274">
        <f>IF(V$103=0,0,V$103/NMM_fec!V$103)</f>
        <v>0.50870759643969843</v>
      </c>
      <c r="W209" s="274">
        <f>IF(W$103=0,0,W$103/NMM_fec!W$103)</f>
        <v>0.51476949824848106</v>
      </c>
      <c r="X209" s="274">
        <f>IF(X$103=0,0,X$103/NMM_fec!X$103)</f>
        <v>0.52748782461951826</v>
      </c>
      <c r="Y209" s="274">
        <f>IF(Y$103=0,0,Y$103/NMM_fec!Y$103)</f>
        <v>0.53309729473508716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0.76117859604634996</v>
      </c>
      <c r="C210" s="275">
        <f>IF(C$104=0,0,C$104/NMM_fec!C$104)</f>
        <v>0.77779416421830483</v>
      </c>
      <c r="D210" s="275">
        <f>IF(D$104=0,0,D$104/NMM_fec!D$104)</f>
        <v>0.76158573653460782</v>
      </c>
      <c r="E210" s="275">
        <f>IF(E$104=0,0,E$104/NMM_fec!E$104)</f>
        <v>0.76869507538424597</v>
      </c>
      <c r="F210" s="275">
        <f>IF(F$104=0,0,F$104/NMM_fec!F$104)</f>
        <v>0.77496945047361787</v>
      </c>
      <c r="G210" s="275">
        <f>IF(G$104=0,0,G$104/NMM_fec!G$104)</f>
        <v>0.78473840698279518</v>
      </c>
      <c r="H210" s="275">
        <f>IF(H$104=0,0,H$104/NMM_fec!H$104)</f>
        <v>0.78803759857217759</v>
      </c>
      <c r="I210" s="275">
        <f>IF(I$104=0,0,I$104/NMM_fec!I$104)</f>
        <v>0.79559817606695926</v>
      </c>
      <c r="J210" s="275">
        <f>IF(J$104=0,0,J$104/NMM_fec!J$104)</f>
        <v>0.81161162802771247</v>
      </c>
      <c r="K210" s="275">
        <f>IF(K$104=0,0,K$104/NMM_fec!K$104)</f>
        <v>0.78788285073259789</v>
      </c>
      <c r="L210" s="275">
        <f>IF(L$104=0,0,L$104/NMM_fec!L$104)</f>
        <v>0.78269494817006446</v>
      </c>
      <c r="M210" s="275">
        <f>IF(M$104=0,0,M$104/NMM_fec!M$104)</f>
        <v>0.77320314101674414</v>
      </c>
      <c r="N210" s="275">
        <f>IF(N$104=0,0,N$104/NMM_fec!N$104)</f>
        <v>0.77920274893123476</v>
      </c>
      <c r="O210" s="275">
        <f>IF(O$104=0,0,O$104/NMM_fec!O$104)</f>
        <v>0.81901864989561379</v>
      </c>
      <c r="P210" s="275">
        <f>IF(P$104=0,0,P$104/NMM_fec!P$104)</f>
        <v>0.82317560880369423</v>
      </c>
      <c r="Q210" s="275">
        <f>IF(Q$104=0,0,Q$104/NMM_fec!Q$104)</f>
        <v>0.81314134486130518</v>
      </c>
      <c r="R210" s="275">
        <f>IF(R$104=0,0,R$104/NMM_fec!R$104)</f>
        <v>0.84033058622483148</v>
      </c>
      <c r="S210" s="275">
        <f>IF(S$104=0,0,S$104/NMM_fec!S$104)</f>
        <v>0.85196769911610226</v>
      </c>
      <c r="T210" s="275">
        <f>IF(T$104=0,0,T$104/NMM_fec!T$104)</f>
        <v>0.85830406384306557</v>
      </c>
      <c r="U210" s="275">
        <f>IF(U$104=0,0,U$104/NMM_fec!U$104)</f>
        <v>0.86962571799446864</v>
      </c>
      <c r="V210" s="275">
        <f>IF(V$104=0,0,V$104/NMM_fec!V$104)</f>
        <v>0.87397957426022321</v>
      </c>
      <c r="W210" s="275">
        <f>IF(W$104=0,0,W$104/NMM_fec!W$104)</f>
        <v>0.88981344442248533</v>
      </c>
      <c r="X210" s="275">
        <f>IF(X$104=0,0,X$104/NMM_fec!X$104)</f>
        <v>0.90322886940569347</v>
      </c>
      <c r="Y210" s="275">
        <f>IF(Y$104=0,0,Y$104/NMM_fec!Y$104)</f>
        <v>0.91281991268218687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0.42689644945007149</v>
      </c>
      <c r="C211" s="276">
        <f>IF(C$110=0,0,C$110/NMM_fec!C$110)</f>
        <v>0.4365143985148851</v>
      </c>
      <c r="D211" s="276">
        <f>IF(D$110=0,0,D$110/NMM_fec!D$110)</f>
        <v>0.42961894950358798</v>
      </c>
      <c r="E211" s="276">
        <f>IF(E$110=0,0,E$110/NMM_fec!E$110)</f>
        <v>0.43371637643475464</v>
      </c>
      <c r="F211" s="276">
        <f>IF(F$110=0,0,F$110/NMM_fec!F$110)</f>
        <v>0.43092695091364641</v>
      </c>
      <c r="G211" s="276">
        <f>IF(G$110=0,0,G$110/NMM_fec!G$110)</f>
        <v>0.42640144786534906</v>
      </c>
      <c r="H211" s="276">
        <f>IF(H$110=0,0,H$110/NMM_fec!H$110)</f>
        <v>0.42976485109680312</v>
      </c>
      <c r="I211" s="276">
        <f>IF(I$110=0,0,I$110/NMM_fec!I$110)</f>
        <v>0.43559277770688304</v>
      </c>
      <c r="J211" s="276">
        <f>IF(J$110=0,0,J$110/NMM_fec!J$110)</f>
        <v>0.44120332451531924</v>
      </c>
      <c r="K211" s="276">
        <f>IF(K$110=0,0,K$110/NMM_fec!K$110)</f>
        <v>0.44006777343365405</v>
      </c>
      <c r="L211" s="276">
        <f>IF(L$110=0,0,L$110/NMM_fec!L$110)</f>
        <v>0.44367408540271625</v>
      </c>
      <c r="M211" s="276">
        <f>IF(M$110=0,0,M$110/NMM_fec!M$110)</f>
        <v>0.44527994937993792</v>
      </c>
      <c r="N211" s="276">
        <f>IF(N$110=0,0,N$110/NMM_fec!N$110)</f>
        <v>0.44587897707770813</v>
      </c>
      <c r="O211" s="276">
        <f>IF(O$110=0,0,O$110/NMM_fec!O$110)</f>
        <v>0.45368625336261603</v>
      </c>
      <c r="P211" s="276">
        <f>IF(P$110=0,0,P$110/NMM_fec!P$110)</f>
        <v>0.45743168250982658</v>
      </c>
      <c r="Q211" s="276">
        <f>IF(Q$110=0,0,Q$110/NMM_fec!Q$110)</f>
        <v>0.45119915292756535</v>
      </c>
      <c r="R211" s="276">
        <f>IF(R$110=0,0,R$110/NMM_fec!R$110)</f>
        <v>0.46574179508663011</v>
      </c>
      <c r="S211" s="276">
        <f>IF(S$110=0,0,S$110/NMM_fec!S$110)</f>
        <v>0.47080509753153871</v>
      </c>
      <c r="T211" s="276">
        <f>IF(T$110=0,0,T$110/NMM_fec!T$110)</f>
        <v>0.47951480311243372</v>
      </c>
      <c r="U211" s="276">
        <f>IF(U$110=0,0,U$110/NMM_fec!U$110)</f>
        <v>0.48750330015894966</v>
      </c>
      <c r="V211" s="276">
        <f>IF(V$110=0,0,V$110/NMM_fec!V$110)</f>
        <v>0.48991432107143346</v>
      </c>
      <c r="W211" s="276">
        <f>IF(W$110=0,0,W$110/NMM_fec!W$110)</f>
        <v>0.50101781593816241</v>
      </c>
      <c r="X211" s="276">
        <f>IF(X$110=0,0,X$110/NMM_fec!X$110)</f>
        <v>0.50607593485251712</v>
      </c>
      <c r="Y211" s="276">
        <f>IF(Y$110=0,0,Y$110/NMM_fec!Y$110)</f>
        <v>0.51304881056726004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0.55471797734897021</v>
      </c>
      <c r="C212" s="276">
        <f>IF(C$118=0,0,C$118/NMM_fec!C$118)</f>
        <v>0.55499781261831549</v>
      </c>
      <c r="D212" s="276">
        <f>IF(D$118=0,0,D$118/NMM_fec!D$118)</f>
        <v>0.55556476644205732</v>
      </c>
      <c r="E212" s="276">
        <f>IF(E$118=0,0,E$118/NMM_fec!E$118)</f>
        <v>0.55637974209833962</v>
      </c>
      <c r="F212" s="276">
        <f>IF(F$118=0,0,F$118/NMM_fec!F$118)</f>
        <v>0.5585111925534556</v>
      </c>
      <c r="G212" s="276">
        <f>IF(G$118=0,0,G$118/NMM_fec!G$118)</f>
        <v>0.56105734028885035</v>
      </c>
      <c r="H212" s="276">
        <f>IF(H$118=0,0,H$118/NMM_fec!H$118)</f>
        <v>0.56562757912120964</v>
      </c>
      <c r="I212" s="276">
        <f>IF(I$118=0,0,I$118/NMM_fec!I$118)</f>
        <v>0.56814355921795123</v>
      </c>
      <c r="J212" s="276">
        <f>IF(J$118=0,0,J$118/NMM_fec!J$118)</f>
        <v>0.57454266417559252</v>
      </c>
      <c r="K212" s="276">
        <f>IF(K$118=0,0,K$118/NMM_fec!K$118)</f>
        <v>0.57454266417559252</v>
      </c>
      <c r="L212" s="276">
        <f>IF(L$118=0,0,L$118/NMM_fec!L$118)</f>
        <v>0.57454266417559252</v>
      </c>
      <c r="M212" s="276">
        <f>IF(M$118=0,0,M$118/NMM_fec!M$118)</f>
        <v>0.57836552546652653</v>
      </c>
      <c r="N212" s="276">
        <f>IF(N$118=0,0,N$118/NMM_fec!N$118)</f>
        <v>0.57836552546652631</v>
      </c>
      <c r="O212" s="276">
        <f>IF(O$118=0,0,O$118/NMM_fec!O$118)</f>
        <v>0.58134054743342811</v>
      </c>
      <c r="P212" s="276">
        <f>IF(P$118=0,0,P$118/NMM_fec!P$118)</f>
        <v>0.58134054743342833</v>
      </c>
      <c r="Q212" s="276">
        <f>IF(Q$118=0,0,Q$118/NMM_fec!Q$118)</f>
        <v>0.58134054743342822</v>
      </c>
      <c r="R212" s="276">
        <f>IF(R$118=0,0,R$118/NMM_fec!R$118)</f>
        <v>0.59245720342047103</v>
      </c>
      <c r="S212" s="276">
        <f>IF(S$118=0,0,S$118/NMM_fec!S$118)</f>
        <v>0.59900362784657812</v>
      </c>
      <c r="T212" s="276">
        <f>IF(T$118=0,0,T$118/NMM_fec!T$118)</f>
        <v>0.60987521442427406</v>
      </c>
      <c r="U212" s="276">
        <f>IF(U$118=0,0,U$118/NMM_fec!U$118)</f>
        <v>0.61666261386474153</v>
      </c>
      <c r="V212" s="276">
        <f>IF(V$118=0,0,V$118/NMM_fec!V$118)</f>
        <v>0.62090682354959792</v>
      </c>
      <c r="W212" s="276">
        <f>IF(W$118=0,0,W$118/NMM_fec!W$118)</f>
        <v>0.62830572268753693</v>
      </c>
      <c r="X212" s="276">
        <f>IF(X$118=0,0,X$118/NMM_fec!X$118)</f>
        <v>0.64382917011229734</v>
      </c>
      <c r="Y212" s="276">
        <f>IF(Y$118=0,0,Y$118/NMM_fec!Y$118)</f>
        <v>0.6506758503970631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0.47134883407385969</v>
      </c>
      <c r="C213" s="276">
        <f>IF(C$119=0,0,C$119/NMM_fec!C$119)</f>
        <v>0.48475007834689759</v>
      </c>
      <c r="D213" s="276">
        <f>IF(D$119=0,0,D$119/NMM_fec!D$119)</f>
        <v>0.47459459799260573</v>
      </c>
      <c r="E213" s="276">
        <f>IF(E$119=0,0,E$119/NMM_fec!E$119)</f>
        <v>0.47993368667535768</v>
      </c>
      <c r="F213" s="276">
        <f>IF(F$119=0,0,F$119/NMM_fec!F$119)</f>
        <v>0.47765969954667903</v>
      </c>
      <c r="G213" s="276">
        <f>IF(G$119=0,0,G$119/NMM_fec!G$119)</f>
        <v>0.47203658173132051</v>
      </c>
      <c r="H213" s="276">
        <f>IF(H$119=0,0,H$119/NMM_fec!H$119)</f>
        <v>0.47527778535899035</v>
      </c>
      <c r="I213" s="276">
        <f>IF(I$119=0,0,I$119/NMM_fec!I$119)</f>
        <v>0.48285359640670783</v>
      </c>
      <c r="J213" s="276">
        <f>IF(J$119=0,0,J$119/NMM_fec!J$119)</f>
        <v>0.49067842242967685</v>
      </c>
      <c r="K213" s="276">
        <f>IF(K$119=0,0,K$119/NMM_fec!K$119)</f>
        <v>0.48514082419131072</v>
      </c>
      <c r="L213" s="276">
        <f>IF(L$119=0,0,L$119/NMM_fec!L$119)</f>
        <v>0.48899195602879364</v>
      </c>
      <c r="M213" s="276">
        <f>IF(M$119=0,0,M$119/NMM_fec!M$119)</f>
        <v>0.48868617272682047</v>
      </c>
      <c r="N213" s="276">
        <f>IF(N$119=0,0,N$119/NMM_fec!N$119)</f>
        <v>0.49018279036797241</v>
      </c>
      <c r="O213" s="276">
        <f>IF(O$119=0,0,O$119/NMM_fec!O$119)</f>
        <v>0.50481453912676144</v>
      </c>
      <c r="P213" s="276">
        <f>IF(P$119=0,0,P$119/NMM_fec!P$119)</f>
        <v>0.50951055854961225</v>
      </c>
      <c r="Q213" s="276">
        <f>IF(Q$119=0,0,Q$119/NMM_fec!Q$119)</f>
        <v>0.50074538455420692</v>
      </c>
      <c r="R213" s="276">
        <f>IF(R$119=0,0,R$119/NMM_fec!R$119)</f>
        <v>0.51913708938557457</v>
      </c>
      <c r="S213" s="276">
        <f>IF(S$119=0,0,S$119/NMM_fec!S$119)</f>
        <v>0.52531778848727406</v>
      </c>
      <c r="T213" s="276">
        <f>IF(T$119=0,0,T$119/NMM_fec!T$119)</f>
        <v>0.53307185367601839</v>
      </c>
      <c r="U213" s="276">
        <f>IF(U$119=0,0,U$119/NMM_fec!U$119)</f>
        <v>0.54175660114465896</v>
      </c>
      <c r="V213" s="276">
        <f>IF(V$119=0,0,V$119/NMM_fec!V$119)</f>
        <v>0.54365533306966174</v>
      </c>
      <c r="W213" s="276">
        <f>IF(W$119=0,0,W$119/NMM_fec!W$119)</f>
        <v>0.55696143628145922</v>
      </c>
      <c r="X213" s="276">
        <f>IF(X$119=0,0,X$119/NMM_fec!X$119)</f>
        <v>0.5604051657532968</v>
      </c>
      <c r="Y213" s="276">
        <f>IF(Y$119=0,0,Y$119/NMM_fec!Y$119)</f>
        <v>0.57034987285115968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0.57012681005310828</v>
      </c>
      <c r="C214" s="277">
        <f>IF(C$127=0,0,C$127/NMM_fec!C$127)</f>
        <v>0.57041441852438002</v>
      </c>
      <c r="D214" s="277">
        <f>IF(D$127=0,0,D$127/NMM_fec!D$127)</f>
        <v>0.57099712106544809</v>
      </c>
      <c r="E214" s="277">
        <f>IF(E$127=0,0,E$127/NMM_fec!E$127)</f>
        <v>0.57183473493440462</v>
      </c>
      <c r="F214" s="277">
        <f>IF(F$127=0,0,F$127/NMM_fec!F$127)</f>
        <v>0.5740253923466071</v>
      </c>
      <c r="G214" s="277">
        <f>IF(G$127=0,0,G$127/NMM_fec!G$127)</f>
        <v>0.5766422664079851</v>
      </c>
      <c r="H214" s="277">
        <f>IF(H$127=0,0,H$127/NMM_fec!H$127)</f>
        <v>0.58133945631902129</v>
      </c>
      <c r="I214" s="277">
        <f>IF(I$127=0,0,I$127/NMM_fec!I$127)</f>
        <v>0.58392532475178316</v>
      </c>
      <c r="J214" s="277">
        <f>IF(J$127=0,0,J$127/NMM_fec!J$127)</f>
        <v>0.59050218262491461</v>
      </c>
      <c r="K214" s="277">
        <f>IF(K$127=0,0,K$127/NMM_fec!K$127)</f>
        <v>0.59050218262491472</v>
      </c>
      <c r="L214" s="277">
        <f>IF(L$127=0,0,L$127/NMM_fec!L$127)</f>
        <v>0.5905021826249145</v>
      </c>
      <c r="M214" s="277">
        <f>IF(M$127=0,0,M$127/NMM_fec!M$127)</f>
        <v>0.59443123450726343</v>
      </c>
      <c r="N214" s="277">
        <f>IF(N$127=0,0,N$127/NMM_fec!N$127)</f>
        <v>0.59443123450726332</v>
      </c>
      <c r="O214" s="277">
        <f>IF(O$127=0,0,O$127/NMM_fec!O$127)</f>
        <v>0.59748889597324573</v>
      </c>
      <c r="P214" s="277">
        <f>IF(P$127=0,0,P$127/NMM_fec!P$127)</f>
        <v>0.59748889597324573</v>
      </c>
      <c r="Q214" s="277">
        <f>IF(Q$127=0,0,Q$127/NMM_fec!Q$127)</f>
        <v>0.59748889597324573</v>
      </c>
      <c r="R214" s="277">
        <f>IF(R$127=0,0,R$127/NMM_fec!R$127)</f>
        <v>0.60891434795992849</v>
      </c>
      <c r="S214" s="277">
        <f>IF(S$127=0,0,S$127/NMM_fec!S$127)</f>
        <v>0.61564261750898297</v>
      </c>
      <c r="T214" s="277">
        <f>IF(T$127=0,0,T$127/NMM_fec!T$127)</f>
        <v>0.62681619260272614</v>
      </c>
      <c r="U214" s="277">
        <f>IF(U$127=0,0,U$127/NMM_fec!U$127)</f>
        <v>0.63379213091654008</v>
      </c>
      <c r="V214" s="277">
        <f>IF(V$127=0,0,V$127/NMM_fec!V$127)</f>
        <v>0.6381542353148647</v>
      </c>
      <c r="W214" s="277">
        <f>IF(W$127=0,0,W$127/NMM_fec!W$127)</f>
        <v>0.64575865942885757</v>
      </c>
      <c r="X214" s="277">
        <f>IF(X$127=0,0,X$127/NMM_fec!X$127)</f>
        <v>0.66171331372652797</v>
      </c>
      <c r="Y214" s="277">
        <f>IF(Y$127=0,0,Y$127/NMM_fec!Y$127)</f>
        <v>0.66875017957475946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SE: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2348.408016775169</v>
      </c>
      <c r="C5" s="223">
        <f t="shared" si="0"/>
        <v>2347.252082972429</v>
      </c>
      <c r="D5" s="223">
        <f t="shared" si="0"/>
        <v>2403.1793368167855</v>
      </c>
      <c r="E5" s="223">
        <f t="shared" si="0"/>
        <v>2211.6492560785132</v>
      </c>
      <c r="F5" s="223">
        <f t="shared" si="0"/>
        <v>2359.9015238883285</v>
      </c>
      <c r="G5" s="223">
        <f t="shared" si="0"/>
        <v>2575.0587608885867</v>
      </c>
      <c r="H5" s="223">
        <f t="shared" si="0"/>
        <v>2722.3119606811888</v>
      </c>
      <c r="I5" s="223">
        <f t="shared" si="0"/>
        <v>2629.901623311237</v>
      </c>
      <c r="J5" s="223">
        <f t="shared" si="0"/>
        <v>2662.5108434717845</v>
      </c>
      <c r="K5" s="223">
        <f t="shared" si="0"/>
        <v>2211.5399226003683</v>
      </c>
      <c r="L5" s="223">
        <f t="shared" si="0"/>
        <v>2435.802870572179</v>
      </c>
      <c r="M5" s="223">
        <f t="shared" si="0"/>
        <v>2437.129022116982</v>
      </c>
      <c r="N5" s="223">
        <f t="shared" si="0"/>
        <v>2556.3081658436749</v>
      </c>
      <c r="O5" s="223">
        <f t="shared" si="0"/>
        <v>2570.3914227058081</v>
      </c>
      <c r="P5" s="223">
        <f t="shared" si="0"/>
        <v>2491.7802387735355</v>
      </c>
      <c r="Q5" s="223">
        <f t="shared" si="0"/>
        <v>2658.185179121635</v>
      </c>
      <c r="R5" s="223">
        <f t="shared" si="0"/>
        <v>2744.1684486602626</v>
      </c>
      <c r="S5" s="223">
        <f t="shared" si="0"/>
        <v>2775.4990287376772</v>
      </c>
      <c r="T5" s="223">
        <f t="shared" si="0"/>
        <v>2805.1410544506184</v>
      </c>
      <c r="U5" s="223">
        <f t="shared" si="0"/>
        <v>2430.6562684131768</v>
      </c>
      <c r="V5" s="223">
        <f t="shared" si="0"/>
        <v>2220.9887839926882</v>
      </c>
      <c r="W5" s="223">
        <f t="shared" si="0"/>
        <v>2227.5955481827782</v>
      </c>
      <c r="X5" s="223">
        <f t="shared" si="0"/>
        <v>2157.2790580504379</v>
      </c>
      <c r="Y5" s="223">
        <f t="shared" si="0"/>
        <v>2111.1927200956193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0.75704888691104189</v>
      </c>
      <c r="C10" s="260">
        <v>0.58885192764099437</v>
      </c>
      <c r="D10" s="260">
        <v>0.79649916811046217</v>
      </c>
      <c r="E10" s="260">
        <v>0.62881056499901056</v>
      </c>
      <c r="F10" s="260">
        <v>0.62777131107733708</v>
      </c>
      <c r="G10" s="260">
        <v>0.49323521962632072</v>
      </c>
      <c r="H10" s="260">
        <v>0.57922090451784058</v>
      </c>
      <c r="I10" s="260">
        <v>0.53868663025143748</v>
      </c>
      <c r="J10" s="260">
        <v>0.44567000978585058</v>
      </c>
      <c r="K10" s="260">
        <v>0.55574605803878674</v>
      </c>
      <c r="L10" s="260">
        <v>0.67873882585868262</v>
      </c>
      <c r="M10" s="260">
        <v>0.74018189299068893</v>
      </c>
      <c r="N10" s="260">
        <v>0.74860427999780643</v>
      </c>
      <c r="O10" s="260">
        <v>0.48023563877942649</v>
      </c>
      <c r="P10" s="260">
        <v>0.4332925414149994</v>
      </c>
      <c r="Q10" s="260">
        <v>0.54259836439704268</v>
      </c>
      <c r="R10" s="260">
        <v>0.45836032989361541</v>
      </c>
      <c r="S10" s="260">
        <v>0.44704222611090039</v>
      </c>
      <c r="T10" s="260">
        <v>0.57716086956549384</v>
      </c>
      <c r="U10" s="260">
        <v>0.49198882441212521</v>
      </c>
      <c r="V10" s="260">
        <v>0.46709033560988023</v>
      </c>
      <c r="W10" s="260">
        <v>0.38786578150610818</v>
      </c>
      <c r="X10" s="260">
        <v>0.45017467411790829</v>
      </c>
      <c r="Y10" s="260">
        <v>0.42065597652719938</v>
      </c>
      <c r="DA10" s="68" t="s">
        <v>1696</v>
      </c>
    </row>
    <row r="11" spans="1:105" ht="12" customHeight="1" x14ac:dyDescent="0.25">
      <c r="A11" s="37" t="s">
        <v>159</v>
      </c>
      <c r="B11" s="226">
        <v>0.43491437187448562</v>
      </c>
      <c r="C11" s="226">
        <v>0.23513225198950011</v>
      </c>
      <c r="D11" s="226">
        <v>0.39454038142760489</v>
      </c>
      <c r="E11" s="226">
        <v>0.31294396978196248</v>
      </c>
      <c r="F11" s="226">
        <v>0.34149516575718442</v>
      </c>
      <c r="G11" s="226">
        <v>0.30069587990065227</v>
      </c>
      <c r="H11" s="226">
        <v>0.32563036159653652</v>
      </c>
      <c r="I11" s="226">
        <v>0.28949362204301943</v>
      </c>
      <c r="J11" s="226">
        <v>0.2236373730867503</v>
      </c>
      <c r="K11" s="226">
        <v>0.22502719584404579</v>
      </c>
      <c r="L11" s="226">
        <v>0.24189768769462561</v>
      </c>
      <c r="M11" s="226">
        <v>0.1793616485804885</v>
      </c>
      <c r="N11" s="226">
        <v>0.1824006650813132</v>
      </c>
      <c r="O11" s="226">
        <v>0.1804349626983317</v>
      </c>
      <c r="P11" s="226">
        <v>0.1211330992309225</v>
      </c>
      <c r="Q11" s="226">
        <v>0.126964590061209</v>
      </c>
      <c r="R11" s="226">
        <v>0.13336042773592621</v>
      </c>
      <c r="S11" s="226">
        <v>0.1362107213531773</v>
      </c>
      <c r="T11" s="226">
        <v>0.14476149619747131</v>
      </c>
      <c r="U11" s="226">
        <v>0.1053886659303447</v>
      </c>
      <c r="V11" s="226">
        <v>0.1017658018875516</v>
      </c>
      <c r="W11" s="226">
        <v>7.8962911194975297E-2</v>
      </c>
      <c r="X11" s="226">
        <v>8.2504026351790022E-2</v>
      </c>
      <c r="Y11" s="226">
        <v>0.22864338257517161</v>
      </c>
      <c r="DA11" s="69" t="s">
        <v>1697</v>
      </c>
    </row>
    <row r="12" spans="1:105" ht="12" customHeight="1" x14ac:dyDescent="0.25">
      <c r="A12" s="37" t="s">
        <v>35</v>
      </c>
      <c r="B12" s="226">
        <v>0.32213451503655632</v>
      </c>
      <c r="C12" s="226">
        <v>0.35371967565149431</v>
      </c>
      <c r="D12" s="226">
        <v>0.40195878668285728</v>
      </c>
      <c r="E12" s="226">
        <v>0.31586659521704802</v>
      </c>
      <c r="F12" s="226">
        <v>0.28627614532015278</v>
      </c>
      <c r="G12" s="226">
        <v>0.19253933972566839</v>
      </c>
      <c r="H12" s="226">
        <v>0.25359054292130412</v>
      </c>
      <c r="I12" s="226">
        <v>0.24919300820841811</v>
      </c>
      <c r="J12" s="226">
        <v>0.22203263669910031</v>
      </c>
      <c r="K12" s="226">
        <v>0.33071886219474089</v>
      </c>
      <c r="L12" s="226">
        <v>0.43684113816405701</v>
      </c>
      <c r="M12" s="226">
        <v>0.5608202444102004</v>
      </c>
      <c r="N12" s="226">
        <v>0.56620361491649329</v>
      </c>
      <c r="O12" s="226">
        <v>0.29980067608109479</v>
      </c>
      <c r="P12" s="226">
        <v>0.31215944218407687</v>
      </c>
      <c r="Q12" s="226">
        <v>0.41563377433583371</v>
      </c>
      <c r="R12" s="226">
        <v>0.32499990215768909</v>
      </c>
      <c r="S12" s="226">
        <v>0.31083150475772309</v>
      </c>
      <c r="T12" s="226">
        <v>0.43239937336802259</v>
      </c>
      <c r="U12" s="226">
        <v>0.38660015848178048</v>
      </c>
      <c r="V12" s="226">
        <v>0.36532453372232848</v>
      </c>
      <c r="W12" s="226">
        <v>0.30890287031113289</v>
      </c>
      <c r="X12" s="226">
        <v>0.3676706477661183</v>
      </c>
      <c r="Y12" s="226">
        <v>0.19201259395202791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369.09907980617868</v>
      </c>
      <c r="C17" s="261">
        <v>345.48339800617322</v>
      </c>
      <c r="D17" s="261">
        <v>370.19357702376112</v>
      </c>
      <c r="E17" s="261">
        <v>311.72547662540671</v>
      </c>
      <c r="F17" s="261">
        <v>349.40757270410131</v>
      </c>
      <c r="G17" s="261">
        <v>399.32976478921682</v>
      </c>
      <c r="H17" s="261">
        <v>440.07940205310121</v>
      </c>
      <c r="I17" s="261">
        <v>420.07038863786693</v>
      </c>
      <c r="J17" s="261">
        <v>421.69438043382388</v>
      </c>
      <c r="K17" s="261">
        <v>324.32542925577809</v>
      </c>
      <c r="L17" s="261">
        <v>342.62977976248959</v>
      </c>
      <c r="M17" s="261">
        <v>323.40521936868339</v>
      </c>
      <c r="N17" s="261">
        <v>347.04087971355148</v>
      </c>
      <c r="O17" s="261">
        <v>385.02743735800669</v>
      </c>
      <c r="P17" s="261">
        <v>378.71958736541058</v>
      </c>
      <c r="Q17" s="261">
        <v>391.94688214383859</v>
      </c>
      <c r="R17" s="261">
        <v>426.42525631643548</v>
      </c>
      <c r="S17" s="261">
        <v>461.97447691963731</v>
      </c>
      <c r="T17" s="261">
        <v>452.64987047511181</v>
      </c>
      <c r="U17" s="261">
        <v>391.88827916952891</v>
      </c>
      <c r="V17" s="261">
        <v>315.87375019873309</v>
      </c>
      <c r="W17" s="261">
        <v>334.85308830443779</v>
      </c>
      <c r="X17" s="261">
        <v>314.63973762818938</v>
      </c>
      <c r="Y17" s="261">
        <v>324.13026369707978</v>
      </c>
      <c r="DA17" s="70" t="s">
        <v>1703</v>
      </c>
    </row>
    <row r="18" spans="1:105" ht="12" customHeight="1" x14ac:dyDescent="0.25">
      <c r="A18" s="18" t="s">
        <v>28</v>
      </c>
      <c r="B18" s="230">
        <v>200.09254742185519</v>
      </c>
      <c r="C18" s="230">
        <v>195.69422592229029</v>
      </c>
      <c r="D18" s="230">
        <v>196.91290582753271</v>
      </c>
      <c r="E18" s="230">
        <v>157.46348286047649</v>
      </c>
      <c r="F18" s="230">
        <v>200.00525952608621</v>
      </c>
      <c r="G18" s="230">
        <v>215.5677877681714</v>
      </c>
      <c r="H18" s="230">
        <v>242.56110732519099</v>
      </c>
      <c r="I18" s="230">
        <v>230.61235456885049</v>
      </c>
      <c r="J18" s="230">
        <v>251.8299071120133</v>
      </c>
      <c r="K18" s="230">
        <v>155.65883465555629</v>
      </c>
      <c r="L18" s="230">
        <v>179.28295867427741</v>
      </c>
      <c r="M18" s="230">
        <v>188.42297674544119</v>
      </c>
      <c r="N18" s="230">
        <v>205.06175980851469</v>
      </c>
      <c r="O18" s="230">
        <v>241.20798064348739</v>
      </c>
      <c r="P18" s="230">
        <v>239.58925085388469</v>
      </c>
      <c r="Q18" s="230">
        <v>261.17272372385793</v>
      </c>
      <c r="R18" s="230">
        <v>265.0709436972349</v>
      </c>
      <c r="S18" s="230">
        <v>284.85043699488489</v>
      </c>
      <c r="T18" s="230">
        <v>274.28619244269169</v>
      </c>
      <c r="U18" s="230">
        <v>219.4635407151429</v>
      </c>
      <c r="V18" s="230">
        <v>176.55550329562291</v>
      </c>
      <c r="W18" s="230">
        <v>188.19884572163849</v>
      </c>
      <c r="X18" s="230">
        <v>174.43486090271861</v>
      </c>
      <c r="Y18" s="230">
        <v>200.52125249306309</v>
      </c>
      <c r="DA18" s="71" t="s">
        <v>1704</v>
      </c>
    </row>
    <row r="19" spans="1:105" ht="12" customHeight="1" x14ac:dyDescent="0.25">
      <c r="A19" s="18" t="s">
        <v>31</v>
      </c>
      <c r="B19" s="230">
        <v>32.516287735234712</v>
      </c>
      <c r="C19" s="230">
        <v>23.537419882973229</v>
      </c>
      <c r="D19" s="230">
        <v>27.759318983259298</v>
      </c>
      <c r="E19" s="230">
        <v>25.152329967670031</v>
      </c>
      <c r="F19" s="230">
        <v>21.779906482778149</v>
      </c>
      <c r="G19" s="230">
        <v>17.698137752548789</v>
      </c>
      <c r="H19" s="230">
        <v>20.399460461018311</v>
      </c>
      <c r="I19" s="230">
        <v>21.922395695794641</v>
      </c>
      <c r="J19" s="230">
        <v>17.631100879862359</v>
      </c>
      <c r="K19" s="230">
        <v>12.379591904203149</v>
      </c>
      <c r="L19" s="230">
        <v>13.9718241360818</v>
      </c>
      <c r="M19" s="230">
        <v>11.439715365743821</v>
      </c>
      <c r="N19" s="230">
        <v>13.41515007834281</v>
      </c>
      <c r="O19" s="230">
        <v>18.508870948434961</v>
      </c>
      <c r="P19" s="230">
        <v>18.470930323561198</v>
      </c>
      <c r="Q19" s="230">
        <v>17.046455119577772</v>
      </c>
      <c r="R19" s="230">
        <v>21.586519250255598</v>
      </c>
      <c r="S19" s="230">
        <v>24.39229702399054</v>
      </c>
      <c r="T19" s="230">
        <v>22.592039553083691</v>
      </c>
      <c r="U19" s="230">
        <v>20.418310983347851</v>
      </c>
      <c r="V19" s="230">
        <v>15.117409177479299</v>
      </c>
      <c r="W19" s="230">
        <v>20.013480316938651</v>
      </c>
      <c r="X19" s="230">
        <v>17.8858494885156</v>
      </c>
      <c r="Y19" s="230">
        <v>26.350153620626021</v>
      </c>
      <c r="DA19" s="71" t="s">
        <v>1705</v>
      </c>
    </row>
    <row r="20" spans="1:105" ht="12" customHeight="1" x14ac:dyDescent="0.25">
      <c r="A20" s="18" t="s">
        <v>159</v>
      </c>
      <c r="B20" s="295">
        <v>29.973664584057769</v>
      </c>
      <c r="C20" s="295">
        <v>26.644884388567991</v>
      </c>
      <c r="D20" s="295">
        <v>30.17429357493025</v>
      </c>
      <c r="E20" s="295">
        <v>28.295292422926199</v>
      </c>
      <c r="F20" s="295">
        <v>27.411362819153549</v>
      </c>
      <c r="G20" s="295">
        <v>16.73143866697114</v>
      </c>
      <c r="H20" s="295">
        <v>17.557079245622081</v>
      </c>
      <c r="I20" s="295">
        <v>19.094193803302719</v>
      </c>
      <c r="J20" s="295">
        <v>16.86470370650779</v>
      </c>
      <c r="K20" s="295">
        <v>13.52256386258259</v>
      </c>
      <c r="L20" s="295">
        <v>17.354643668716299</v>
      </c>
      <c r="M20" s="295">
        <v>12.018429480390161</v>
      </c>
      <c r="N20" s="295">
        <v>12.46180238855634</v>
      </c>
      <c r="O20" s="295">
        <v>17.38180880816218</v>
      </c>
      <c r="P20" s="295">
        <v>13.4076533266664</v>
      </c>
      <c r="Q20" s="295">
        <v>10.8003884284352</v>
      </c>
      <c r="R20" s="295">
        <v>14.4547897986184</v>
      </c>
      <c r="S20" s="295">
        <v>14.775818581429011</v>
      </c>
      <c r="T20" s="295">
        <v>14.84246550343053</v>
      </c>
      <c r="U20" s="295">
        <v>11.64397591995572</v>
      </c>
      <c r="V20" s="295">
        <v>10.29000236240735</v>
      </c>
      <c r="W20" s="295">
        <v>10.4039071570104</v>
      </c>
      <c r="X20" s="295">
        <v>7.3210834808878689</v>
      </c>
      <c r="Y20" s="295">
        <v>26.594949915060379</v>
      </c>
      <c r="DA20" s="122" t="s">
        <v>1706</v>
      </c>
    </row>
    <row r="21" spans="1:105" ht="12" customHeight="1" x14ac:dyDescent="0.25">
      <c r="A21" s="18" t="s">
        <v>32</v>
      </c>
      <c r="B21" s="295">
        <v>84.315538827790931</v>
      </c>
      <c r="C21" s="295">
        <v>59.523809091342727</v>
      </c>
      <c r="D21" s="295">
        <v>84.605408339774428</v>
      </c>
      <c r="E21" s="295">
        <v>72.254825444985997</v>
      </c>
      <c r="F21" s="295">
        <v>77.232038394585288</v>
      </c>
      <c r="G21" s="295">
        <v>83.351495524558871</v>
      </c>
      <c r="H21" s="295">
        <v>80.636727086137654</v>
      </c>
      <c r="I21" s="295">
        <v>70.837557699364694</v>
      </c>
      <c r="J21" s="295">
        <v>54.873796067680807</v>
      </c>
      <c r="K21" s="295">
        <v>47.411920095529183</v>
      </c>
      <c r="L21" s="295">
        <v>45.478970582834961</v>
      </c>
      <c r="M21" s="295">
        <v>24.516045030024799</v>
      </c>
      <c r="N21" s="295">
        <v>25.15583223485682</v>
      </c>
      <c r="O21" s="295">
        <v>22.056514845472829</v>
      </c>
      <c r="P21" s="295">
        <v>13.024804888697039</v>
      </c>
      <c r="Q21" s="295">
        <v>19.554259988919569</v>
      </c>
      <c r="R21" s="295">
        <v>25.30899377411744</v>
      </c>
      <c r="S21" s="295">
        <v>31.465346398807359</v>
      </c>
      <c r="T21" s="295">
        <v>25.10686244803242</v>
      </c>
      <c r="U21" s="295">
        <v>29.252837149737029</v>
      </c>
      <c r="V21" s="295">
        <v>27.57071900615394</v>
      </c>
      <c r="W21" s="295">
        <v>26.825916986473281</v>
      </c>
      <c r="X21" s="295">
        <v>15.192274056938009</v>
      </c>
      <c r="Y21" s="295">
        <v>15.37956595546752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55.267555247685699</v>
      </c>
      <c r="H22" s="295">
        <v>65.252134424280101</v>
      </c>
      <c r="I22" s="295">
        <v>61.167809420625417</v>
      </c>
      <c r="J22" s="295">
        <v>63.75118363483363</v>
      </c>
      <c r="K22" s="295">
        <v>75.478623416878889</v>
      </c>
      <c r="L22" s="295">
        <v>55.200767728499429</v>
      </c>
      <c r="M22" s="295">
        <v>49.429347310539058</v>
      </c>
      <c r="N22" s="295">
        <v>52.262717697664243</v>
      </c>
      <c r="O22" s="295">
        <v>56.991617506383022</v>
      </c>
      <c r="P22" s="295">
        <v>59.675486728544882</v>
      </c>
      <c r="Q22" s="295">
        <v>48.016691312390719</v>
      </c>
      <c r="R22" s="295">
        <v>64.777628552416942</v>
      </c>
      <c r="S22" s="295">
        <v>72.772307595943801</v>
      </c>
      <c r="T22" s="295">
        <v>71.488195783956002</v>
      </c>
      <c r="U22" s="295">
        <v>68.39569543981132</v>
      </c>
      <c r="V22" s="295">
        <v>49.400493759667789</v>
      </c>
      <c r="W22" s="295">
        <v>48.710858368281521</v>
      </c>
      <c r="X22" s="295">
        <v>67.180019475823897</v>
      </c>
      <c r="Y22" s="295">
        <v>32.950149217542688</v>
      </c>
      <c r="DA22" s="122" t="s">
        <v>1708</v>
      </c>
    </row>
    <row r="23" spans="1:105" ht="12" customHeight="1" x14ac:dyDescent="0.25">
      <c r="A23" s="18" t="s">
        <v>35</v>
      </c>
      <c r="B23" s="295">
        <v>22.201041237240151</v>
      </c>
      <c r="C23" s="295">
        <v>40.083058720998899</v>
      </c>
      <c r="D23" s="295">
        <v>30.74165029826445</v>
      </c>
      <c r="E23" s="295">
        <v>28.559545929347969</v>
      </c>
      <c r="F23" s="295">
        <v>22.979005481498081</v>
      </c>
      <c r="G23" s="295">
        <v>10.713349829280959</v>
      </c>
      <c r="H23" s="295">
        <v>13.672893510851971</v>
      </c>
      <c r="I23" s="295">
        <v>16.436077449929002</v>
      </c>
      <c r="J23" s="295">
        <v>16.743689032926071</v>
      </c>
      <c r="K23" s="295">
        <v>19.87389532102803</v>
      </c>
      <c r="L23" s="295">
        <v>31.340614972079809</v>
      </c>
      <c r="M23" s="295">
        <v>37.578705436544382</v>
      </c>
      <c r="N23" s="295">
        <v>38.683617505616567</v>
      </c>
      <c r="O23" s="295">
        <v>28.880644606066319</v>
      </c>
      <c r="P23" s="295">
        <v>34.551461244056462</v>
      </c>
      <c r="Q23" s="295">
        <v>35.356363570657443</v>
      </c>
      <c r="R23" s="295">
        <v>35.226381243792247</v>
      </c>
      <c r="S23" s="295">
        <v>33.718270324581667</v>
      </c>
      <c r="T23" s="295">
        <v>44.334114743917397</v>
      </c>
      <c r="U23" s="295">
        <v>42.713918961533963</v>
      </c>
      <c r="V23" s="295">
        <v>36.939622597401851</v>
      </c>
      <c r="W23" s="295">
        <v>40.700079754095441</v>
      </c>
      <c r="X23" s="295">
        <v>32.625650223305399</v>
      </c>
      <c r="Y23" s="295">
        <v>22.334192495320131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0</v>
      </c>
      <c r="W24" s="295">
        <v>0</v>
      </c>
      <c r="X24" s="295">
        <v>0</v>
      </c>
      <c r="Y24" s="295">
        <v>0</v>
      </c>
      <c r="DA24" s="122" t="s">
        <v>1710</v>
      </c>
    </row>
    <row r="25" spans="1:105" ht="12" customHeight="1" x14ac:dyDescent="0.25">
      <c r="A25" s="57" t="s">
        <v>1461</v>
      </c>
      <c r="B25" s="261">
        <v>276.24834830310027</v>
      </c>
      <c r="C25" s="261">
        <v>258.57343810086172</v>
      </c>
      <c r="D25" s="261">
        <v>277.06751330545751</v>
      </c>
      <c r="E25" s="261">
        <v>233.3076746953291</v>
      </c>
      <c r="F25" s="261">
        <v>261.5104456364121</v>
      </c>
      <c r="G25" s="261">
        <v>298.87418849490177</v>
      </c>
      <c r="H25" s="261">
        <v>329.37282857281753</v>
      </c>
      <c r="I25" s="261">
        <v>314.39729162475578</v>
      </c>
      <c r="J25" s="261">
        <v>315.6127513097988</v>
      </c>
      <c r="K25" s="261">
        <v>242.7379775415601</v>
      </c>
      <c r="L25" s="261">
        <v>256.43767735358722</v>
      </c>
      <c r="M25" s="261">
        <v>242.04925606998231</v>
      </c>
      <c r="N25" s="261">
        <v>259.7391190052993</v>
      </c>
      <c r="O25" s="261">
        <v>288.16976102291608</v>
      </c>
      <c r="P25" s="261">
        <v>283.44871662824193</v>
      </c>
      <c r="Q25" s="261">
        <v>293.34854714794352</v>
      </c>
      <c r="R25" s="261">
        <v>319.15352591504762</v>
      </c>
      <c r="S25" s="261">
        <v>345.75996850020391</v>
      </c>
      <c r="T25" s="261">
        <v>338.78106427148202</v>
      </c>
      <c r="U25" s="261">
        <v>293.30468636436399</v>
      </c>
      <c r="V25" s="261">
        <v>236.41240669179641</v>
      </c>
      <c r="W25" s="261">
        <v>250.61729391703739</v>
      </c>
      <c r="X25" s="261">
        <v>235.48882288178811</v>
      </c>
      <c r="Y25" s="261">
        <v>242.5919079191043</v>
      </c>
      <c r="DA25" s="70" t="s">
        <v>1711</v>
      </c>
    </row>
    <row r="26" spans="1:105" ht="12" customHeight="1" x14ac:dyDescent="0.25">
      <c r="A26" s="18" t="s">
        <v>28</v>
      </c>
      <c r="B26" s="230">
        <v>149.75717566696019</v>
      </c>
      <c r="C26" s="230">
        <v>146.46529791370531</v>
      </c>
      <c r="D26" s="230">
        <v>147.3774061506322</v>
      </c>
      <c r="E26" s="230">
        <v>117.8518978727944</v>
      </c>
      <c r="F26" s="230">
        <v>149.69184595374151</v>
      </c>
      <c r="G26" s="230">
        <v>161.33945755048109</v>
      </c>
      <c r="H26" s="230">
        <v>181.5423254274755</v>
      </c>
      <c r="I26" s="230">
        <v>172.5994063203498</v>
      </c>
      <c r="J26" s="230">
        <v>188.47946174655371</v>
      </c>
      <c r="K26" s="230">
        <v>116.5012277867591</v>
      </c>
      <c r="L26" s="230">
        <v>134.18245647935379</v>
      </c>
      <c r="M26" s="230">
        <v>141.02320746942769</v>
      </c>
      <c r="N26" s="230">
        <v>153.47633073747099</v>
      </c>
      <c r="O26" s="230">
        <v>180.52959190600009</v>
      </c>
      <c r="P26" s="230">
        <v>179.31807051461209</v>
      </c>
      <c r="Q26" s="230">
        <v>195.47199518466519</v>
      </c>
      <c r="R26" s="230">
        <v>198.38957717791479</v>
      </c>
      <c r="S26" s="230">
        <v>213.193332193011</v>
      </c>
      <c r="T26" s="230">
        <v>205.2866337798209</v>
      </c>
      <c r="U26" s="230">
        <v>164.25519312360399</v>
      </c>
      <c r="V26" s="230">
        <v>132.14112100970331</v>
      </c>
      <c r="W26" s="230">
        <v>140.85545894737371</v>
      </c>
      <c r="X26" s="230">
        <v>130.55394837657471</v>
      </c>
      <c r="Y26" s="230">
        <v>150.07803549650109</v>
      </c>
      <c r="DA26" s="71" t="s">
        <v>1712</v>
      </c>
    </row>
    <row r="27" spans="1:105" ht="12" customHeight="1" x14ac:dyDescent="0.25">
      <c r="A27" s="18" t="s">
        <v>31</v>
      </c>
      <c r="B27" s="295">
        <v>24.336475681607961</v>
      </c>
      <c r="C27" s="295">
        <v>17.616335888462061</v>
      </c>
      <c r="D27" s="295">
        <v>20.776172141017369</v>
      </c>
      <c r="E27" s="295">
        <v>18.82499846163828</v>
      </c>
      <c r="F27" s="295">
        <v>16.300943354350601</v>
      </c>
      <c r="G27" s="295">
        <v>13.245986212563031</v>
      </c>
      <c r="H27" s="295">
        <v>15.26776295836318</v>
      </c>
      <c r="I27" s="295">
        <v>16.40758791647599</v>
      </c>
      <c r="J27" s="295">
        <v>13.19581316589829</v>
      </c>
      <c r="K27" s="295">
        <v>9.2653761640326486</v>
      </c>
      <c r="L27" s="295">
        <v>10.457065735305511</v>
      </c>
      <c r="M27" s="295">
        <v>8.5619353928051289</v>
      </c>
      <c r="N27" s="295">
        <v>10.04042885538067</v>
      </c>
      <c r="O27" s="295">
        <v>13.85277099890186</v>
      </c>
      <c r="P27" s="295">
        <v>13.82437473478636</v>
      </c>
      <c r="Q27" s="295">
        <v>12.75824115757511</v>
      </c>
      <c r="R27" s="295">
        <v>16.156204701533269</v>
      </c>
      <c r="S27" s="295">
        <v>18.25615974912332</v>
      </c>
      <c r="T27" s="295">
        <v>16.90877586206653</v>
      </c>
      <c r="U27" s="295">
        <v>15.281871434767179</v>
      </c>
      <c r="V27" s="295">
        <v>11.314466885405871</v>
      </c>
      <c r="W27" s="295">
        <v>14.97888015395252</v>
      </c>
      <c r="X27" s="295">
        <v>13.38647709930588</v>
      </c>
      <c r="Y27" s="295">
        <v>19.721497054539771</v>
      </c>
      <c r="DA27" s="122" t="s">
        <v>1713</v>
      </c>
    </row>
    <row r="28" spans="1:105" ht="12" customHeight="1" x14ac:dyDescent="0.25">
      <c r="A28" s="18" t="s">
        <v>159</v>
      </c>
      <c r="B28" s="295">
        <v>22.433475960669369</v>
      </c>
      <c r="C28" s="295">
        <v>19.942085217156791</v>
      </c>
      <c r="D28" s="295">
        <v>22.58363463182981</v>
      </c>
      <c r="E28" s="295">
        <v>21.17731585971768</v>
      </c>
      <c r="F28" s="295">
        <v>20.515747986975668</v>
      </c>
      <c r="G28" s="295">
        <v>12.52247038630528</v>
      </c>
      <c r="H28" s="295">
        <v>13.1404124474562</v>
      </c>
      <c r="I28" s="295">
        <v>14.29084977158853</v>
      </c>
      <c r="J28" s="295">
        <v>12.62221121220461</v>
      </c>
      <c r="K28" s="295">
        <v>10.12082157946117</v>
      </c>
      <c r="L28" s="295">
        <v>12.988901655862319</v>
      </c>
      <c r="M28" s="295">
        <v>8.9950679229503958</v>
      </c>
      <c r="N28" s="295">
        <v>9.3269057417484582</v>
      </c>
      <c r="O28" s="295">
        <v>13.0092331205392</v>
      </c>
      <c r="P28" s="295">
        <v>10.03481798994763</v>
      </c>
      <c r="Q28" s="295">
        <v>8.0834378290888314</v>
      </c>
      <c r="R28" s="295">
        <v>10.818536337272089</v>
      </c>
      <c r="S28" s="295">
        <v>11.05880697423969</v>
      </c>
      <c r="T28" s="295">
        <v>11.10868816639025</v>
      </c>
      <c r="U28" s="295">
        <v>8.7148120695883495</v>
      </c>
      <c r="V28" s="295">
        <v>7.7014447127387404</v>
      </c>
      <c r="W28" s="295">
        <v>7.7866955656788779</v>
      </c>
      <c r="X28" s="295">
        <v>5.4793884082463933</v>
      </c>
      <c r="Y28" s="295">
        <v>19.904712282396002</v>
      </c>
      <c r="DA28" s="122" t="s">
        <v>1714</v>
      </c>
    </row>
    <row r="29" spans="1:105" ht="12" customHeight="1" x14ac:dyDescent="0.25">
      <c r="A29" s="18" t="s">
        <v>32</v>
      </c>
      <c r="B29" s="295">
        <v>63.105083734411558</v>
      </c>
      <c r="C29" s="295">
        <v>44.549972746686947</v>
      </c>
      <c r="D29" s="295">
        <v>63.322033540818353</v>
      </c>
      <c r="E29" s="295">
        <v>54.078368866667823</v>
      </c>
      <c r="F29" s="295">
        <v>57.803511874885658</v>
      </c>
      <c r="G29" s="295">
        <v>62.38355560069099</v>
      </c>
      <c r="H29" s="295">
        <v>60.351715538848921</v>
      </c>
      <c r="I29" s="295">
        <v>53.01762963633233</v>
      </c>
      <c r="J29" s="295">
        <v>41.069719103006612</v>
      </c>
      <c r="K29" s="295">
        <v>35.484956026295833</v>
      </c>
      <c r="L29" s="295">
        <v>34.038260167515944</v>
      </c>
      <c r="M29" s="295">
        <v>18.34877765077378</v>
      </c>
      <c r="N29" s="295">
        <v>18.827619696907071</v>
      </c>
      <c r="O29" s="295">
        <v>16.507967992183222</v>
      </c>
      <c r="P29" s="295">
        <v>9.7482790782413389</v>
      </c>
      <c r="Q29" s="295">
        <v>14.635181499409439</v>
      </c>
      <c r="R29" s="295">
        <v>18.942251850058259</v>
      </c>
      <c r="S29" s="295">
        <v>23.54990962323696</v>
      </c>
      <c r="T29" s="295">
        <v>18.79096877181102</v>
      </c>
      <c r="U29" s="295">
        <v>21.89398020184159</v>
      </c>
      <c r="V29" s="295">
        <v>20.635016459478649</v>
      </c>
      <c r="W29" s="295">
        <v>20.07757717283064</v>
      </c>
      <c r="X29" s="295">
        <v>11.37049872191773</v>
      </c>
      <c r="Y29" s="295">
        <v>11.510675385718949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41.364424045545768</v>
      </c>
      <c r="H30" s="295">
        <v>48.837277967273593</v>
      </c>
      <c r="I30" s="295">
        <v>45.78040760936009</v>
      </c>
      <c r="J30" s="295">
        <v>47.713907037477313</v>
      </c>
      <c r="K30" s="295">
        <v>56.491186762247423</v>
      </c>
      <c r="L30" s="295">
        <v>41.314437624901871</v>
      </c>
      <c r="M30" s="295">
        <v>36.994878338377603</v>
      </c>
      <c r="N30" s="295">
        <v>39.115484789050051</v>
      </c>
      <c r="O30" s="295">
        <v>42.654780422448539</v>
      </c>
      <c r="P30" s="295">
        <v>44.663494288852839</v>
      </c>
      <c r="Q30" s="295">
        <v>35.937590722234347</v>
      </c>
      <c r="R30" s="295">
        <v>48.482139007211288</v>
      </c>
      <c r="S30" s="295">
        <v>54.465672973612513</v>
      </c>
      <c r="T30" s="295">
        <v>53.504592910003531</v>
      </c>
      <c r="U30" s="295">
        <v>51.190043351534463</v>
      </c>
      <c r="V30" s="295">
        <v>36.973283199817367</v>
      </c>
      <c r="W30" s="295">
        <v>36.457132799491639</v>
      </c>
      <c r="X30" s="295">
        <v>50.280183383041312</v>
      </c>
      <c r="Y30" s="295">
        <v>24.66119477313983</v>
      </c>
      <c r="DA30" s="122" t="s">
        <v>1716</v>
      </c>
    </row>
    <row r="31" spans="1:105" ht="12" customHeight="1" x14ac:dyDescent="0.25">
      <c r="A31" s="18" t="s">
        <v>35</v>
      </c>
      <c r="B31" s="295">
        <v>16.616137259451239</v>
      </c>
      <c r="C31" s="295">
        <v>29.99974633485056</v>
      </c>
      <c r="D31" s="295">
        <v>23.00826684115971</v>
      </c>
      <c r="E31" s="295">
        <v>21.375093634510961</v>
      </c>
      <c r="F31" s="295">
        <v>17.198396466458679</v>
      </c>
      <c r="G31" s="295">
        <v>8.0182946993156481</v>
      </c>
      <c r="H31" s="295">
        <v>10.23333423340007</v>
      </c>
      <c r="I31" s="295">
        <v>12.30141037064897</v>
      </c>
      <c r="J31" s="295">
        <v>12.531639044658309</v>
      </c>
      <c r="K31" s="295">
        <v>14.874409222763941</v>
      </c>
      <c r="L31" s="295">
        <v>23.456555690647718</v>
      </c>
      <c r="M31" s="295">
        <v>28.125389295647711</v>
      </c>
      <c r="N31" s="295">
        <v>28.952349184742101</v>
      </c>
      <c r="O31" s="295">
        <v>21.61541658284326</v>
      </c>
      <c r="P31" s="295">
        <v>25.859680021801559</v>
      </c>
      <c r="Q31" s="295">
        <v>26.462100754970571</v>
      </c>
      <c r="R31" s="295">
        <v>26.36481684105792</v>
      </c>
      <c r="S31" s="295">
        <v>25.236086986980361</v>
      </c>
      <c r="T31" s="295">
        <v>33.181404781389773</v>
      </c>
      <c r="U31" s="295">
        <v>31.968786183028321</v>
      </c>
      <c r="V31" s="295">
        <v>27.647074424652409</v>
      </c>
      <c r="W31" s="295">
        <v>30.46154927770997</v>
      </c>
      <c r="X31" s="295">
        <v>24.418326892702041</v>
      </c>
      <c r="Y31" s="295">
        <v>16.715792926808589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14.46977977897882</v>
      </c>
      <c r="C33" s="261">
        <f t="shared" si="1"/>
        <v>13.5439749377531</v>
      </c>
      <c r="D33" s="261">
        <f t="shared" si="1"/>
        <v>14.512687319456671</v>
      </c>
      <c r="E33" s="261">
        <f t="shared" si="1"/>
        <v>12.220564192778401</v>
      </c>
      <c r="F33" s="261">
        <f t="shared" si="1"/>
        <v>13.69781423673775</v>
      </c>
      <c r="G33" s="261">
        <f t="shared" si="1"/>
        <v>15.65491238484158</v>
      </c>
      <c r="H33" s="261">
        <f t="shared" si="1"/>
        <v>17.25241915075199</v>
      </c>
      <c r="I33" s="261">
        <f t="shared" si="1"/>
        <v>16.468006418362869</v>
      </c>
      <c r="J33" s="261">
        <f t="shared" si="1"/>
        <v>16.531671718375829</v>
      </c>
      <c r="K33" s="261">
        <f t="shared" si="1"/>
        <v>12.714519744991581</v>
      </c>
      <c r="L33" s="261">
        <f t="shared" si="1"/>
        <v>13.432104630243639</v>
      </c>
      <c r="M33" s="261">
        <f t="shared" si="1"/>
        <v>12.67844478532577</v>
      </c>
      <c r="N33" s="261">
        <f t="shared" si="1"/>
        <v>13.60503284482615</v>
      </c>
      <c r="O33" s="261">
        <f t="shared" si="1"/>
        <v>15.09421868610591</v>
      </c>
      <c r="P33" s="261">
        <f t="shared" si="1"/>
        <v>14.84693223846797</v>
      </c>
      <c r="Q33" s="261">
        <f t="shared" si="1"/>
        <v>15.365481465456019</v>
      </c>
      <c r="R33" s="261">
        <f t="shared" si="1"/>
        <v>16.717136098885859</v>
      </c>
      <c r="S33" s="261">
        <f t="shared" si="1"/>
        <v>18.11077109172513</v>
      </c>
      <c r="T33" s="261">
        <f t="shared" si="1"/>
        <v>17.74521883445918</v>
      </c>
      <c r="U33" s="261">
        <f t="shared" si="1"/>
        <v>15.363184054871571</v>
      </c>
      <c r="V33" s="261">
        <f t="shared" si="1"/>
        <v>7.8994567665487239</v>
      </c>
      <c r="W33" s="261">
        <f t="shared" si="1"/>
        <v>8.2333301797970435</v>
      </c>
      <c r="X33" s="261">
        <f t="shared" si="1"/>
        <v>8.0831228663427659</v>
      </c>
      <c r="Y33" s="261">
        <f t="shared" si="1"/>
        <v>16.895332502908222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14.46977977897882</v>
      </c>
      <c r="C35" s="262">
        <v>13.5439749377531</v>
      </c>
      <c r="D35" s="262">
        <v>14.512687319456671</v>
      </c>
      <c r="E35" s="262">
        <v>12.220564192778401</v>
      </c>
      <c r="F35" s="262">
        <v>13.69781423673775</v>
      </c>
      <c r="G35" s="262">
        <v>15.65491238484158</v>
      </c>
      <c r="H35" s="262">
        <v>17.25241915075199</v>
      </c>
      <c r="I35" s="262">
        <v>16.468006418362869</v>
      </c>
      <c r="J35" s="262">
        <v>16.531671718375829</v>
      </c>
      <c r="K35" s="262">
        <v>12.714519744991581</v>
      </c>
      <c r="L35" s="262">
        <v>13.432104630243639</v>
      </c>
      <c r="M35" s="262">
        <v>12.67844478532577</v>
      </c>
      <c r="N35" s="262">
        <v>13.60503284482615</v>
      </c>
      <c r="O35" s="262">
        <v>15.09421868610591</v>
      </c>
      <c r="P35" s="262">
        <v>14.84693223846797</v>
      </c>
      <c r="Q35" s="262">
        <v>15.365481465456019</v>
      </c>
      <c r="R35" s="262">
        <v>16.717136098885859</v>
      </c>
      <c r="S35" s="262">
        <v>18.11077109172513</v>
      </c>
      <c r="T35" s="262">
        <v>17.74521883445918</v>
      </c>
      <c r="U35" s="262">
        <v>15.363184054871571</v>
      </c>
      <c r="V35" s="262">
        <v>7.8994567665487239</v>
      </c>
      <c r="W35" s="262">
        <v>8.2333301797970435</v>
      </c>
      <c r="X35" s="262">
        <v>8.0831228663427659</v>
      </c>
      <c r="Y35" s="262">
        <v>16.895332502908222</v>
      </c>
      <c r="DA35" s="72" t="s">
        <v>1720</v>
      </c>
    </row>
    <row r="36" spans="1:105" ht="12" customHeight="1" x14ac:dyDescent="0.25">
      <c r="A36" s="64" t="s">
        <v>28</v>
      </c>
      <c r="B36" s="229">
        <v>7.844221931221008</v>
      </c>
      <c r="C36" s="229">
        <v>7.6717946698762489</v>
      </c>
      <c r="D36" s="229">
        <v>7.7195705404072239</v>
      </c>
      <c r="E36" s="229">
        <v>6.1730360352525544</v>
      </c>
      <c r="F36" s="229">
        <v>7.8407999865501914</v>
      </c>
      <c r="G36" s="229">
        <v>8.4508972985926931</v>
      </c>
      <c r="H36" s="229">
        <v>9.5091155680578492</v>
      </c>
      <c r="I36" s="229">
        <v>9.0406889843109983</v>
      </c>
      <c r="J36" s="229">
        <v>9.8724800386525526</v>
      </c>
      <c r="K36" s="229">
        <v>6.1022884676416096</v>
      </c>
      <c r="L36" s="229">
        <v>7.0284242689058223</v>
      </c>
      <c r="M36" s="229">
        <v>7.3867401138954039</v>
      </c>
      <c r="N36" s="229">
        <v>8.0390298103078273</v>
      </c>
      <c r="O36" s="229">
        <v>9.4560689847187831</v>
      </c>
      <c r="P36" s="229">
        <v>9.3926099709777375</v>
      </c>
      <c r="Q36" s="229">
        <v>10.238746188543169</v>
      </c>
      <c r="R36" s="229">
        <v>10.39156798526616</v>
      </c>
      <c r="S36" s="229">
        <v>11.166982847603601</v>
      </c>
      <c r="T36" s="229">
        <v>10.752833096046951</v>
      </c>
      <c r="U36" s="229">
        <v>8.6036223805560184</v>
      </c>
      <c r="V36" s="229">
        <v>4.4153481075985201</v>
      </c>
      <c r="W36" s="229">
        <v>4.6274121111708997</v>
      </c>
      <c r="X36" s="229">
        <v>4.4812471033657548</v>
      </c>
      <c r="Y36" s="229">
        <v>3.4150132970482869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1.2747350196750069</v>
      </c>
      <c r="C38" s="229">
        <v>0.92273674171939468</v>
      </c>
      <c r="D38" s="229">
        <v>1.08824772121652</v>
      </c>
      <c r="E38" s="229">
        <v>0.98604601168746209</v>
      </c>
      <c r="F38" s="229">
        <v>0.85383699839632454</v>
      </c>
      <c r="G38" s="229">
        <v>0.69381954545074764</v>
      </c>
      <c r="H38" s="229">
        <v>0.79971941581627171</v>
      </c>
      <c r="I38" s="229">
        <v>0.85942299859527171</v>
      </c>
      <c r="J38" s="229">
        <v>0.69119150100979843</v>
      </c>
      <c r="K38" s="229">
        <v>0.48531675749913361</v>
      </c>
      <c r="L38" s="229">
        <v>0.54773698830646678</v>
      </c>
      <c r="M38" s="229">
        <v>0.44847080670977679</v>
      </c>
      <c r="N38" s="229">
        <v>0.52591371248474594</v>
      </c>
      <c r="O38" s="229">
        <v>0.72560269378625908</v>
      </c>
      <c r="P38" s="229">
        <v>0.72411530864596396</v>
      </c>
      <c r="Q38" s="229">
        <v>0.66827165140065281</v>
      </c>
      <c r="R38" s="229">
        <v>0.84625564471715309</v>
      </c>
      <c r="S38" s="229">
        <v>0.95625046376687117</v>
      </c>
      <c r="T38" s="229">
        <v>0.88567502596528502</v>
      </c>
      <c r="U38" s="229">
        <v>0.80045841225855607</v>
      </c>
      <c r="V38" s="229">
        <v>0.37806028561914862</v>
      </c>
      <c r="W38" s="229">
        <v>0.49208920942193762</v>
      </c>
      <c r="X38" s="229">
        <v>0.45948906541305468</v>
      </c>
      <c r="Y38" s="229">
        <v>0.44876103592468791</v>
      </c>
      <c r="DA38" s="73" t="s">
        <v>1723</v>
      </c>
    </row>
    <row r="39" spans="1:105" ht="12" customHeight="1" x14ac:dyDescent="0.25">
      <c r="A39" s="64" t="s">
        <v>159</v>
      </c>
      <c r="B39" s="229">
        <v>1.1750566431323639</v>
      </c>
      <c r="C39" s="229">
        <v>1.0445585763621721</v>
      </c>
      <c r="D39" s="229">
        <v>1.1829218952395431</v>
      </c>
      <c r="E39" s="229">
        <v>1.1092594713499371</v>
      </c>
      <c r="F39" s="229">
        <v>1.0746068065060519</v>
      </c>
      <c r="G39" s="229">
        <v>0.65592207117854384</v>
      </c>
      <c r="H39" s="229">
        <v>0.68828963317826808</v>
      </c>
      <c r="I39" s="229">
        <v>0.74854908751335014</v>
      </c>
      <c r="J39" s="229">
        <v>0.6611464563906253</v>
      </c>
      <c r="K39" s="229">
        <v>0.53012465173713441</v>
      </c>
      <c r="L39" s="229">
        <v>0.68035355753485161</v>
      </c>
      <c r="M39" s="229">
        <v>0.47115811819892078</v>
      </c>
      <c r="N39" s="229">
        <v>0.4885396525676845</v>
      </c>
      <c r="O39" s="229">
        <v>0.68141851165409162</v>
      </c>
      <c r="P39" s="229">
        <v>0.52561981756126763</v>
      </c>
      <c r="Q39" s="229">
        <v>0.42340729261355481</v>
      </c>
      <c r="R39" s="229">
        <v>0.56667067619694611</v>
      </c>
      <c r="S39" s="229">
        <v>0.57925595761358484</v>
      </c>
      <c r="T39" s="229">
        <v>0.58186871482992697</v>
      </c>
      <c r="U39" s="229">
        <v>0.45647842688192769</v>
      </c>
      <c r="V39" s="229">
        <v>0.25733518134501532</v>
      </c>
      <c r="W39" s="229">
        <v>0.25581010232685059</v>
      </c>
      <c r="X39" s="229">
        <v>0.18807928628741391</v>
      </c>
      <c r="Y39" s="229">
        <v>0.45293008329581608</v>
      </c>
      <c r="DA39" s="73" t="s">
        <v>1724</v>
      </c>
    </row>
    <row r="40" spans="1:105" ht="12" customHeight="1" x14ac:dyDescent="0.25">
      <c r="A40" s="64" t="s">
        <v>32</v>
      </c>
      <c r="B40" s="229">
        <v>3.3054194538353578</v>
      </c>
      <c r="C40" s="229">
        <v>2.3335100418293941</v>
      </c>
      <c r="D40" s="229">
        <v>3.3167831993240871</v>
      </c>
      <c r="E40" s="229">
        <v>2.8326036811213982</v>
      </c>
      <c r="F40" s="229">
        <v>3.0277252060290269</v>
      </c>
      <c r="G40" s="229">
        <v>3.267626094116086</v>
      </c>
      <c r="H40" s="229">
        <v>3.1611991112162512</v>
      </c>
      <c r="I40" s="229">
        <v>2.7770425776427352</v>
      </c>
      <c r="J40" s="229">
        <v>2.151215725471022</v>
      </c>
      <c r="K40" s="229">
        <v>1.8586880331457369</v>
      </c>
      <c r="L40" s="229">
        <v>1.782910673345065</v>
      </c>
      <c r="M40" s="229">
        <v>0.96110175300970424</v>
      </c>
      <c r="N40" s="229">
        <v>0.98618331095937206</v>
      </c>
      <c r="O40" s="229">
        <v>0.86468086746074369</v>
      </c>
      <c r="P40" s="229">
        <v>0.51061102212061882</v>
      </c>
      <c r="Q40" s="229">
        <v>0.76658504792031346</v>
      </c>
      <c r="R40" s="229">
        <v>0.99218769803309359</v>
      </c>
      <c r="S40" s="229">
        <v>1.2335349990553</v>
      </c>
      <c r="T40" s="229">
        <v>0.9842635499251674</v>
      </c>
      <c r="U40" s="229">
        <v>1.146798067579305</v>
      </c>
      <c r="V40" s="229">
        <v>0.68949604921190999</v>
      </c>
      <c r="W40" s="229">
        <v>0.65959263820393899</v>
      </c>
      <c r="X40" s="229">
        <v>0.3902908728156132</v>
      </c>
      <c r="Y40" s="229">
        <v>0.26192446729590257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2.166652254393322</v>
      </c>
      <c r="H41" s="229">
        <v>2.558077402207195</v>
      </c>
      <c r="I41" s="229">
        <v>2.3979597357538021</v>
      </c>
      <c r="J41" s="229">
        <v>2.4992356749566711</v>
      </c>
      <c r="K41" s="229">
        <v>2.958986133035677</v>
      </c>
      <c r="L41" s="229">
        <v>2.1640339853499051</v>
      </c>
      <c r="M41" s="229">
        <v>1.9377771696904309</v>
      </c>
      <c r="N41" s="229">
        <v>2.0488537011071708</v>
      </c>
      <c r="O41" s="229">
        <v>2.2342406136536548</v>
      </c>
      <c r="P41" s="229">
        <v>2.3394562555367351</v>
      </c>
      <c r="Q41" s="229">
        <v>1.882396860404929</v>
      </c>
      <c r="R41" s="229">
        <v>2.5394753632281288</v>
      </c>
      <c r="S41" s="229">
        <v>2.8528905178370141</v>
      </c>
      <c r="T41" s="229">
        <v>2.802549522295096</v>
      </c>
      <c r="U41" s="229">
        <v>2.681314327209571</v>
      </c>
      <c r="V41" s="229">
        <v>1.235421001128256</v>
      </c>
      <c r="W41" s="229">
        <v>1.1976971223952619</v>
      </c>
      <c r="X41" s="229">
        <v>1.7258606801537499</v>
      </c>
      <c r="Y41" s="229">
        <v>0.56116344935321139</v>
      </c>
      <c r="DA41" s="73" t="s">
        <v>1726</v>
      </c>
    </row>
    <row r="42" spans="1:105" ht="12" customHeight="1" x14ac:dyDescent="0.25">
      <c r="A42" s="64" t="s">
        <v>35</v>
      </c>
      <c r="B42" s="229">
        <v>0.87034673111508232</v>
      </c>
      <c r="C42" s="229">
        <v>1.571374907965895</v>
      </c>
      <c r="D42" s="229">
        <v>1.2051639632692981</v>
      </c>
      <c r="E42" s="229">
        <v>1.119618993367044</v>
      </c>
      <c r="F42" s="229">
        <v>0.90084523925615734</v>
      </c>
      <c r="G42" s="229">
        <v>0.41999512111019038</v>
      </c>
      <c r="H42" s="229">
        <v>0.53601802027614964</v>
      </c>
      <c r="I42" s="229">
        <v>0.64434303454671205</v>
      </c>
      <c r="J42" s="229">
        <v>0.65640232189516112</v>
      </c>
      <c r="K42" s="229">
        <v>0.77911570193228985</v>
      </c>
      <c r="L42" s="229">
        <v>1.2286451568015251</v>
      </c>
      <c r="M42" s="229">
        <v>1.4731968238215289</v>
      </c>
      <c r="N42" s="229">
        <v>1.516512657399347</v>
      </c>
      <c r="O42" s="229">
        <v>1.1322070148323811</v>
      </c>
      <c r="P42" s="229">
        <v>1.354519863625651</v>
      </c>
      <c r="Q42" s="229">
        <v>1.3860744245734049</v>
      </c>
      <c r="R42" s="229">
        <v>1.3809787314443791</v>
      </c>
      <c r="S42" s="229">
        <v>1.321856305848764</v>
      </c>
      <c r="T42" s="229">
        <v>1.738028925396752</v>
      </c>
      <c r="U42" s="229">
        <v>1.6745124403861971</v>
      </c>
      <c r="V42" s="229">
        <v>0.92379614164587331</v>
      </c>
      <c r="W42" s="229">
        <v>1.0007289962781549</v>
      </c>
      <c r="X42" s="229">
        <v>0.83815585830717931</v>
      </c>
      <c r="Y42" s="229">
        <v>0.38036648685401991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11.375173683136291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1687.83376</v>
      </c>
      <c r="C46" s="279">
        <v>1729.06242</v>
      </c>
      <c r="D46" s="279">
        <v>1740.60906</v>
      </c>
      <c r="E46" s="279">
        <v>1653.7667300000001</v>
      </c>
      <c r="F46" s="279">
        <v>1734.6579200000001</v>
      </c>
      <c r="G46" s="279">
        <v>1860.7066600000001</v>
      </c>
      <c r="H46" s="279">
        <v>1935.02809</v>
      </c>
      <c r="I46" s="279">
        <v>1878.42725</v>
      </c>
      <c r="J46" s="279">
        <v>1908.2263700000001</v>
      </c>
      <c r="K46" s="279">
        <v>1631.20625</v>
      </c>
      <c r="L46" s="279">
        <v>1822.6245699999999</v>
      </c>
      <c r="M46" s="279">
        <v>1858.2559200000001</v>
      </c>
      <c r="N46" s="279">
        <v>1935.17453</v>
      </c>
      <c r="O46" s="279">
        <v>1881.61977</v>
      </c>
      <c r="P46" s="279">
        <v>1814.3317099999999</v>
      </c>
      <c r="Q46" s="279">
        <v>1956.9816699999999</v>
      </c>
      <c r="R46" s="279">
        <v>1981.41417</v>
      </c>
      <c r="S46" s="279">
        <v>1949.20677</v>
      </c>
      <c r="T46" s="279">
        <v>1995.3877399999999</v>
      </c>
      <c r="U46" s="279">
        <v>1729.6081300000001</v>
      </c>
      <c r="V46" s="279">
        <v>1660.33608</v>
      </c>
      <c r="W46" s="279">
        <v>1633.50397</v>
      </c>
      <c r="X46" s="279">
        <v>1598.6171999999999</v>
      </c>
      <c r="Y46" s="279">
        <v>1527.1545599999999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536.05224015874319</v>
      </c>
      <c r="C48" s="223">
        <f t="shared" si="2"/>
        <v>519.3776396544738</v>
      </c>
      <c r="D48" s="223">
        <f t="shared" si="2"/>
        <v>509.14563487671342</v>
      </c>
      <c r="E48" s="223">
        <f t="shared" si="2"/>
        <v>472.32986921245259</v>
      </c>
      <c r="F48" s="223">
        <f t="shared" si="2"/>
        <v>490.40253677879616</v>
      </c>
      <c r="G48" s="223">
        <f t="shared" si="2"/>
        <v>572.99107885971728</v>
      </c>
      <c r="H48" s="223">
        <f t="shared" si="2"/>
        <v>541.40129178592338</v>
      </c>
      <c r="I48" s="223">
        <f t="shared" si="2"/>
        <v>550.26516624861915</v>
      </c>
      <c r="J48" s="223">
        <f t="shared" si="2"/>
        <v>541.80409315025611</v>
      </c>
      <c r="K48" s="223">
        <f t="shared" si="2"/>
        <v>576.21048430069129</v>
      </c>
      <c r="L48" s="223">
        <f t="shared" si="2"/>
        <v>565.33296107022204</v>
      </c>
      <c r="M48" s="223">
        <f t="shared" si="2"/>
        <v>636.0780467086322</v>
      </c>
      <c r="N48" s="223">
        <f t="shared" si="2"/>
        <v>592.8712767907806</v>
      </c>
      <c r="O48" s="223">
        <f t="shared" si="2"/>
        <v>241.36364871397842</v>
      </c>
      <c r="P48" s="223">
        <f t="shared" si="2"/>
        <v>214.43596653801302</v>
      </c>
      <c r="Q48" s="223">
        <f t="shared" si="2"/>
        <v>314.37896073517089</v>
      </c>
      <c r="R48" s="223">
        <f t="shared" si="2"/>
        <v>150.23477014372548</v>
      </c>
      <c r="S48" s="223">
        <f t="shared" si="2"/>
        <v>129.02632187639168</v>
      </c>
      <c r="T48" s="223">
        <f t="shared" si="2"/>
        <v>175.35818721970253</v>
      </c>
      <c r="U48" s="223">
        <f t="shared" si="2"/>
        <v>138.4475284027923</v>
      </c>
      <c r="V48" s="223">
        <f t="shared" si="2"/>
        <v>125.61753746500111</v>
      </c>
      <c r="W48" s="223">
        <f t="shared" si="2"/>
        <v>108.18649205154559</v>
      </c>
      <c r="X48" s="223">
        <f t="shared" si="2"/>
        <v>179.215987230613</v>
      </c>
      <c r="Y48" s="223">
        <f t="shared" si="2"/>
        <v>159.75174890340509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1.296764285397944</v>
      </c>
      <c r="C53" s="260">
        <v>1.0378257668673989</v>
      </c>
      <c r="D53" s="260">
        <v>1.268699327604049</v>
      </c>
      <c r="E53" s="260">
        <v>1.099861501773757</v>
      </c>
      <c r="F53" s="260">
        <v>1.0210579574789309</v>
      </c>
      <c r="G53" s="260">
        <v>0.83226588430125248</v>
      </c>
      <c r="H53" s="260">
        <v>0.83577952010023027</v>
      </c>
      <c r="I53" s="260">
        <v>0.82474896046335566</v>
      </c>
      <c r="J53" s="260">
        <v>0.6779223006033519</v>
      </c>
      <c r="K53" s="260">
        <v>1.1833003021270481</v>
      </c>
      <c r="L53" s="260">
        <v>1.3303659150685561</v>
      </c>
      <c r="M53" s="260">
        <v>1.7360218048259011</v>
      </c>
      <c r="N53" s="260">
        <v>1.5269398375099199</v>
      </c>
      <c r="O53" s="260">
        <v>0.33885653180883901</v>
      </c>
      <c r="P53" s="260">
        <v>0.27607079082982322</v>
      </c>
      <c r="Q53" s="260">
        <v>0.50216181575898522</v>
      </c>
      <c r="R53" s="260">
        <v>0.17965782888055831</v>
      </c>
      <c r="S53" s="260">
        <v>0.1328147871445938</v>
      </c>
      <c r="T53" s="260">
        <v>0.2465599258152987</v>
      </c>
      <c r="U53" s="260">
        <v>0.19867599158775071</v>
      </c>
      <c r="V53" s="260">
        <v>0.21489558150326599</v>
      </c>
      <c r="W53" s="260">
        <v>0.14669967932192571</v>
      </c>
      <c r="X53" s="260">
        <v>0.30143443884012799</v>
      </c>
      <c r="Y53" s="260">
        <v>0.24612912521584451</v>
      </c>
      <c r="DA53" s="68" t="s">
        <v>1736</v>
      </c>
    </row>
    <row r="54" spans="1:105" ht="12" customHeight="1" x14ac:dyDescent="0.25">
      <c r="A54" s="37" t="s">
        <v>159</v>
      </c>
      <c r="B54" s="226">
        <v>0.74497358678421033</v>
      </c>
      <c r="C54" s="226">
        <v>0.414410309759633</v>
      </c>
      <c r="D54" s="226">
        <v>0.62844148075799144</v>
      </c>
      <c r="E54" s="226">
        <v>0.54737474803078734</v>
      </c>
      <c r="F54" s="226">
        <v>0.55543531582953121</v>
      </c>
      <c r="G54" s="226">
        <v>0.50738250723632017</v>
      </c>
      <c r="H54" s="226">
        <v>0.46986423525540272</v>
      </c>
      <c r="I54" s="226">
        <v>0.44322533813268827</v>
      </c>
      <c r="J54" s="226">
        <v>0.34018165713396242</v>
      </c>
      <c r="K54" s="226">
        <v>0.47913025198728082</v>
      </c>
      <c r="L54" s="226">
        <v>0.47413294537217432</v>
      </c>
      <c r="M54" s="226">
        <v>0.42067461502893788</v>
      </c>
      <c r="N54" s="226">
        <v>0.37204548430016687</v>
      </c>
      <c r="O54" s="226">
        <v>0.12731576072199091</v>
      </c>
      <c r="P54" s="226">
        <v>7.7179520310087124E-2</v>
      </c>
      <c r="Q54" s="226">
        <v>0.1175026930888025</v>
      </c>
      <c r="R54" s="226">
        <v>5.2271637275372387E-2</v>
      </c>
      <c r="S54" s="226">
        <v>4.0467761000380152E-2</v>
      </c>
      <c r="T54" s="226">
        <v>6.1841309148748413E-2</v>
      </c>
      <c r="U54" s="226">
        <v>4.2558279104897088E-2</v>
      </c>
      <c r="V54" s="226">
        <v>4.6819682417999893E-2</v>
      </c>
      <c r="W54" s="226">
        <v>2.9865572842357441E-2</v>
      </c>
      <c r="X54" s="226">
        <v>5.5244233661374743E-2</v>
      </c>
      <c r="Y54" s="226">
        <v>0.13378104408313299</v>
      </c>
      <c r="DA54" s="69" t="s">
        <v>1737</v>
      </c>
    </row>
    <row r="55" spans="1:105" ht="12" customHeight="1" x14ac:dyDescent="0.25">
      <c r="A55" s="37" t="s">
        <v>35</v>
      </c>
      <c r="B55" s="226">
        <v>0.55179069861373353</v>
      </c>
      <c r="C55" s="226">
        <v>0.62341545710776636</v>
      </c>
      <c r="D55" s="226">
        <v>0.64025784684605724</v>
      </c>
      <c r="E55" s="226">
        <v>0.55248675374296941</v>
      </c>
      <c r="F55" s="226">
        <v>0.46562264164939982</v>
      </c>
      <c r="G55" s="226">
        <v>0.32488337706493242</v>
      </c>
      <c r="H55" s="226">
        <v>0.36591528484482772</v>
      </c>
      <c r="I55" s="226">
        <v>0.38152362233066739</v>
      </c>
      <c r="J55" s="226">
        <v>0.33774064346938948</v>
      </c>
      <c r="K55" s="226">
        <v>0.70417005013976752</v>
      </c>
      <c r="L55" s="226">
        <v>0.85623296969638207</v>
      </c>
      <c r="M55" s="226">
        <v>1.3153471897969631</v>
      </c>
      <c r="N55" s="226">
        <v>1.1548943532097531</v>
      </c>
      <c r="O55" s="226">
        <v>0.2115407710868481</v>
      </c>
      <c r="P55" s="226">
        <v>0.19889127051973601</v>
      </c>
      <c r="Q55" s="226">
        <v>0.38465912267018282</v>
      </c>
      <c r="R55" s="226">
        <v>0.12738619160518591</v>
      </c>
      <c r="S55" s="226">
        <v>9.234702614421364E-2</v>
      </c>
      <c r="T55" s="226">
        <v>0.18471861666655029</v>
      </c>
      <c r="U55" s="226">
        <v>0.15611771248285361</v>
      </c>
      <c r="V55" s="226">
        <v>0.1680758990852661</v>
      </c>
      <c r="W55" s="226">
        <v>0.11683410647956829</v>
      </c>
      <c r="X55" s="226">
        <v>0.24619020517875331</v>
      </c>
      <c r="Y55" s="226">
        <v>0.1123480811327115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95.437338392634828</v>
      </c>
      <c r="C60" s="261">
        <f t="shared" si="3"/>
        <v>92.407551437527985</v>
      </c>
      <c r="D60" s="261">
        <f t="shared" si="3"/>
        <v>89.022523049685446</v>
      </c>
      <c r="E60" s="261">
        <f t="shared" si="3"/>
        <v>81.712471717632269</v>
      </c>
      <c r="F60" s="261">
        <f t="shared" si="3"/>
        <v>85.168524211743289</v>
      </c>
      <c r="G60" s="261">
        <f t="shared" si="3"/>
        <v>99.013801098093495</v>
      </c>
      <c r="H60" s="261">
        <f t="shared" si="3"/>
        <v>93.208136350741327</v>
      </c>
      <c r="I60" s="261">
        <f t="shared" si="3"/>
        <v>94.620814956515261</v>
      </c>
      <c r="J60" s="261">
        <f t="shared" si="3"/>
        <v>94.239259926022669</v>
      </c>
      <c r="K60" s="261">
        <f t="shared" si="3"/>
        <v>99.293831923998908</v>
      </c>
      <c r="L60" s="261">
        <f t="shared" si="3"/>
        <v>97.770046286630929</v>
      </c>
      <c r="M60" s="261">
        <f t="shared" si="3"/>
        <v>110.5688719384235</v>
      </c>
      <c r="N60" s="261">
        <f t="shared" si="3"/>
        <v>103.41759722585498</v>
      </c>
      <c r="O60" s="261">
        <f t="shared" si="3"/>
        <v>39.953849802152178</v>
      </c>
      <c r="P60" s="261">
        <f t="shared" si="3"/>
        <v>35.443461978756581</v>
      </c>
      <c r="Q60" s="261">
        <f t="shared" si="3"/>
        <v>53.537057283198628</v>
      </c>
      <c r="R60" s="261">
        <f t="shared" si="3"/>
        <v>24.56586786381035</v>
      </c>
      <c r="S60" s="261">
        <f t="shared" si="3"/>
        <v>20.167948530506592</v>
      </c>
      <c r="T60" s="261">
        <f t="shared" si="3"/>
        <v>28.331754293776079</v>
      </c>
      <c r="U60" s="261">
        <f t="shared" si="3"/>
        <v>23.045680902424717</v>
      </c>
      <c r="V60" s="261">
        <f t="shared" si="3"/>
        <v>22.330403508478444</v>
      </c>
      <c r="W60" s="261">
        <f t="shared" si="3"/>
        <v>17.316569599049487</v>
      </c>
      <c r="X60" s="261">
        <f t="shared" si="3"/>
        <v>32.219593602051006</v>
      </c>
      <c r="Y60" s="261">
        <f t="shared" si="3"/>
        <v>29.466668847515862</v>
      </c>
      <c r="DA60" s="70"/>
    </row>
    <row r="61" spans="1:105" ht="12" customHeight="1" x14ac:dyDescent="0.25">
      <c r="A61" s="60" t="s">
        <v>1499</v>
      </c>
      <c r="B61" s="262">
        <v>79.911155657284709</v>
      </c>
      <c r="C61" s="262">
        <v>77.45448904199931</v>
      </c>
      <c r="D61" s="262">
        <v>74.541912364217097</v>
      </c>
      <c r="E61" s="262">
        <v>68.322641086636395</v>
      </c>
      <c r="F61" s="262">
        <v>71.21236684291614</v>
      </c>
      <c r="G61" s="262">
        <v>82.466608944249799</v>
      </c>
      <c r="H61" s="262">
        <v>77.613934389793116</v>
      </c>
      <c r="I61" s="262">
        <v>78.826810229891905</v>
      </c>
      <c r="J61" s="262">
        <v>78.486779855855161</v>
      </c>
      <c r="K61" s="262">
        <v>82.335458227932151</v>
      </c>
      <c r="L61" s="262">
        <v>81.277863528432135</v>
      </c>
      <c r="M61" s="262">
        <v>91.941638438744462</v>
      </c>
      <c r="N61" s="262">
        <v>86.034191334697752</v>
      </c>
      <c r="O61" s="262">
        <v>33.282130453558587</v>
      </c>
      <c r="P61" s="262">
        <v>29.5177351283543</v>
      </c>
      <c r="Q61" s="262">
        <v>44.629122375444403</v>
      </c>
      <c r="R61" s="262">
        <v>20.46130739622982</v>
      </c>
      <c r="S61" s="262">
        <v>16.797400804400841</v>
      </c>
      <c r="T61" s="262">
        <v>23.583077328241409</v>
      </c>
      <c r="U61" s="262">
        <v>19.159374473197211</v>
      </c>
      <c r="V61" s="262">
        <v>20.053789063539259</v>
      </c>
      <c r="W61" s="262">
        <v>15.365876776351939</v>
      </c>
      <c r="X61" s="262">
        <v>28.82914904867933</v>
      </c>
      <c r="Y61" s="262">
        <v>23.274135644960388</v>
      </c>
      <c r="DA61" s="72" t="s">
        <v>1743</v>
      </c>
    </row>
    <row r="62" spans="1:105" ht="12" customHeight="1" x14ac:dyDescent="0.25">
      <c r="A62" s="59" t="s">
        <v>28</v>
      </c>
      <c r="B62" s="230">
        <v>43.320689694720897</v>
      </c>
      <c r="C62" s="230">
        <v>43.87300913663509</v>
      </c>
      <c r="D62" s="230">
        <v>39.650241064655582</v>
      </c>
      <c r="E62" s="230">
        <v>34.512164806651597</v>
      </c>
      <c r="F62" s="230">
        <v>40.762848388366123</v>
      </c>
      <c r="G62" s="230">
        <v>51.668401707188877</v>
      </c>
      <c r="H62" s="230">
        <v>50.226126793144147</v>
      </c>
      <c r="I62" s="230">
        <v>50.650057600349612</v>
      </c>
      <c r="J62" s="230">
        <v>55.219148337999073</v>
      </c>
      <c r="K62" s="230">
        <v>51.502535607743532</v>
      </c>
      <c r="L62" s="230">
        <v>50.696816389496057</v>
      </c>
      <c r="M62" s="230">
        <v>63.231543242628128</v>
      </c>
      <c r="N62" s="230">
        <v>59.849490064480229</v>
      </c>
      <c r="O62" s="230">
        <v>24.472679483134339</v>
      </c>
      <c r="P62" s="230">
        <v>22.166628476090398</v>
      </c>
      <c r="Q62" s="230">
        <v>33.890335186981233</v>
      </c>
      <c r="R62" s="230">
        <v>14.99718965206902</v>
      </c>
      <c r="S62" s="230">
        <v>12.293731475921989</v>
      </c>
      <c r="T62" s="230">
        <v>16.970521739065589</v>
      </c>
      <c r="U62" s="230">
        <v>12.99808518419805</v>
      </c>
      <c r="V62" s="230">
        <v>13.286912421949051</v>
      </c>
      <c r="W62" s="230">
        <v>10.1063036849038</v>
      </c>
      <c r="X62" s="230">
        <v>20.321726064335831</v>
      </c>
      <c r="Y62" s="230">
        <v>16.027738839799358</v>
      </c>
      <c r="DA62" s="71" t="s">
        <v>1744</v>
      </c>
    </row>
    <row r="63" spans="1:105" ht="12" customHeight="1" x14ac:dyDescent="0.25">
      <c r="A63" s="59" t="s">
        <v>31</v>
      </c>
      <c r="B63" s="295">
        <v>7.039882440161807</v>
      </c>
      <c r="C63" s="295">
        <v>5.276892727476624</v>
      </c>
      <c r="D63" s="295">
        <v>5.5895965013127382</v>
      </c>
      <c r="E63" s="295">
        <v>5.5127788446332824</v>
      </c>
      <c r="F63" s="295">
        <v>4.4389383957899549</v>
      </c>
      <c r="G63" s="295">
        <v>4.2419811435429704</v>
      </c>
      <c r="H63" s="295">
        <v>4.2240320343410191</v>
      </c>
      <c r="I63" s="295">
        <v>4.8148790935576198</v>
      </c>
      <c r="J63" s="295">
        <v>3.8659998171476189</v>
      </c>
      <c r="K63" s="295">
        <v>4.0960114744942162</v>
      </c>
      <c r="L63" s="295">
        <v>3.9508886292989072</v>
      </c>
      <c r="M63" s="295">
        <v>3.8389737245772988</v>
      </c>
      <c r="N63" s="295">
        <v>3.9153564861484771</v>
      </c>
      <c r="O63" s="295">
        <v>1.877888389543944</v>
      </c>
      <c r="P63" s="295">
        <v>1.70891744362869</v>
      </c>
      <c r="Q63" s="295">
        <v>2.211984733762415</v>
      </c>
      <c r="R63" s="295">
        <v>1.221322558438906</v>
      </c>
      <c r="S63" s="295">
        <v>1.0527361406128219</v>
      </c>
      <c r="T63" s="295">
        <v>1.397805317690362</v>
      </c>
      <c r="U63" s="295">
        <v>1.2093076809668439</v>
      </c>
      <c r="V63" s="295">
        <v>1.1376801517855379</v>
      </c>
      <c r="W63" s="295">
        <v>1.074726622786992</v>
      </c>
      <c r="X63" s="295">
        <v>2.083708106582324</v>
      </c>
      <c r="Y63" s="295">
        <v>2.106177651341957</v>
      </c>
      <c r="DA63" s="122" t="s">
        <v>1745</v>
      </c>
    </row>
    <row r="64" spans="1:105" ht="12" customHeight="1" x14ac:dyDescent="0.25">
      <c r="A64" s="59" t="s">
        <v>159</v>
      </c>
      <c r="B64" s="295">
        <v>6.4893962278466413</v>
      </c>
      <c r="C64" s="295">
        <v>5.9735602862827077</v>
      </c>
      <c r="D64" s="295">
        <v>6.0758740478369777</v>
      </c>
      <c r="E64" s="295">
        <v>6.2016397555343303</v>
      </c>
      <c r="F64" s="295">
        <v>5.5866792171528754</v>
      </c>
      <c r="G64" s="295">
        <v>4.0102777095525752</v>
      </c>
      <c r="H64" s="295">
        <v>3.6354718942046702</v>
      </c>
      <c r="I64" s="295">
        <v>4.1937129421259254</v>
      </c>
      <c r="J64" s="295">
        <v>3.6979506776049309</v>
      </c>
      <c r="K64" s="295">
        <v>4.4741843813860687</v>
      </c>
      <c r="L64" s="295">
        <v>4.9074668896808724</v>
      </c>
      <c r="M64" s="295">
        <v>4.0331803292994817</v>
      </c>
      <c r="N64" s="295">
        <v>3.6371116630222642</v>
      </c>
      <c r="O64" s="295">
        <v>1.7635379835462319</v>
      </c>
      <c r="P64" s="295">
        <v>1.240466627652185</v>
      </c>
      <c r="Q64" s="295">
        <v>1.401481666118666</v>
      </c>
      <c r="R64" s="295">
        <v>0.81782341348692333</v>
      </c>
      <c r="S64" s="295">
        <v>0.63770288679700593</v>
      </c>
      <c r="T64" s="295">
        <v>0.91832688056263256</v>
      </c>
      <c r="U64" s="295">
        <v>0.68963341426620905</v>
      </c>
      <c r="V64" s="295">
        <v>0.7743874173212747</v>
      </c>
      <c r="W64" s="295">
        <v>0.55869123338731463</v>
      </c>
      <c r="X64" s="295">
        <v>0.8529089439049089</v>
      </c>
      <c r="Y64" s="295">
        <v>2.125744310872375</v>
      </c>
      <c r="DA64" s="122" t="s">
        <v>1746</v>
      </c>
    </row>
    <row r="65" spans="1:105" ht="12" customHeight="1" x14ac:dyDescent="0.25">
      <c r="A65" s="59" t="s">
        <v>32</v>
      </c>
      <c r="B65" s="295">
        <v>18.25458939408237</v>
      </c>
      <c r="C65" s="295">
        <v>13.34474028451314</v>
      </c>
      <c r="D65" s="295">
        <v>17.03608416090232</v>
      </c>
      <c r="E65" s="295">
        <v>15.83649998420754</v>
      </c>
      <c r="F65" s="295">
        <v>15.740575419179621</v>
      </c>
      <c r="G65" s="295">
        <v>19.978117316346729</v>
      </c>
      <c r="H65" s="295">
        <v>16.697114073538419</v>
      </c>
      <c r="I65" s="295">
        <v>15.558257424884481</v>
      </c>
      <c r="J65" s="295">
        <v>12.03226542740455</v>
      </c>
      <c r="K65" s="295">
        <v>15.68708970714578</v>
      </c>
      <c r="L65" s="295">
        <v>12.86033562961318</v>
      </c>
      <c r="M65" s="295">
        <v>8.2271673456710648</v>
      </c>
      <c r="N65" s="295">
        <v>7.3420014185466851</v>
      </c>
      <c r="O65" s="295">
        <v>2.2378281883055302</v>
      </c>
      <c r="P65" s="295">
        <v>1.205045760243179</v>
      </c>
      <c r="Q65" s="295">
        <v>2.537402895328932</v>
      </c>
      <c r="R65" s="295">
        <v>1.4319328034951</v>
      </c>
      <c r="S65" s="295">
        <v>1.357998686976748</v>
      </c>
      <c r="T65" s="295">
        <v>1.5534013986616779</v>
      </c>
      <c r="U65" s="295">
        <v>1.732546863650958</v>
      </c>
      <c r="V65" s="295">
        <v>2.074870066392406</v>
      </c>
      <c r="W65" s="295">
        <v>1.440555401133083</v>
      </c>
      <c r="X65" s="295">
        <v>1.769905568655733</v>
      </c>
      <c r="Y65" s="295">
        <v>1.2292944689851779</v>
      </c>
      <c r="DA65" s="122" t="s">
        <v>1747</v>
      </c>
    </row>
    <row r="66" spans="1:105" ht="12" customHeight="1" x14ac:dyDescent="0.25">
      <c r="A66" s="59" t="s">
        <v>35</v>
      </c>
      <c r="B66" s="295">
        <v>4.8065979004730002</v>
      </c>
      <c r="C66" s="295">
        <v>8.9862866070917526</v>
      </c>
      <c r="D66" s="295">
        <v>6.1901165895094739</v>
      </c>
      <c r="E66" s="295">
        <v>6.2595576956096446</v>
      </c>
      <c r="F66" s="295">
        <v>4.6833254224275587</v>
      </c>
      <c r="G66" s="295">
        <v>2.5678310676186409</v>
      </c>
      <c r="H66" s="295">
        <v>2.83118959456485</v>
      </c>
      <c r="I66" s="295">
        <v>3.6099031689742689</v>
      </c>
      <c r="J66" s="295">
        <v>3.6714155956989871</v>
      </c>
      <c r="K66" s="295">
        <v>6.575637057162548</v>
      </c>
      <c r="L66" s="295">
        <v>8.8623559903431222</v>
      </c>
      <c r="M66" s="295">
        <v>12.610773796568481</v>
      </c>
      <c r="N66" s="295">
        <v>11.29023170250009</v>
      </c>
      <c r="O66" s="295">
        <v>2.9301964090285439</v>
      </c>
      <c r="P66" s="295">
        <v>3.1966768207398411</v>
      </c>
      <c r="Q66" s="295">
        <v>4.5879178932531648</v>
      </c>
      <c r="R66" s="295">
        <v>1.9930389687398651</v>
      </c>
      <c r="S66" s="295">
        <v>1.455231614092275</v>
      </c>
      <c r="T66" s="295">
        <v>2.743021992261153</v>
      </c>
      <c r="U66" s="295">
        <v>2.5298013301151561</v>
      </c>
      <c r="V66" s="295">
        <v>2.779939006090991</v>
      </c>
      <c r="W66" s="295">
        <v>2.1855998341407479</v>
      </c>
      <c r="X66" s="295">
        <v>3.8009003652005422</v>
      </c>
      <c r="Y66" s="295">
        <v>1.7851803739615151</v>
      </c>
      <c r="DA66" s="122" t="s">
        <v>1748</v>
      </c>
    </row>
    <row r="67" spans="1:105" ht="12" customHeight="1" x14ac:dyDescent="0.25">
      <c r="A67" s="60" t="s">
        <v>1506</v>
      </c>
      <c r="B67" s="262">
        <v>15.526182735350121</v>
      </c>
      <c r="C67" s="262">
        <v>14.95306239552867</v>
      </c>
      <c r="D67" s="262">
        <v>14.480610685468349</v>
      </c>
      <c r="E67" s="262">
        <v>13.389830630995871</v>
      </c>
      <c r="F67" s="262">
        <v>13.956157368827149</v>
      </c>
      <c r="G67" s="262">
        <v>16.547192153843689</v>
      </c>
      <c r="H67" s="262">
        <v>15.59420196094821</v>
      </c>
      <c r="I67" s="262">
        <v>15.794004726623349</v>
      </c>
      <c r="J67" s="262">
        <v>15.752480070167509</v>
      </c>
      <c r="K67" s="262">
        <v>16.958373696066751</v>
      </c>
      <c r="L67" s="262">
        <v>16.492182758198801</v>
      </c>
      <c r="M67" s="262">
        <v>18.62723349967904</v>
      </c>
      <c r="N67" s="262">
        <v>17.383405891157221</v>
      </c>
      <c r="O67" s="262">
        <v>6.6717193485935944</v>
      </c>
      <c r="P67" s="262">
        <v>5.9257268504022829</v>
      </c>
      <c r="Q67" s="262">
        <v>8.9079349077542265</v>
      </c>
      <c r="R67" s="262">
        <v>4.1045604675805309</v>
      </c>
      <c r="S67" s="262">
        <v>3.3705477261057522</v>
      </c>
      <c r="T67" s="262">
        <v>4.7486769655346706</v>
      </c>
      <c r="U67" s="262">
        <v>3.8863064292275049</v>
      </c>
      <c r="V67" s="262">
        <v>2.2766144449391859</v>
      </c>
      <c r="W67" s="262">
        <v>1.950692822697548</v>
      </c>
      <c r="X67" s="262">
        <v>3.3904445533716729</v>
      </c>
      <c r="Y67" s="262">
        <v>6.1925332025554738</v>
      </c>
      <c r="DA67" s="72" t="s">
        <v>1749</v>
      </c>
    </row>
    <row r="68" spans="1:105" ht="12" customHeight="1" x14ac:dyDescent="0.25">
      <c r="A68" s="147" t="s">
        <v>28</v>
      </c>
      <c r="B68" s="229">
        <v>8.4169092398843386</v>
      </c>
      <c r="C68" s="229">
        <v>8.4699525000283966</v>
      </c>
      <c r="D68" s="229">
        <v>7.7025083772584546</v>
      </c>
      <c r="E68" s="229">
        <v>6.7636735658989062</v>
      </c>
      <c r="F68" s="229">
        <v>7.9886788226625356</v>
      </c>
      <c r="G68" s="229">
        <v>8.9325713255102936</v>
      </c>
      <c r="H68" s="229">
        <v>8.595146416427486</v>
      </c>
      <c r="I68" s="229">
        <v>8.6706721458962495</v>
      </c>
      <c r="J68" s="229">
        <v>9.4071578302112417</v>
      </c>
      <c r="K68" s="229">
        <v>8.1391110565720766</v>
      </c>
      <c r="L68" s="229">
        <v>8.629627354447738</v>
      </c>
      <c r="M68" s="229">
        <v>10.85263494322502</v>
      </c>
      <c r="N68" s="229">
        <v>10.27161931599727</v>
      </c>
      <c r="O68" s="229">
        <v>4.1796292818426046</v>
      </c>
      <c r="P68" s="229">
        <v>3.748790673144625</v>
      </c>
      <c r="Q68" s="229">
        <v>5.9357778530796184</v>
      </c>
      <c r="R68" s="229">
        <v>2.5514429562693808</v>
      </c>
      <c r="S68" s="229">
        <v>2.0782576541784872</v>
      </c>
      <c r="T68" s="229">
        <v>2.8774923157487908</v>
      </c>
      <c r="U68" s="229">
        <v>2.176392136732753</v>
      </c>
      <c r="V68" s="229">
        <v>1.2724982968145839</v>
      </c>
      <c r="W68" s="229">
        <v>1.096355836071583</v>
      </c>
      <c r="X68" s="229">
        <v>1.8796472706338221</v>
      </c>
      <c r="Y68" s="229">
        <v>1.251681979357304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1.3678002814788559</v>
      </c>
      <c r="C70" s="229">
        <v>1.018736385513862</v>
      </c>
      <c r="D70" s="229">
        <v>1.085842424177198</v>
      </c>
      <c r="E70" s="229">
        <v>1.0803911245494091</v>
      </c>
      <c r="F70" s="229">
        <v>0.86994051101864567</v>
      </c>
      <c r="G70" s="229">
        <v>0.73336503306033585</v>
      </c>
      <c r="H70" s="229">
        <v>0.72285434137431581</v>
      </c>
      <c r="I70" s="229">
        <v>0.82424857977022437</v>
      </c>
      <c r="J70" s="229">
        <v>0.65861338948700821</v>
      </c>
      <c r="K70" s="229">
        <v>0.64730584400371804</v>
      </c>
      <c r="L70" s="229">
        <v>0.67252145238923733</v>
      </c>
      <c r="M70" s="229">
        <v>0.65889551722000073</v>
      </c>
      <c r="N70" s="229">
        <v>0.67196982411728401</v>
      </c>
      <c r="O70" s="229">
        <v>0.32071998108663491</v>
      </c>
      <c r="P70" s="229">
        <v>0.2890098411113578</v>
      </c>
      <c r="Q70" s="229">
        <v>0.38742166229919478</v>
      </c>
      <c r="R70" s="229">
        <v>0.20778125177819179</v>
      </c>
      <c r="S70" s="229">
        <v>0.1779652456492942</v>
      </c>
      <c r="T70" s="229">
        <v>0.23700945217894509</v>
      </c>
      <c r="U70" s="229">
        <v>0.20248580390490359</v>
      </c>
      <c r="V70" s="229">
        <v>0.1089565438149017</v>
      </c>
      <c r="W70" s="229">
        <v>0.1165888975644053</v>
      </c>
      <c r="X70" s="229">
        <v>0.1927314758074927</v>
      </c>
      <c r="Y70" s="229">
        <v>0.16448138055279299</v>
      </c>
      <c r="DA70" s="73" t="s">
        <v>1752</v>
      </c>
    </row>
    <row r="71" spans="1:105" ht="12" customHeight="1" x14ac:dyDescent="0.25">
      <c r="A71" s="147" t="s">
        <v>159</v>
      </c>
      <c r="B71" s="229">
        <v>1.260844632353328</v>
      </c>
      <c r="C71" s="229">
        <v>1.1532323147313319</v>
      </c>
      <c r="D71" s="229">
        <v>1.1803073448234049</v>
      </c>
      <c r="E71" s="229">
        <v>1.2153936768304661</v>
      </c>
      <c r="F71" s="229">
        <v>1.0948740756746449</v>
      </c>
      <c r="G71" s="229">
        <v>0.69330752436838616</v>
      </c>
      <c r="H71" s="229">
        <v>0.62213463825686366</v>
      </c>
      <c r="I71" s="229">
        <v>0.71791251023029201</v>
      </c>
      <c r="J71" s="229">
        <v>0.62998446588911583</v>
      </c>
      <c r="K71" s="229">
        <v>0.70706972264499957</v>
      </c>
      <c r="L71" s="229">
        <v>0.83535049196917799</v>
      </c>
      <c r="M71" s="229">
        <v>0.6922278269586023</v>
      </c>
      <c r="N71" s="229">
        <v>0.62421628608846702</v>
      </c>
      <c r="O71" s="229">
        <v>0.30119035395169003</v>
      </c>
      <c r="P71" s="229">
        <v>0.20978606327550331</v>
      </c>
      <c r="Q71" s="229">
        <v>0.24546478485228879</v>
      </c>
      <c r="R71" s="229">
        <v>0.13913472031911789</v>
      </c>
      <c r="S71" s="229">
        <v>0.1078037948179766</v>
      </c>
      <c r="T71" s="229">
        <v>0.15570991763215111</v>
      </c>
      <c r="U71" s="229">
        <v>0.1154718344100268</v>
      </c>
      <c r="V71" s="229">
        <v>7.4163706233823207E-2</v>
      </c>
      <c r="W71" s="229">
        <v>6.0608152434719141E-2</v>
      </c>
      <c r="X71" s="229">
        <v>7.8889360255847613E-2</v>
      </c>
      <c r="Y71" s="229">
        <v>0.1660094335972829</v>
      </c>
      <c r="DA71" s="73" t="s">
        <v>1753</v>
      </c>
    </row>
    <row r="72" spans="1:105" ht="12" customHeight="1" x14ac:dyDescent="0.25">
      <c r="A72" s="147" t="s">
        <v>32</v>
      </c>
      <c r="B72" s="229">
        <v>3.5467399809211759</v>
      </c>
      <c r="C72" s="229">
        <v>2.5762836550151129</v>
      </c>
      <c r="D72" s="229">
        <v>3.3094522868361782</v>
      </c>
      <c r="E72" s="229">
        <v>3.1036278633816372</v>
      </c>
      <c r="F72" s="229">
        <v>3.084828624086319</v>
      </c>
      <c r="G72" s="229">
        <v>3.4538702956017699</v>
      </c>
      <c r="H72" s="229">
        <v>2.857360289494677</v>
      </c>
      <c r="I72" s="229">
        <v>2.6633839265702668</v>
      </c>
      <c r="J72" s="229">
        <v>2.0498219066645289</v>
      </c>
      <c r="K72" s="229">
        <v>2.4790811515243409</v>
      </c>
      <c r="L72" s="229">
        <v>2.189090204087901</v>
      </c>
      <c r="M72" s="229">
        <v>1.4120554274120001</v>
      </c>
      <c r="N72" s="229">
        <v>1.2600649313398371</v>
      </c>
      <c r="O72" s="229">
        <v>0.38219322203849893</v>
      </c>
      <c r="P72" s="229">
        <v>0.20379573337392179</v>
      </c>
      <c r="Q72" s="229">
        <v>0.44441755525095361</v>
      </c>
      <c r="R72" s="229">
        <v>0.24361196664767129</v>
      </c>
      <c r="S72" s="229">
        <v>0.22956993741902931</v>
      </c>
      <c r="T72" s="229">
        <v>0.26339205456676318</v>
      </c>
      <c r="U72" s="229">
        <v>0.29009668094459268</v>
      </c>
      <c r="V72" s="229">
        <v>0.19871197624772161</v>
      </c>
      <c r="W72" s="229">
        <v>0.1562748726397222</v>
      </c>
      <c r="X72" s="229">
        <v>0.16370647654983439</v>
      </c>
      <c r="Y72" s="229">
        <v>9.600142287891282E-2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2.290144480062366</v>
      </c>
      <c r="H73" s="229">
        <v>2.3122076558184008</v>
      </c>
      <c r="I73" s="229">
        <v>2.2998161670933541</v>
      </c>
      <c r="J73" s="229">
        <v>2.3814385399781259</v>
      </c>
      <c r="K73" s="229">
        <v>3.9466368853817619</v>
      </c>
      <c r="L73" s="229">
        <v>2.657040349506016</v>
      </c>
      <c r="M73" s="229">
        <v>2.8469917581648709</v>
      </c>
      <c r="N73" s="229">
        <v>2.6178588397520932</v>
      </c>
      <c r="O73" s="229">
        <v>0.98754540672236035</v>
      </c>
      <c r="P73" s="229">
        <v>0.93372681481343556</v>
      </c>
      <c r="Q73" s="229">
        <v>1.0912947141126479</v>
      </c>
      <c r="R73" s="229">
        <v>0.62351769601227203</v>
      </c>
      <c r="S73" s="229">
        <v>0.53094391172100353</v>
      </c>
      <c r="T73" s="229">
        <v>0.74997116042601408</v>
      </c>
      <c r="U73" s="229">
        <v>0.67827144889995183</v>
      </c>
      <c r="V73" s="229">
        <v>0.35604692574051972</v>
      </c>
      <c r="W73" s="229">
        <v>0.28376600104716498</v>
      </c>
      <c r="X73" s="229">
        <v>0.72390770741223587</v>
      </c>
      <c r="Y73" s="229">
        <v>0.20567948524139179</v>
      </c>
      <c r="DA73" s="73" t="s">
        <v>1755</v>
      </c>
    </row>
    <row r="74" spans="1:105" ht="12" customHeight="1" x14ac:dyDescent="0.25">
      <c r="A74" s="147" t="s">
        <v>35</v>
      </c>
      <c r="B74" s="229">
        <v>0.9338886007124203</v>
      </c>
      <c r="C74" s="229">
        <v>1.73485754023997</v>
      </c>
      <c r="D74" s="229">
        <v>1.202500252373117</v>
      </c>
      <c r="E74" s="229">
        <v>1.22674440033545</v>
      </c>
      <c r="F74" s="229">
        <v>0.91783533538500406</v>
      </c>
      <c r="G74" s="229">
        <v>0.44393349524054199</v>
      </c>
      <c r="H74" s="229">
        <v>0.48449861957646517</v>
      </c>
      <c r="I74" s="229">
        <v>0.61797139706296678</v>
      </c>
      <c r="J74" s="229">
        <v>0.62546393793749178</v>
      </c>
      <c r="K74" s="229">
        <v>1.0391690359398531</v>
      </c>
      <c r="L74" s="229">
        <v>1.508552905798727</v>
      </c>
      <c r="M74" s="229">
        <v>2.1644280266985478</v>
      </c>
      <c r="N74" s="229">
        <v>1.9376766938622689</v>
      </c>
      <c r="O74" s="229">
        <v>0.50044110295180488</v>
      </c>
      <c r="P74" s="229">
        <v>0.54061772468343927</v>
      </c>
      <c r="Q74" s="229">
        <v>0.8035583381595226</v>
      </c>
      <c r="R74" s="229">
        <v>0.33907187655389631</v>
      </c>
      <c r="S74" s="229">
        <v>0.24600718231996099</v>
      </c>
      <c r="T74" s="229">
        <v>0.4651020649820049</v>
      </c>
      <c r="U74" s="229">
        <v>0.42358852433527783</v>
      </c>
      <c r="V74" s="229">
        <v>0.26623699608763579</v>
      </c>
      <c r="W74" s="229">
        <v>0.2370990629399537</v>
      </c>
      <c r="X74" s="229">
        <v>0.35156226271244118</v>
      </c>
      <c r="Y74" s="229">
        <v>0.13941318400081529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4.1692663169269739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377.70962853753753</v>
      </c>
      <c r="C79" s="261">
        <f t="shared" si="4"/>
        <v>363.76717569184228</v>
      </c>
      <c r="D79" s="261">
        <f t="shared" si="4"/>
        <v>352.27371571197813</v>
      </c>
      <c r="E79" s="261">
        <f t="shared" si="4"/>
        <v>325.73801558441738</v>
      </c>
      <c r="F79" s="261">
        <f t="shared" si="4"/>
        <v>339.51519864500978</v>
      </c>
      <c r="G79" s="261">
        <f t="shared" si="4"/>
        <v>402.54799961470468</v>
      </c>
      <c r="H79" s="261">
        <f t="shared" si="4"/>
        <v>379.36435055594899</v>
      </c>
      <c r="I79" s="261">
        <f t="shared" si="4"/>
        <v>384.22500624255952</v>
      </c>
      <c r="J79" s="261">
        <f t="shared" si="4"/>
        <v>383.2148247425456</v>
      </c>
      <c r="K79" s="261">
        <f t="shared" si="4"/>
        <v>412.55092372179769</v>
      </c>
      <c r="L79" s="261">
        <f t="shared" si="4"/>
        <v>401.20977123305607</v>
      </c>
      <c r="M79" s="261">
        <f t="shared" si="4"/>
        <v>453.14972558108877</v>
      </c>
      <c r="N79" s="261">
        <f t="shared" si="4"/>
        <v>422.89079639111787</v>
      </c>
      <c r="O79" s="261">
        <f t="shared" si="4"/>
        <v>162.304713258752</v>
      </c>
      <c r="P79" s="261">
        <f t="shared" si="4"/>
        <v>144.1567528626596</v>
      </c>
      <c r="Q79" s="261">
        <f t="shared" si="4"/>
        <v>216.70573136974861</v>
      </c>
      <c r="R79" s="261">
        <f t="shared" si="4"/>
        <v>99.852747835428758</v>
      </c>
      <c r="S79" s="261">
        <f t="shared" si="4"/>
        <v>81.996222207076642</v>
      </c>
      <c r="T79" s="261">
        <f t="shared" si="4"/>
        <v>115.52234333897999</v>
      </c>
      <c r="U79" s="261">
        <f t="shared" si="4"/>
        <v>94.543223069534676</v>
      </c>
      <c r="V79" s="261">
        <f t="shared" si="4"/>
        <v>86.819667609331958</v>
      </c>
      <c r="W79" s="261">
        <f t="shared" si="4"/>
        <v>75.662377584775896</v>
      </c>
      <c r="X79" s="261">
        <f t="shared" si="4"/>
        <v>125.8645301891447</v>
      </c>
      <c r="Y79" s="261">
        <f t="shared" si="4"/>
        <v>113.30093787970701</v>
      </c>
      <c r="DA79" s="70"/>
    </row>
    <row r="80" spans="1:105" ht="12" customHeight="1" x14ac:dyDescent="0.25">
      <c r="A80" s="60" t="s">
        <v>1521</v>
      </c>
      <c r="B80" s="262">
        <v>377.70962853753753</v>
      </c>
      <c r="C80" s="262">
        <v>363.76717569184228</v>
      </c>
      <c r="D80" s="262">
        <v>352.27371571197813</v>
      </c>
      <c r="E80" s="262">
        <v>325.73801558441738</v>
      </c>
      <c r="F80" s="262">
        <v>339.51519864500978</v>
      </c>
      <c r="G80" s="262">
        <v>402.54799961470468</v>
      </c>
      <c r="H80" s="262">
        <v>379.36435055594899</v>
      </c>
      <c r="I80" s="262">
        <v>384.22500624255952</v>
      </c>
      <c r="J80" s="262">
        <v>383.2148247425456</v>
      </c>
      <c r="K80" s="262">
        <v>412.55092372179769</v>
      </c>
      <c r="L80" s="262">
        <v>401.20977123305607</v>
      </c>
      <c r="M80" s="262">
        <v>453.14972558108877</v>
      </c>
      <c r="N80" s="262">
        <v>422.89079639111787</v>
      </c>
      <c r="O80" s="262">
        <v>162.304713258752</v>
      </c>
      <c r="P80" s="262">
        <v>144.1567528626596</v>
      </c>
      <c r="Q80" s="262">
        <v>216.70573136974861</v>
      </c>
      <c r="R80" s="262">
        <v>99.852747835428758</v>
      </c>
      <c r="S80" s="262">
        <v>81.996222207076642</v>
      </c>
      <c r="T80" s="262">
        <v>115.52234333897999</v>
      </c>
      <c r="U80" s="262">
        <v>94.543223069534676</v>
      </c>
      <c r="V80" s="262">
        <v>86.819667609331958</v>
      </c>
      <c r="W80" s="262">
        <v>75.662377584775896</v>
      </c>
      <c r="X80" s="262">
        <v>125.8645301891447</v>
      </c>
      <c r="Y80" s="262">
        <v>113.30093787970701</v>
      </c>
      <c r="DA80" s="72" t="s">
        <v>1761</v>
      </c>
    </row>
    <row r="81" spans="1:105" ht="12" customHeight="1" x14ac:dyDescent="0.25">
      <c r="A81" s="59" t="s">
        <v>28</v>
      </c>
      <c r="B81" s="230">
        <v>204.76041771636341</v>
      </c>
      <c r="C81" s="230">
        <v>206.05081539021131</v>
      </c>
      <c r="D81" s="230">
        <v>187.3809955461636</v>
      </c>
      <c r="E81" s="230">
        <v>164.5417082660162</v>
      </c>
      <c r="F81" s="230">
        <v>194.34274103598679</v>
      </c>
      <c r="G81" s="230">
        <v>217.30506813898251</v>
      </c>
      <c r="H81" s="230">
        <v>209.09644150863869</v>
      </c>
      <c r="I81" s="230">
        <v>210.93377626818159</v>
      </c>
      <c r="J81" s="230">
        <v>228.85046184296061</v>
      </c>
      <c r="K81" s="230">
        <v>198.00234650106219</v>
      </c>
      <c r="L81" s="230">
        <v>209.93526857342661</v>
      </c>
      <c r="M81" s="230">
        <v>264.01497283205748</v>
      </c>
      <c r="N81" s="230">
        <v>249.88044920346209</v>
      </c>
      <c r="O81" s="230">
        <v>101.6789670956932</v>
      </c>
      <c r="P81" s="230">
        <v>91.197840238900952</v>
      </c>
      <c r="Q81" s="230">
        <v>144.40126631148311</v>
      </c>
      <c r="R81" s="230">
        <v>62.069639889852333</v>
      </c>
      <c r="S81" s="230">
        <v>50.55833361910701</v>
      </c>
      <c r="T81" s="230">
        <v>70.001530461607416</v>
      </c>
      <c r="U81" s="230">
        <v>52.945677603401457</v>
      </c>
      <c r="V81" s="230">
        <v>48.527267938789841</v>
      </c>
      <c r="W81" s="230">
        <v>42.524834392637977</v>
      </c>
      <c r="X81" s="230">
        <v>69.778731642835155</v>
      </c>
      <c r="Y81" s="230">
        <v>70.092948782808364</v>
      </c>
      <c r="DA81" s="71" t="s">
        <v>1762</v>
      </c>
    </row>
    <row r="82" spans="1:105" ht="12" customHeight="1" x14ac:dyDescent="0.25">
      <c r="A82" s="59" t="s">
        <v>31</v>
      </c>
      <c r="B82" s="295">
        <v>33.274845790308007</v>
      </c>
      <c r="C82" s="295">
        <v>24.7830743917518</v>
      </c>
      <c r="D82" s="295">
        <v>26.41558106568429</v>
      </c>
      <c r="E82" s="295">
        <v>26.28296583162734</v>
      </c>
      <c r="F82" s="295">
        <v>21.163277082813391</v>
      </c>
      <c r="G82" s="295">
        <v>17.84076865132889</v>
      </c>
      <c r="H82" s="295">
        <v>17.585072224198729</v>
      </c>
      <c r="I82" s="295">
        <v>20.051717166691191</v>
      </c>
      <c r="J82" s="295">
        <v>16.022265287822322</v>
      </c>
      <c r="K82" s="295">
        <v>15.747183583776639</v>
      </c>
      <c r="L82" s="295">
        <v>16.360610479426761</v>
      </c>
      <c r="M82" s="295">
        <v>16.029128685158621</v>
      </c>
      <c r="N82" s="295">
        <v>16.34719086990382</v>
      </c>
      <c r="O82" s="295">
        <v>7.8022413484151976</v>
      </c>
      <c r="P82" s="295">
        <v>7.030820233831423</v>
      </c>
      <c r="Q82" s="295">
        <v>9.4249111097509104</v>
      </c>
      <c r="R82" s="295">
        <v>5.0547504666114316</v>
      </c>
      <c r="S82" s="295">
        <v>4.3294084561906789</v>
      </c>
      <c r="T82" s="295">
        <v>5.7657927687900479</v>
      </c>
      <c r="U82" s="295">
        <v>4.9259266801564614</v>
      </c>
      <c r="V82" s="295">
        <v>4.1551044968987139</v>
      </c>
      <c r="W82" s="295">
        <v>4.5221846756538451</v>
      </c>
      <c r="X82" s="295">
        <v>7.1548306640339634</v>
      </c>
      <c r="Y82" s="295">
        <v>9.2107940938258732</v>
      </c>
      <c r="DA82" s="122" t="s">
        <v>1763</v>
      </c>
    </row>
    <row r="83" spans="1:105" ht="12" customHeight="1" x14ac:dyDescent="0.25">
      <c r="A83" s="59" t="s">
        <v>159</v>
      </c>
      <c r="B83" s="295">
        <v>30.67290691133196</v>
      </c>
      <c r="C83" s="295">
        <v>28.054993081004291</v>
      </c>
      <c r="D83" s="295">
        <v>28.71365462924409</v>
      </c>
      <c r="E83" s="295">
        <v>29.567209276579149</v>
      </c>
      <c r="F83" s="295">
        <v>26.635296483847839</v>
      </c>
      <c r="G83" s="295">
        <v>16.866278850063889</v>
      </c>
      <c r="H83" s="295">
        <v>15.13483688307474</v>
      </c>
      <c r="I83" s="295">
        <v>17.464850967144049</v>
      </c>
      <c r="J83" s="295">
        <v>15.32580175380958</v>
      </c>
      <c r="K83" s="295">
        <v>17.201075553640269</v>
      </c>
      <c r="L83" s="295">
        <v>20.321796374452639</v>
      </c>
      <c r="M83" s="295">
        <v>16.84001276041818</v>
      </c>
      <c r="N83" s="295">
        <v>15.18547769045302</v>
      </c>
      <c r="O83" s="295">
        <v>7.3271388498582466</v>
      </c>
      <c r="P83" s="295">
        <v>5.1035220557937029</v>
      </c>
      <c r="Q83" s="295">
        <v>5.9714879237194429</v>
      </c>
      <c r="R83" s="295">
        <v>3.3847678095889089</v>
      </c>
      <c r="S83" s="295">
        <v>2.6225719476382721</v>
      </c>
      <c r="T83" s="295">
        <v>3.7879970982528892</v>
      </c>
      <c r="U83" s="295">
        <v>2.8091144117643738</v>
      </c>
      <c r="V83" s="295">
        <v>2.8282647236162441</v>
      </c>
      <c r="W83" s="295">
        <v>2.3508349755908182</v>
      </c>
      <c r="X83" s="295">
        <v>2.9286343160073351</v>
      </c>
      <c r="Y83" s="295">
        <v>9.2963635480093014</v>
      </c>
      <c r="DA83" s="122" t="s">
        <v>1764</v>
      </c>
    </row>
    <row r="84" spans="1:105" ht="12" customHeight="1" x14ac:dyDescent="0.25">
      <c r="A84" s="59" t="s">
        <v>32</v>
      </c>
      <c r="B84" s="295">
        <v>86.282498637792898</v>
      </c>
      <c r="C84" s="295">
        <v>62.673946257733789</v>
      </c>
      <c r="D84" s="295">
        <v>80.509937003224977</v>
      </c>
      <c r="E84" s="295">
        <v>75.502790826208454</v>
      </c>
      <c r="F84" s="295">
        <v>75.045456669316422</v>
      </c>
      <c r="G84" s="295">
        <v>84.02323279361822</v>
      </c>
      <c r="H84" s="295">
        <v>69.511773237454904</v>
      </c>
      <c r="I84" s="295">
        <v>64.792858019587044</v>
      </c>
      <c r="J84" s="295">
        <v>49.866569531709622</v>
      </c>
      <c r="K84" s="295">
        <v>60.309274779094913</v>
      </c>
      <c r="L84" s="295">
        <v>53.254586907485439</v>
      </c>
      <c r="M84" s="295">
        <v>34.351452643145343</v>
      </c>
      <c r="N84" s="295">
        <v>30.653938914806599</v>
      </c>
      <c r="O84" s="295">
        <v>9.2977174355323395</v>
      </c>
      <c r="P84" s="295">
        <v>4.9577936871076833</v>
      </c>
      <c r="Q84" s="295">
        <v>10.811465546338811</v>
      </c>
      <c r="R84" s="295">
        <v>5.9264139162996878</v>
      </c>
      <c r="S84" s="295">
        <v>5.5848096897960389</v>
      </c>
      <c r="T84" s="295">
        <v>6.4076094418006022</v>
      </c>
      <c r="U84" s="295">
        <v>7.0572600791358449</v>
      </c>
      <c r="V84" s="295">
        <v>7.577966381690735</v>
      </c>
      <c r="W84" s="295">
        <v>6.0615019869341777</v>
      </c>
      <c r="X84" s="295">
        <v>6.0773265675070203</v>
      </c>
      <c r="Y84" s="295">
        <v>5.3759844176900948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55.712961492601018</v>
      </c>
      <c r="H85" s="295">
        <v>56.24969831073706</v>
      </c>
      <c r="I85" s="295">
        <v>55.948247227547867</v>
      </c>
      <c r="J85" s="295">
        <v>57.93389667327201</v>
      </c>
      <c r="K85" s="295">
        <v>96.010898323133404</v>
      </c>
      <c r="L85" s="295">
        <v>64.638536112046779</v>
      </c>
      <c r="M85" s="295">
        <v>69.259535183593499</v>
      </c>
      <c r="N85" s="295">
        <v>63.685356972849917</v>
      </c>
      <c r="O85" s="295">
        <v>24.024283051093612</v>
      </c>
      <c r="P85" s="295">
        <v>22.71502367260835</v>
      </c>
      <c r="Q85" s="295">
        <v>26.548220391222362</v>
      </c>
      <c r="R85" s="295">
        <v>15.168482901542101</v>
      </c>
      <c r="S85" s="295">
        <v>12.916415521363829</v>
      </c>
      <c r="T85" s="295">
        <v>18.244750383712901</v>
      </c>
      <c r="U85" s="295">
        <v>16.5004921929924</v>
      </c>
      <c r="V85" s="295">
        <v>13.57800211398648</v>
      </c>
      <c r="W85" s="295">
        <v>11.006556269203781</v>
      </c>
      <c r="X85" s="295">
        <v>26.873851513994559</v>
      </c>
      <c r="Y85" s="295">
        <v>11.5178470749429</v>
      </c>
      <c r="DA85" s="122" t="s">
        <v>1766</v>
      </c>
    </row>
    <row r="86" spans="1:105" ht="12" customHeight="1" x14ac:dyDescent="0.25">
      <c r="A86" s="59" t="s">
        <v>35</v>
      </c>
      <c r="B86" s="295">
        <v>22.71895948174118</v>
      </c>
      <c r="C86" s="295">
        <v>42.204346571141173</v>
      </c>
      <c r="D86" s="295">
        <v>29.253547467661122</v>
      </c>
      <c r="E86" s="295">
        <v>29.843341383986228</v>
      </c>
      <c r="F86" s="295">
        <v>22.328427373045361</v>
      </c>
      <c r="G86" s="295">
        <v>10.799689688110229</v>
      </c>
      <c r="H86" s="295">
        <v>11.786528391844911</v>
      </c>
      <c r="I86" s="295">
        <v>15.03355659340775</v>
      </c>
      <c r="J86" s="295">
        <v>15.215829652971561</v>
      </c>
      <c r="K86" s="295">
        <v>25.280144981090341</v>
      </c>
      <c r="L86" s="295">
        <v>36.698972786217873</v>
      </c>
      <c r="M86" s="295">
        <v>52.65462347671567</v>
      </c>
      <c r="N86" s="295">
        <v>47.138382739642381</v>
      </c>
      <c r="O86" s="295">
        <v>12.17436547815945</v>
      </c>
      <c r="P86" s="295">
        <v>13.1517529744175</v>
      </c>
      <c r="Q86" s="295">
        <v>19.548380087233969</v>
      </c>
      <c r="R86" s="295">
        <v>8.2486928515343063</v>
      </c>
      <c r="S86" s="295">
        <v>5.9846829729808277</v>
      </c>
      <c r="T86" s="295">
        <v>11.31466318481618</v>
      </c>
      <c r="U86" s="295">
        <v>10.30475210208412</v>
      </c>
      <c r="V86" s="295">
        <v>10.153061954349949</v>
      </c>
      <c r="W86" s="295">
        <v>9.1964652847552983</v>
      </c>
      <c r="X86" s="295">
        <v>13.05115548476669</v>
      </c>
      <c r="Y86" s="295">
        <v>7.8069999624304831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0</v>
      </c>
      <c r="W87" s="295">
        <v>0</v>
      </c>
      <c r="X87" s="295">
        <v>0</v>
      </c>
      <c r="Y87" s="295">
        <v>0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42.574718943172932</v>
      </c>
      <c r="C89" s="261">
        <f t="shared" si="5"/>
        <v>41.265866758236257</v>
      </c>
      <c r="D89" s="261">
        <f t="shared" si="5"/>
        <v>39.714116787445853</v>
      </c>
      <c r="E89" s="261">
        <f t="shared" si="5"/>
        <v>36.400640408629293</v>
      </c>
      <c r="F89" s="261">
        <f t="shared" si="5"/>
        <v>37.940215964564104</v>
      </c>
      <c r="G89" s="261">
        <f t="shared" si="5"/>
        <v>43.936202262617677</v>
      </c>
      <c r="H89" s="261">
        <f t="shared" si="5"/>
        <v>41.350815359132838</v>
      </c>
      <c r="I89" s="261">
        <f t="shared" si="5"/>
        <v>41.997006089080891</v>
      </c>
      <c r="J89" s="261">
        <f t="shared" si="5"/>
        <v>41.81584618108451</v>
      </c>
      <c r="K89" s="261">
        <f t="shared" si="5"/>
        <v>43.866328352767489</v>
      </c>
      <c r="L89" s="261">
        <f t="shared" si="5"/>
        <v>43.302867635466541</v>
      </c>
      <c r="M89" s="261">
        <f t="shared" si="5"/>
        <v>48.984267384293958</v>
      </c>
      <c r="N89" s="261">
        <f t="shared" si="5"/>
        <v>45.836923336297772</v>
      </c>
      <c r="O89" s="261">
        <f t="shared" si="5"/>
        <v>17.731909121265488</v>
      </c>
      <c r="P89" s="261">
        <f t="shared" si="5"/>
        <v>15.726330905766901</v>
      </c>
      <c r="Q89" s="261">
        <f t="shared" si="5"/>
        <v>23.77731026646472</v>
      </c>
      <c r="R89" s="261">
        <f t="shared" si="5"/>
        <v>10.9012866156058</v>
      </c>
      <c r="S89" s="261">
        <f t="shared" si="5"/>
        <v>8.9492463516637866</v>
      </c>
      <c r="T89" s="261">
        <f t="shared" si="5"/>
        <v>12.564489661131089</v>
      </c>
      <c r="U89" s="261">
        <f t="shared" si="5"/>
        <v>10.207648439245331</v>
      </c>
      <c r="V89" s="261">
        <f t="shared" si="5"/>
        <v>10.68417076568743</v>
      </c>
      <c r="W89" s="261">
        <f t="shared" si="5"/>
        <v>8.186565188398383</v>
      </c>
      <c r="X89" s="261">
        <f t="shared" si="5"/>
        <v>15.359469000577191</v>
      </c>
      <c r="Y89" s="261">
        <f t="shared" si="5"/>
        <v>12.399893050966551</v>
      </c>
      <c r="DA89" s="70"/>
    </row>
    <row r="90" spans="1:105" ht="12" customHeight="1" x14ac:dyDescent="0.25">
      <c r="A90" s="60" t="s">
        <v>1533</v>
      </c>
      <c r="B90" s="262">
        <v>42.574718943172932</v>
      </c>
      <c r="C90" s="262">
        <v>41.265866758236257</v>
      </c>
      <c r="D90" s="262">
        <v>39.714116787445853</v>
      </c>
      <c r="E90" s="262">
        <v>36.400640408629293</v>
      </c>
      <c r="F90" s="262">
        <v>37.940215964564104</v>
      </c>
      <c r="G90" s="262">
        <v>43.936202262617677</v>
      </c>
      <c r="H90" s="262">
        <v>41.350815359132838</v>
      </c>
      <c r="I90" s="262">
        <v>41.997006089080891</v>
      </c>
      <c r="J90" s="262">
        <v>41.81584618108451</v>
      </c>
      <c r="K90" s="262">
        <v>43.866328352767489</v>
      </c>
      <c r="L90" s="262">
        <v>43.302867635466541</v>
      </c>
      <c r="M90" s="262">
        <v>48.984267384293958</v>
      </c>
      <c r="N90" s="262">
        <v>45.836923336297772</v>
      </c>
      <c r="O90" s="262">
        <v>17.731909121265488</v>
      </c>
      <c r="P90" s="262">
        <v>15.726330905766901</v>
      </c>
      <c r="Q90" s="262">
        <v>23.77731026646472</v>
      </c>
      <c r="R90" s="262">
        <v>10.9012866156058</v>
      </c>
      <c r="S90" s="262">
        <v>8.9492463516637866</v>
      </c>
      <c r="T90" s="262">
        <v>12.564489661131089</v>
      </c>
      <c r="U90" s="262">
        <v>10.207648439245331</v>
      </c>
      <c r="V90" s="262">
        <v>10.68417076568743</v>
      </c>
      <c r="W90" s="262">
        <v>8.186565188398383</v>
      </c>
      <c r="X90" s="262">
        <v>15.359469000577191</v>
      </c>
      <c r="Y90" s="262">
        <v>12.399893050966551</v>
      </c>
      <c r="DA90" s="72" t="s">
        <v>1770</v>
      </c>
    </row>
    <row r="91" spans="1:105" ht="12" customHeight="1" x14ac:dyDescent="0.25">
      <c r="A91" s="59" t="s">
        <v>28</v>
      </c>
      <c r="B91" s="230">
        <v>23.080209177390579</v>
      </c>
      <c r="C91" s="230">
        <v>23.374471534290979</v>
      </c>
      <c r="D91" s="230">
        <v>21.12468347468927</v>
      </c>
      <c r="E91" s="230">
        <v>18.387241489351549</v>
      </c>
      <c r="F91" s="230">
        <v>21.717453579332041</v>
      </c>
      <c r="G91" s="230">
        <v>27.52766698007316</v>
      </c>
      <c r="H91" s="230">
        <v>26.759258006392571</v>
      </c>
      <c r="I91" s="230">
        <v>26.9851180233035</v>
      </c>
      <c r="J91" s="230">
        <v>29.41941837074874</v>
      </c>
      <c r="K91" s="230">
        <v>27.43929755895789</v>
      </c>
      <c r="L91" s="230">
        <v>27.010029968196029</v>
      </c>
      <c r="M91" s="230">
        <v>33.688227378958807</v>
      </c>
      <c r="N91" s="230">
        <v>31.886351754383391</v>
      </c>
      <c r="O91" s="230">
        <v>13.03844803908574</v>
      </c>
      <c r="P91" s="230">
        <v>11.809840184700811</v>
      </c>
      <c r="Q91" s="230">
        <v>18.055945801405979</v>
      </c>
      <c r="R91" s="230">
        <v>7.990137661287771</v>
      </c>
      <c r="S91" s="230">
        <v>6.5498009388693346</v>
      </c>
      <c r="T91" s="230">
        <v>9.0414809724236367</v>
      </c>
      <c r="U91" s="230">
        <v>6.9250634528422674</v>
      </c>
      <c r="V91" s="230">
        <v>7.0789435759519774</v>
      </c>
      <c r="W91" s="230">
        <v>5.3843926470597623</v>
      </c>
      <c r="X91" s="230">
        <v>10.826921078951729</v>
      </c>
      <c r="Y91" s="230">
        <v>8.5391891881221778</v>
      </c>
      <c r="DA91" s="71" t="s">
        <v>1771</v>
      </c>
    </row>
    <row r="92" spans="1:105" ht="12" customHeight="1" x14ac:dyDescent="0.25">
      <c r="A92" s="59" t="s">
        <v>31</v>
      </c>
      <c r="B92" s="295">
        <v>3.7506780350954001</v>
      </c>
      <c r="C92" s="295">
        <v>2.8114000219080828</v>
      </c>
      <c r="D92" s="295">
        <v>2.9780009823626989</v>
      </c>
      <c r="E92" s="295">
        <v>2.9370744043886918</v>
      </c>
      <c r="F92" s="295">
        <v>2.3649583472090372</v>
      </c>
      <c r="G92" s="295">
        <v>2.2600243165438139</v>
      </c>
      <c r="H92" s="295">
        <v>2.2504614679869639</v>
      </c>
      <c r="I92" s="295">
        <v>2.5652504017427229</v>
      </c>
      <c r="J92" s="295">
        <v>2.0597106160660732</v>
      </c>
      <c r="K92" s="295">
        <v>2.1822552293261128</v>
      </c>
      <c r="L92" s="295">
        <v>2.104937309248446</v>
      </c>
      <c r="M92" s="295">
        <v>2.0453117716763329</v>
      </c>
      <c r="N92" s="295">
        <v>2.0860066481206552</v>
      </c>
      <c r="O92" s="295">
        <v>1.000493231938296</v>
      </c>
      <c r="P92" s="295">
        <v>0.91046962418625077</v>
      </c>
      <c r="Q92" s="295">
        <v>1.1784916332634601</v>
      </c>
      <c r="R92" s="295">
        <v>0.65069093591256566</v>
      </c>
      <c r="S92" s="295">
        <v>0.56087219536820254</v>
      </c>
      <c r="T92" s="295">
        <v>0.74471665499577389</v>
      </c>
      <c r="U92" s="295">
        <v>0.64428970160050636</v>
      </c>
      <c r="V92" s="295">
        <v>0.60612829724581918</v>
      </c>
      <c r="W92" s="295">
        <v>0.57258818909009801</v>
      </c>
      <c r="X92" s="295">
        <v>1.11014896815932</v>
      </c>
      <c r="Y92" s="295">
        <v>1.122120194767845</v>
      </c>
      <c r="DA92" s="122" t="s">
        <v>1772</v>
      </c>
    </row>
    <row r="93" spans="1:105" ht="12" customHeight="1" x14ac:dyDescent="0.25">
      <c r="A93" s="59" t="s">
        <v>159</v>
      </c>
      <c r="B93" s="295">
        <v>3.4573923783102138</v>
      </c>
      <c r="C93" s="295">
        <v>3.1825675425005802</v>
      </c>
      <c r="D93" s="295">
        <v>3.237077824655342</v>
      </c>
      <c r="E93" s="295">
        <v>3.3040827329671139</v>
      </c>
      <c r="F93" s="295">
        <v>2.9764467243600219</v>
      </c>
      <c r="G93" s="295">
        <v>2.136578365860585</v>
      </c>
      <c r="H93" s="295">
        <v>1.936890949060609</v>
      </c>
      <c r="I93" s="295">
        <v>2.2343081935279439</v>
      </c>
      <c r="J93" s="295">
        <v>1.9701781243154071</v>
      </c>
      <c r="K93" s="295">
        <v>2.3837365505560801</v>
      </c>
      <c r="L93" s="295">
        <v>2.6145789262158381</v>
      </c>
      <c r="M93" s="295">
        <v>2.148780324282618</v>
      </c>
      <c r="N93" s="295">
        <v>1.9377645779797079</v>
      </c>
      <c r="O93" s="295">
        <v>0.93957011855886274</v>
      </c>
      <c r="P93" s="295">
        <v>0.66089043008180914</v>
      </c>
      <c r="Q93" s="295">
        <v>0.746675323967394</v>
      </c>
      <c r="R93" s="295">
        <v>0.43571641140667178</v>
      </c>
      <c r="S93" s="295">
        <v>0.33975257836428918</v>
      </c>
      <c r="T93" s="295">
        <v>0.48926221272024178</v>
      </c>
      <c r="U93" s="295">
        <v>0.36741989957103133</v>
      </c>
      <c r="V93" s="295">
        <v>0.41257476974777479</v>
      </c>
      <c r="W93" s="295">
        <v>0.29765709232752408</v>
      </c>
      <c r="X93" s="295">
        <v>0.45440912813979167</v>
      </c>
      <c r="Y93" s="295">
        <v>1.132544834773515</v>
      </c>
      <c r="DA93" s="122" t="s">
        <v>1773</v>
      </c>
    </row>
    <row r="94" spans="1:105" ht="12" customHeight="1" x14ac:dyDescent="0.25">
      <c r="A94" s="59" t="s">
        <v>32</v>
      </c>
      <c r="B94" s="295">
        <v>9.7256009687707969</v>
      </c>
      <c r="C94" s="295">
        <v>7.1097528537743262</v>
      </c>
      <c r="D94" s="295">
        <v>9.0764110351911427</v>
      </c>
      <c r="E94" s="295">
        <v>8.4373017800266936</v>
      </c>
      <c r="F94" s="295">
        <v>8.3861955062878319</v>
      </c>
      <c r="G94" s="295">
        <v>10.64385470040016</v>
      </c>
      <c r="H94" s="295">
        <v>8.8958160221299689</v>
      </c>
      <c r="I94" s="295">
        <v>8.2890609159849742</v>
      </c>
      <c r="J94" s="295">
        <v>6.4104981914963233</v>
      </c>
      <c r="K94" s="295">
        <v>8.3576996205934453</v>
      </c>
      <c r="L94" s="295">
        <v>6.8516738425586929</v>
      </c>
      <c r="M94" s="295">
        <v>4.3832345378985273</v>
      </c>
      <c r="N94" s="295">
        <v>3.9116396741348671</v>
      </c>
      <c r="O94" s="295">
        <v>1.192260396894067</v>
      </c>
      <c r="P94" s="295">
        <v>0.64201905396094172</v>
      </c>
      <c r="Q94" s="295">
        <v>1.3518665100718581</v>
      </c>
      <c r="R94" s="295">
        <v>0.76289894887480647</v>
      </c>
      <c r="S94" s="295">
        <v>0.7235086509221611</v>
      </c>
      <c r="T94" s="295">
        <v>0.82761446020864449</v>
      </c>
      <c r="U94" s="295">
        <v>0.92305880410692154</v>
      </c>
      <c r="V94" s="295">
        <v>1.105440275436768</v>
      </c>
      <c r="W94" s="295">
        <v>0.76749285904889519</v>
      </c>
      <c r="X94" s="295">
        <v>0.94296261293782513</v>
      </c>
      <c r="Y94" s="295">
        <v>0.65493817583990732</v>
      </c>
      <c r="DA94" s="122" t="s">
        <v>1774</v>
      </c>
    </row>
    <row r="95" spans="1:105" ht="12" customHeight="1" x14ac:dyDescent="0.25">
      <c r="A95" s="59" t="s">
        <v>35</v>
      </c>
      <c r="B95" s="295">
        <v>2.5608383836059319</v>
      </c>
      <c r="C95" s="295">
        <v>4.7876748057622871</v>
      </c>
      <c r="D95" s="295">
        <v>3.297943470547386</v>
      </c>
      <c r="E95" s="295">
        <v>3.3349400018952391</v>
      </c>
      <c r="F95" s="295">
        <v>2.4951618073751791</v>
      </c>
      <c r="G95" s="295">
        <v>1.368077899739963</v>
      </c>
      <c r="H95" s="295">
        <v>1.5083889135627331</v>
      </c>
      <c r="I95" s="295">
        <v>1.9232685545217529</v>
      </c>
      <c r="J95" s="295">
        <v>1.9560408784579619</v>
      </c>
      <c r="K95" s="295">
        <v>3.503339393333968</v>
      </c>
      <c r="L95" s="295">
        <v>4.7216475892475422</v>
      </c>
      <c r="M95" s="295">
        <v>6.7187133714776737</v>
      </c>
      <c r="N95" s="295">
        <v>6.0151606816791574</v>
      </c>
      <c r="O95" s="295">
        <v>1.56113733478853</v>
      </c>
      <c r="P95" s="295">
        <v>1.7031116128370949</v>
      </c>
      <c r="Q95" s="295">
        <v>2.444330997756023</v>
      </c>
      <c r="R95" s="295">
        <v>1.0618426581239879</v>
      </c>
      <c r="S95" s="295">
        <v>0.77531198813980029</v>
      </c>
      <c r="T95" s="295">
        <v>1.4614153607827951</v>
      </c>
      <c r="U95" s="295">
        <v>1.347816581124607</v>
      </c>
      <c r="V95" s="295">
        <v>1.481083847305094</v>
      </c>
      <c r="W95" s="295">
        <v>1.164434400872103</v>
      </c>
      <c r="X95" s="295">
        <v>2.0250272123885198</v>
      </c>
      <c r="Y95" s="295">
        <v>0.95110065746310268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19.03378999999995</v>
      </c>
      <c r="C97" s="279">
        <v>20.899219999999911</v>
      </c>
      <c r="D97" s="279">
        <v>26.866579999999939</v>
      </c>
      <c r="E97" s="279">
        <v>27.378879999999938</v>
      </c>
      <c r="F97" s="279">
        <v>26.757540000000059</v>
      </c>
      <c r="G97" s="279">
        <v>26.66081000000019</v>
      </c>
      <c r="H97" s="279">
        <v>26.642209999999999</v>
      </c>
      <c r="I97" s="279">
        <v>28.597590000000139</v>
      </c>
      <c r="J97" s="279">
        <v>21.85624000000001</v>
      </c>
      <c r="K97" s="279">
        <v>19.316100000000091</v>
      </c>
      <c r="L97" s="279">
        <v>21.719909999999931</v>
      </c>
      <c r="M97" s="279">
        <v>21.639160000000011</v>
      </c>
      <c r="N97" s="279">
        <v>19.199020000000051</v>
      </c>
      <c r="O97" s="279">
        <v>21.03431999999993</v>
      </c>
      <c r="P97" s="279">
        <v>18.833350000000099</v>
      </c>
      <c r="Q97" s="279">
        <v>19.85669999999995</v>
      </c>
      <c r="R97" s="279">
        <v>14.735210000000031</v>
      </c>
      <c r="S97" s="279">
        <v>17.780090000000069</v>
      </c>
      <c r="T97" s="279">
        <v>18.693040000000089</v>
      </c>
      <c r="U97" s="279">
        <v>10.45229999999982</v>
      </c>
      <c r="V97" s="279">
        <v>5.5684000000000129</v>
      </c>
      <c r="W97" s="279">
        <v>6.8742799999999029</v>
      </c>
      <c r="X97" s="279">
        <v>5.4709600000000052</v>
      </c>
      <c r="Y97" s="279">
        <v>4.3381199999998437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240.99153258829011</v>
      </c>
      <c r="C99" s="223">
        <f t="shared" si="6"/>
        <v>216.36317097495134</v>
      </c>
      <c r="D99" s="223">
        <f t="shared" si="6"/>
        <v>231.81501166882489</v>
      </c>
      <c r="E99" s="223">
        <f t="shared" si="6"/>
        <v>206.77928275145632</v>
      </c>
      <c r="F99" s="223">
        <f t="shared" si="6"/>
        <v>217.9062628154237</v>
      </c>
      <c r="G99" s="223">
        <f t="shared" si="6"/>
        <v>232.90461477399978</v>
      </c>
      <c r="H99" s="223">
        <f t="shared" si="6"/>
        <v>256.00982301522396</v>
      </c>
      <c r="I99" s="223">
        <f t="shared" si="6"/>
        <v>241.45965440301839</v>
      </c>
      <c r="J99" s="223">
        <f t="shared" si="6"/>
        <v>260.29519650175422</v>
      </c>
      <c r="K99" s="223">
        <f t="shared" si="6"/>
        <v>221.03720886220421</v>
      </c>
      <c r="L99" s="223">
        <f t="shared" si="6"/>
        <v>245.29244195972376</v>
      </c>
      <c r="M99" s="223">
        <f t="shared" si="6"/>
        <v>278.80796405713915</v>
      </c>
      <c r="N99" s="223">
        <f t="shared" si="6"/>
        <v>245.36224756872198</v>
      </c>
      <c r="O99" s="223">
        <f t="shared" si="6"/>
        <v>169.82853610237515</v>
      </c>
      <c r="P99" s="223">
        <f t="shared" si="6"/>
        <v>157.81981989084281</v>
      </c>
      <c r="Q99" s="223">
        <f t="shared" si="6"/>
        <v>176.66948110639441</v>
      </c>
      <c r="R99" s="223">
        <f t="shared" si="6"/>
        <v>170.33388755882686</v>
      </c>
      <c r="S99" s="223">
        <f t="shared" si="6"/>
        <v>177.91285458906611</v>
      </c>
      <c r="T99" s="223">
        <f t="shared" si="6"/>
        <v>180.64807765227127</v>
      </c>
      <c r="U99" s="223">
        <f t="shared" si="6"/>
        <v>170.27765206671035</v>
      </c>
      <c r="V99" s="223">
        <f t="shared" si="6"/>
        <v>170.72846406458359</v>
      </c>
      <c r="W99" s="223">
        <f t="shared" si="6"/>
        <v>161.04902037813295</v>
      </c>
      <c r="X99" s="223">
        <f t="shared" si="6"/>
        <v>187.64529238354191</v>
      </c>
      <c r="Y99" s="223">
        <f t="shared" si="6"/>
        <v>162.43278234497404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0.50620409820266565</v>
      </c>
      <c r="C104" s="260">
        <v>0.36161480700265192</v>
      </c>
      <c r="D104" s="260">
        <v>0.50452659947220013</v>
      </c>
      <c r="E104" s="260">
        <v>0.40699915126095909</v>
      </c>
      <c r="F104" s="260">
        <v>0.39260721676040727</v>
      </c>
      <c r="G104" s="260">
        <v>0.30252216184012531</v>
      </c>
      <c r="H104" s="260">
        <v>0.35857164020877241</v>
      </c>
      <c r="I104" s="260">
        <v>0.32062510071677269</v>
      </c>
      <c r="J104" s="260">
        <v>0.29461621600254351</v>
      </c>
      <c r="K104" s="260">
        <v>0.43209894676429422</v>
      </c>
      <c r="L104" s="260">
        <v>0.53329047841675736</v>
      </c>
      <c r="M104" s="260">
        <v>0.72526683891978561</v>
      </c>
      <c r="N104" s="260">
        <v>0.60416748844168022</v>
      </c>
      <c r="O104" s="260">
        <v>0.26871486607456102</v>
      </c>
      <c r="P104" s="260">
        <v>0.22797454865697181</v>
      </c>
      <c r="Q104" s="260">
        <v>0.31022114680440782</v>
      </c>
      <c r="R104" s="260">
        <v>0.23546803423037271</v>
      </c>
      <c r="S104" s="260">
        <v>0.22043242562088561</v>
      </c>
      <c r="T104" s="260">
        <v>0.29830395834232171</v>
      </c>
      <c r="U104" s="260">
        <v>0.2765052643971817</v>
      </c>
      <c r="V104" s="260">
        <v>0.28824160868199927</v>
      </c>
      <c r="W104" s="260">
        <v>0.2415270210523541</v>
      </c>
      <c r="X104" s="260">
        <v>0.31129756583991303</v>
      </c>
      <c r="Y104" s="260">
        <v>0.26822307032607329</v>
      </c>
      <c r="DA104" s="68" t="s">
        <v>1782</v>
      </c>
    </row>
    <row r="105" spans="1:105" ht="12" customHeight="1" x14ac:dyDescent="0.25">
      <c r="A105" s="37" t="s">
        <v>159</v>
      </c>
      <c r="B105" s="226">
        <v>0.29080742501107781</v>
      </c>
      <c r="C105" s="226">
        <v>0.14439505066054681</v>
      </c>
      <c r="D105" s="226">
        <v>0.24991377890369401</v>
      </c>
      <c r="E105" s="226">
        <v>0.20255373745778971</v>
      </c>
      <c r="F105" s="226">
        <v>0.21357055379764739</v>
      </c>
      <c r="G105" s="226">
        <v>0.1844295865832159</v>
      </c>
      <c r="H105" s="226">
        <v>0.2015842521371729</v>
      </c>
      <c r="I105" s="226">
        <v>0.17230596883587451</v>
      </c>
      <c r="J105" s="226">
        <v>0.147838524398864</v>
      </c>
      <c r="K105" s="226">
        <v>0.1749612307834823</v>
      </c>
      <c r="L105" s="226">
        <v>0.19006093166303301</v>
      </c>
      <c r="M105" s="226">
        <v>0.17574741711636099</v>
      </c>
      <c r="N105" s="226">
        <v>0.14720801718177731</v>
      </c>
      <c r="O105" s="226">
        <v>0.1009620130648408</v>
      </c>
      <c r="P105" s="226">
        <v>6.3733531009804181E-2</v>
      </c>
      <c r="Q105" s="226">
        <v>7.2589788906032418E-2</v>
      </c>
      <c r="R105" s="226">
        <v>6.8509676154541108E-2</v>
      </c>
      <c r="S105" s="226">
        <v>6.7164258653281864E-2</v>
      </c>
      <c r="T105" s="226">
        <v>7.4819568699749497E-2</v>
      </c>
      <c r="U105" s="226">
        <v>5.9230046479929833E-2</v>
      </c>
      <c r="V105" s="226">
        <v>6.2799711765779156E-2</v>
      </c>
      <c r="W105" s="226">
        <v>4.9170815328146232E-2</v>
      </c>
      <c r="X105" s="226">
        <v>5.7051860204328987E-2</v>
      </c>
      <c r="Y105" s="226">
        <v>0.1457899887465075</v>
      </c>
      <c r="DA105" s="69" t="s">
        <v>1783</v>
      </c>
    </row>
    <row r="106" spans="1:105" ht="12" customHeight="1" x14ac:dyDescent="0.25">
      <c r="A106" s="37" t="s">
        <v>35</v>
      </c>
      <c r="B106" s="226">
        <v>0.21539667319158781</v>
      </c>
      <c r="C106" s="226">
        <v>0.21721975634210511</v>
      </c>
      <c r="D106" s="226">
        <v>0.25461282056850609</v>
      </c>
      <c r="E106" s="226">
        <v>0.20444541380316941</v>
      </c>
      <c r="F106" s="226">
        <v>0.17903666296275991</v>
      </c>
      <c r="G106" s="226">
        <v>0.1180925752569094</v>
      </c>
      <c r="H106" s="226">
        <v>0.15698738807159951</v>
      </c>
      <c r="I106" s="226">
        <v>0.14831913188089829</v>
      </c>
      <c r="J106" s="226">
        <v>0.14677769160367951</v>
      </c>
      <c r="K106" s="226">
        <v>0.25713771598081192</v>
      </c>
      <c r="L106" s="226">
        <v>0.34322954675372452</v>
      </c>
      <c r="M106" s="226">
        <v>0.54951942180342461</v>
      </c>
      <c r="N106" s="226">
        <v>0.45695947125990299</v>
      </c>
      <c r="O106" s="226">
        <v>0.1677528530097202</v>
      </c>
      <c r="P106" s="226">
        <v>0.16424101764716759</v>
      </c>
      <c r="Q106" s="226">
        <v>0.23763135789837539</v>
      </c>
      <c r="R106" s="226">
        <v>0.16695835807583159</v>
      </c>
      <c r="S106" s="226">
        <v>0.1532681669676037</v>
      </c>
      <c r="T106" s="226">
        <v>0.2234843896425722</v>
      </c>
      <c r="U106" s="226">
        <v>0.21727521791725191</v>
      </c>
      <c r="V106" s="226">
        <v>0.22544189691622021</v>
      </c>
      <c r="W106" s="226">
        <v>0.19235620572420781</v>
      </c>
      <c r="X106" s="226">
        <v>0.25424570563558402</v>
      </c>
      <c r="Y106" s="226">
        <v>0.1224330815795658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165.76599185888369</v>
      </c>
      <c r="C110" s="261">
        <f t="shared" si="7"/>
        <v>143.4140692534238</v>
      </c>
      <c r="D110" s="261">
        <f t="shared" si="7"/>
        <v>157.52493091605979</v>
      </c>
      <c r="E110" s="261">
        <f t="shared" si="7"/>
        <v>134.35182130154001</v>
      </c>
      <c r="F110" s="261">
        <f t="shared" si="7"/>
        <v>145.5079471874424</v>
      </c>
      <c r="G110" s="261">
        <f t="shared" si="7"/>
        <v>159.2929841972832</v>
      </c>
      <c r="H110" s="261">
        <f t="shared" si="7"/>
        <v>176.94867755500911</v>
      </c>
      <c r="I110" s="261">
        <f t="shared" si="7"/>
        <v>162.84450346938729</v>
      </c>
      <c r="J110" s="261">
        <f t="shared" si="7"/>
        <v>181.2577761329276</v>
      </c>
      <c r="K110" s="261">
        <f t="shared" si="7"/>
        <v>159.77121890512399</v>
      </c>
      <c r="L110" s="261">
        <f t="shared" si="7"/>
        <v>173.13641025225971</v>
      </c>
      <c r="M110" s="261">
        <f t="shared" si="7"/>
        <v>204.11658477301421</v>
      </c>
      <c r="N110" s="261">
        <f t="shared" si="7"/>
        <v>180.89639646676841</v>
      </c>
      <c r="O110" s="261">
        <f t="shared" si="7"/>
        <v>140.252418783514</v>
      </c>
      <c r="P110" s="261">
        <f t="shared" si="7"/>
        <v>129.5305906541094</v>
      </c>
      <c r="Q110" s="261">
        <f t="shared" si="7"/>
        <v>146.51074234611559</v>
      </c>
      <c r="R110" s="261">
        <f t="shared" si="7"/>
        <v>142.5091009933378</v>
      </c>
      <c r="S110" s="261">
        <f t="shared" si="7"/>
        <v>148.14757377555799</v>
      </c>
      <c r="T110" s="261">
        <f t="shared" si="7"/>
        <v>151.6213677051974</v>
      </c>
      <c r="U110" s="261">
        <f t="shared" si="7"/>
        <v>141.69768343430169</v>
      </c>
      <c r="V110" s="261">
        <f t="shared" si="7"/>
        <v>142.93844023486241</v>
      </c>
      <c r="W110" s="261">
        <f t="shared" si="7"/>
        <v>134.43653669502851</v>
      </c>
      <c r="X110" s="261">
        <f t="shared" si="7"/>
        <v>158.2115147761406</v>
      </c>
      <c r="Y110" s="261">
        <f t="shared" si="7"/>
        <v>134.78143992294241</v>
      </c>
      <c r="DA110" s="70"/>
    </row>
    <row r="111" spans="1:105" ht="12" customHeight="1" x14ac:dyDescent="0.25">
      <c r="A111" s="60" t="s">
        <v>1554</v>
      </c>
      <c r="B111" s="262">
        <v>165.76599185888369</v>
      </c>
      <c r="C111" s="262">
        <v>143.4140692534238</v>
      </c>
      <c r="D111" s="262">
        <v>157.52493091605979</v>
      </c>
      <c r="E111" s="262">
        <v>134.35182130154001</v>
      </c>
      <c r="F111" s="262">
        <v>145.5079471874424</v>
      </c>
      <c r="G111" s="262">
        <v>159.2929841972832</v>
      </c>
      <c r="H111" s="262">
        <v>176.94867755500911</v>
      </c>
      <c r="I111" s="262">
        <v>162.84450346938729</v>
      </c>
      <c r="J111" s="262">
        <v>181.2577761329276</v>
      </c>
      <c r="K111" s="262">
        <v>159.77121890512399</v>
      </c>
      <c r="L111" s="262">
        <v>173.13641025225971</v>
      </c>
      <c r="M111" s="262">
        <v>204.11658477301421</v>
      </c>
      <c r="N111" s="262">
        <v>180.89639646676841</v>
      </c>
      <c r="O111" s="262">
        <v>140.252418783514</v>
      </c>
      <c r="P111" s="262">
        <v>129.5305906541094</v>
      </c>
      <c r="Q111" s="262">
        <v>146.51074234611559</v>
      </c>
      <c r="R111" s="262">
        <v>142.5091009933378</v>
      </c>
      <c r="S111" s="262">
        <v>148.14757377555799</v>
      </c>
      <c r="T111" s="262">
        <v>151.6213677051974</v>
      </c>
      <c r="U111" s="262">
        <v>141.69768343430169</v>
      </c>
      <c r="V111" s="262">
        <v>142.93844023486241</v>
      </c>
      <c r="W111" s="262">
        <v>134.43653669502851</v>
      </c>
      <c r="X111" s="262">
        <v>158.2115147761406</v>
      </c>
      <c r="Y111" s="262">
        <v>134.78143992294241</v>
      </c>
      <c r="DA111" s="72" t="s">
        <v>1788</v>
      </c>
    </row>
    <row r="112" spans="1:105" ht="12" customHeight="1" x14ac:dyDescent="0.25">
      <c r="A112" s="59" t="s">
        <v>28</v>
      </c>
      <c r="B112" s="230">
        <v>89.863511998924551</v>
      </c>
      <c r="C112" s="230">
        <v>81.234888364774733</v>
      </c>
      <c r="D112" s="230">
        <v>83.790464805854029</v>
      </c>
      <c r="E112" s="230">
        <v>67.865822004054294</v>
      </c>
      <c r="F112" s="230">
        <v>83.290566701535198</v>
      </c>
      <c r="G112" s="230">
        <v>99.802986954467315</v>
      </c>
      <c r="H112" s="230">
        <v>114.508390595463</v>
      </c>
      <c r="I112" s="230">
        <v>104.6355098800769</v>
      </c>
      <c r="J112" s="230">
        <v>127.5233873281818</v>
      </c>
      <c r="K112" s="230">
        <v>99.940208846280413</v>
      </c>
      <c r="L112" s="230">
        <v>107.9933012489285</v>
      </c>
      <c r="M112" s="230">
        <v>140.37825381164339</v>
      </c>
      <c r="N112" s="230">
        <v>125.8401679039408</v>
      </c>
      <c r="O112" s="230">
        <v>103.1289897866582</v>
      </c>
      <c r="P112" s="230">
        <v>97.272248932137913</v>
      </c>
      <c r="Q112" s="230">
        <v>111.2569080976435</v>
      </c>
      <c r="R112" s="230">
        <v>104.45256372702509</v>
      </c>
      <c r="S112" s="230">
        <v>108.4266852957919</v>
      </c>
      <c r="T112" s="230">
        <v>109.1076317536624</v>
      </c>
      <c r="U112" s="230">
        <v>96.130411891011619</v>
      </c>
      <c r="V112" s="230">
        <v>94.705819988086915</v>
      </c>
      <c r="W112" s="230">
        <v>88.420367152601486</v>
      </c>
      <c r="X112" s="230">
        <v>111.52362000263879</v>
      </c>
      <c r="Y112" s="230">
        <v>92.817269456998801</v>
      </c>
      <c r="DA112" s="71" t="s">
        <v>1789</v>
      </c>
    </row>
    <row r="113" spans="1:105" ht="12" customHeight="1" x14ac:dyDescent="0.25">
      <c r="A113" s="59" t="s">
        <v>31</v>
      </c>
      <c r="B113" s="295">
        <v>14.60338153871986</v>
      </c>
      <c r="C113" s="295">
        <v>9.7706494280900973</v>
      </c>
      <c r="D113" s="295">
        <v>11.812157413077211</v>
      </c>
      <c r="E113" s="295">
        <v>10.840504208113069</v>
      </c>
      <c r="F113" s="295">
        <v>9.0700652470613115</v>
      </c>
      <c r="G113" s="295">
        <v>8.1938355889032799</v>
      </c>
      <c r="H113" s="295">
        <v>9.6301893249330259</v>
      </c>
      <c r="I113" s="295">
        <v>9.9468263775843404</v>
      </c>
      <c r="J113" s="295">
        <v>8.928160012086499</v>
      </c>
      <c r="K113" s="295">
        <v>7.9482735629848342</v>
      </c>
      <c r="L113" s="295">
        <v>8.4161005824666617</v>
      </c>
      <c r="M113" s="295">
        <v>8.5227783515748801</v>
      </c>
      <c r="N113" s="295">
        <v>8.2324697685790866</v>
      </c>
      <c r="O113" s="295">
        <v>7.913507496358454</v>
      </c>
      <c r="P113" s="295">
        <v>7.4991216260255191</v>
      </c>
      <c r="Q113" s="295">
        <v>7.2616154688293797</v>
      </c>
      <c r="R113" s="295">
        <v>8.5062785312575873</v>
      </c>
      <c r="S113" s="295">
        <v>9.284787978433739</v>
      </c>
      <c r="T113" s="295">
        <v>8.9868320026246007</v>
      </c>
      <c r="U113" s="295">
        <v>8.94372085017838</v>
      </c>
      <c r="V113" s="295">
        <v>8.1091022682616192</v>
      </c>
      <c r="W113" s="295">
        <v>9.4028168495914155</v>
      </c>
      <c r="X113" s="295">
        <v>11.43518372106843</v>
      </c>
      <c r="Y113" s="295">
        <v>12.196958070185429</v>
      </c>
      <c r="DA113" s="122" t="s">
        <v>1790</v>
      </c>
    </row>
    <row r="114" spans="1:105" ht="12" customHeight="1" x14ac:dyDescent="0.25">
      <c r="A114" s="59" t="s">
        <v>159</v>
      </c>
      <c r="B114" s="295">
        <v>13.4614647157369</v>
      </c>
      <c r="C114" s="295">
        <v>11.060593119682361</v>
      </c>
      <c r="D114" s="295">
        <v>12.83977844522869</v>
      </c>
      <c r="E114" s="295">
        <v>12.195102281768269</v>
      </c>
      <c r="F114" s="295">
        <v>11.415239522593209</v>
      </c>
      <c r="G114" s="295">
        <v>7.7462758805364729</v>
      </c>
      <c r="H114" s="295">
        <v>8.2883563244864735</v>
      </c>
      <c r="I114" s="295">
        <v>8.6635891996891754</v>
      </c>
      <c r="J114" s="295">
        <v>8.5400664583631674</v>
      </c>
      <c r="K114" s="295">
        <v>8.6821147001014705</v>
      </c>
      <c r="L114" s="295">
        <v>10.453783648163251</v>
      </c>
      <c r="M114" s="295">
        <v>8.9539299991786478</v>
      </c>
      <c r="N114" s="295">
        <v>7.6474292741173722</v>
      </c>
      <c r="O114" s="295">
        <v>7.4316296594683244</v>
      </c>
      <c r="P114" s="295">
        <v>5.4434520219050748</v>
      </c>
      <c r="Q114" s="295">
        <v>4.6008549655122382</v>
      </c>
      <c r="R114" s="295">
        <v>5.6959839941019181</v>
      </c>
      <c r="S114" s="295">
        <v>5.6243306073814674</v>
      </c>
      <c r="T114" s="295">
        <v>5.904147948690829</v>
      </c>
      <c r="U114" s="295">
        <v>5.1003469532428358</v>
      </c>
      <c r="V114" s="295">
        <v>5.5196416606703353</v>
      </c>
      <c r="W114" s="295">
        <v>4.8880070816431589</v>
      </c>
      <c r="X114" s="295">
        <v>4.6806798131107374</v>
      </c>
      <c r="Y114" s="295">
        <v>12.31026936931257</v>
      </c>
      <c r="DA114" s="122" t="s">
        <v>1791</v>
      </c>
    </row>
    <row r="115" spans="1:105" ht="12" customHeight="1" x14ac:dyDescent="0.25">
      <c r="A115" s="59" t="s">
        <v>32</v>
      </c>
      <c r="B115" s="295">
        <v>37.866929742128868</v>
      </c>
      <c r="C115" s="295">
        <v>24.709006940764411</v>
      </c>
      <c r="D115" s="295">
        <v>36.001329928510813</v>
      </c>
      <c r="E115" s="295">
        <v>31.141398840570488</v>
      </c>
      <c r="F115" s="295">
        <v>32.162655425372627</v>
      </c>
      <c r="G115" s="295">
        <v>38.589848263503619</v>
      </c>
      <c r="H115" s="295">
        <v>38.067033677992491</v>
      </c>
      <c r="I115" s="295">
        <v>32.141053250984697</v>
      </c>
      <c r="J115" s="295">
        <v>27.787376131596488</v>
      </c>
      <c r="K115" s="295">
        <v>30.440657008870961</v>
      </c>
      <c r="L115" s="295">
        <v>27.394818821382611</v>
      </c>
      <c r="M115" s="295">
        <v>18.264861595579092</v>
      </c>
      <c r="N115" s="295">
        <v>15.437369479096329</v>
      </c>
      <c r="O115" s="295">
        <v>9.4303102582251022</v>
      </c>
      <c r="P115" s="295">
        <v>5.2880171331163979</v>
      </c>
      <c r="Q115" s="295">
        <v>8.3299146843714524</v>
      </c>
      <c r="R115" s="295">
        <v>9.9731386933054491</v>
      </c>
      <c r="S115" s="295">
        <v>11.977103660781211</v>
      </c>
      <c r="T115" s="295">
        <v>9.9871972339334061</v>
      </c>
      <c r="U115" s="295">
        <v>12.813459926060849</v>
      </c>
      <c r="V115" s="295">
        <v>14.789159796208271</v>
      </c>
      <c r="W115" s="295">
        <v>12.60346427765819</v>
      </c>
      <c r="X115" s="295">
        <v>9.7130664715397774</v>
      </c>
      <c r="Y115" s="295">
        <v>7.1188928837839596</v>
      </c>
      <c r="DA115" s="122" t="s">
        <v>1792</v>
      </c>
    </row>
    <row r="116" spans="1:105" ht="12" customHeight="1" x14ac:dyDescent="0.25">
      <c r="A116" s="59" t="s">
        <v>35</v>
      </c>
      <c r="B116" s="295">
        <v>9.970703863373565</v>
      </c>
      <c r="C116" s="295">
        <v>16.638931400112241</v>
      </c>
      <c r="D116" s="295">
        <v>13.08120032338906</v>
      </c>
      <c r="E116" s="295">
        <v>12.30899396703385</v>
      </c>
      <c r="F116" s="295">
        <v>9.5694202908800499</v>
      </c>
      <c r="G116" s="295">
        <v>4.9600375098725369</v>
      </c>
      <c r="H116" s="295">
        <v>6.4547076321340944</v>
      </c>
      <c r="I116" s="295">
        <v>7.4575247610522108</v>
      </c>
      <c r="J116" s="295">
        <v>8.4787862026996041</v>
      </c>
      <c r="K116" s="295">
        <v>12.759964786886311</v>
      </c>
      <c r="L116" s="295">
        <v>18.878405951318651</v>
      </c>
      <c r="M116" s="295">
        <v>27.99676101503816</v>
      </c>
      <c r="N116" s="295">
        <v>23.738960041034829</v>
      </c>
      <c r="O116" s="295">
        <v>12.347981582803961</v>
      </c>
      <c r="P116" s="295">
        <v>14.0277509409245</v>
      </c>
      <c r="Q116" s="295">
        <v>15.061449129759071</v>
      </c>
      <c r="R116" s="295">
        <v>13.88113604764775</v>
      </c>
      <c r="S116" s="295">
        <v>12.834666233169621</v>
      </c>
      <c r="T116" s="295">
        <v>17.635558766286131</v>
      </c>
      <c r="U116" s="295">
        <v>18.709743813808011</v>
      </c>
      <c r="V116" s="295">
        <v>19.814716521635251</v>
      </c>
      <c r="W116" s="295">
        <v>19.121881333534191</v>
      </c>
      <c r="X116" s="295">
        <v>20.858964767782879</v>
      </c>
      <c r="Y116" s="295">
        <v>10.33805014266167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13.862256631203749</v>
      </c>
      <c r="C119" s="261">
        <f t="shared" si="8"/>
        <v>11.993066914524929</v>
      </c>
      <c r="D119" s="261">
        <f t="shared" si="8"/>
        <v>13.17309415329291</v>
      </c>
      <c r="E119" s="261">
        <f t="shared" si="8"/>
        <v>11.235232298655371</v>
      </c>
      <c r="F119" s="261">
        <f t="shared" si="8"/>
        <v>12.16816841122089</v>
      </c>
      <c r="G119" s="261">
        <f t="shared" si="8"/>
        <v>13.32094841487646</v>
      </c>
      <c r="H119" s="261">
        <f t="shared" si="8"/>
        <v>14.79741382000606</v>
      </c>
      <c r="I119" s="261">
        <f t="shared" si="8"/>
        <v>13.617945832914319</v>
      </c>
      <c r="J119" s="261">
        <f t="shared" si="8"/>
        <v>15.1577641528241</v>
      </c>
      <c r="K119" s="261">
        <f t="shared" si="8"/>
        <v>13.360941010315949</v>
      </c>
      <c r="L119" s="261">
        <f t="shared" si="8"/>
        <v>14.47861122904731</v>
      </c>
      <c r="M119" s="261">
        <f t="shared" si="8"/>
        <v>17.069342445205159</v>
      </c>
      <c r="N119" s="261">
        <f t="shared" si="8"/>
        <v>15.1275436135119</v>
      </c>
      <c r="O119" s="261">
        <f t="shared" si="8"/>
        <v>11.72867245278657</v>
      </c>
      <c r="P119" s="261">
        <f t="shared" si="8"/>
        <v>10.832054688076459</v>
      </c>
      <c r="Q119" s="261">
        <f t="shared" si="8"/>
        <v>12.25202761347445</v>
      </c>
      <c r="R119" s="261">
        <f t="shared" si="8"/>
        <v>11.917388531258689</v>
      </c>
      <c r="S119" s="261">
        <f t="shared" si="8"/>
        <v>12.38890838788725</v>
      </c>
      <c r="T119" s="261">
        <f t="shared" si="8"/>
        <v>12.67940598873153</v>
      </c>
      <c r="U119" s="261">
        <f t="shared" si="8"/>
        <v>11.849533368011461</v>
      </c>
      <c r="V119" s="261">
        <f t="shared" si="8"/>
        <v>11.95329222103919</v>
      </c>
      <c r="W119" s="261">
        <f t="shared" si="8"/>
        <v>11.24231666205211</v>
      </c>
      <c r="X119" s="261">
        <f t="shared" si="8"/>
        <v>13.23051004156139</v>
      </c>
      <c r="Y119" s="261">
        <f t="shared" si="8"/>
        <v>11.271159351705521</v>
      </c>
      <c r="DA119" s="70"/>
    </row>
    <row r="120" spans="1:105" ht="12" customHeight="1" x14ac:dyDescent="0.25">
      <c r="A120" s="60" t="s">
        <v>1566</v>
      </c>
      <c r="B120" s="262">
        <v>13.862256631203749</v>
      </c>
      <c r="C120" s="262">
        <v>11.993066914524929</v>
      </c>
      <c r="D120" s="262">
        <v>13.17309415329291</v>
      </c>
      <c r="E120" s="262">
        <v>11.235232298655371</v>
      </c>
      <c r="F120" s="262">
        <v>12.16816841122089</v>
      </c>
      <c r="G120" s="262">
        <v>13.32094841487646</v>
      </c>
      <c r="H120" s="262">
        <v>14.79741382000606</v>
      </c>
      <c r="I120" s="262">
        <v>13.617945832914319</v>
      </c>
      <c r="J120" s="262">
        <v>15.1577641528241</v>
      </c>
      <c r="K120" s="262">
        <v>13.360941010315949</v>
      </c>
      <c r="L120" s="262">
        <v>14.47861122904731</v>
      </c>
      <c r="M120" s="262">
        <v>17.069342445205159</v>
      </c>
      <c r="N120" s="262">
        <v>15.1275436135119</v>
      </c>
      <c r="O120" s="262">
        <v>11.72867245278657</v>
      </c>
      <c r="P120" s="262">
        <v>10.832054688076459</v>
      </c>
      <c r="Q120" s="262">
        <v>12.25202761347445</v>
      </c>
      <c r="R120" s="262">
        <v>11.917388531258689</v>
      </c>
      <c r="S120" s="262">
        <v>12.38890838788725</v>
      </c>
      <c r="T120" s="262">
        <v>12.67940598873153</v>
      </c>
      <c r="U120" s="262">
        <v>11.849533368011461</v>
      </c>
      <c r="V120" s="262">
        <v>11.95329222103919</v>
      </c>
      <c r="W120" s="262">
        <v>11.24231666205211</v>
      </c>
      <c r="X120" s="262">
        <v>13.23051004156139</v>
      </c>
      <c r="Y120" s="262">
        <v>11.271159351705521</v>
      </c>
      <c r="DA120" s="72" t="s">
        <v>1796</v>
      </c>
    </row>
    <row r="121" spans="1:105" ht="12" customHeight="1" x14ac:dyDescent="0.25">
      <c r="A121" s="59" t="s">
        <v>28</v>
      </c>
      <c r="B121" s="230">
        <v>7.5148771538785892</v>
      </c>
      <c r="C121" s="230">
        <v>6.7933045692408394</v>
      </c>
      <c r="D121" s="230">
        <v>7.0070158140482626</v>
      </c>
      <c r="E121" s="230">
        <v>5.6753103007320904</v>
      </c>
      <c r="F121" s="230">
        <v>6.9652116072033596</v>
      </c>
      <c r="G121" s="230">
        <v>8.3460702778002318</v>
      </c>
      <c r="H121" s="230">
        <v>9.5758163605218183</v>
      </c>
      <c r="I121" s="230">
        <v>8.7501922102892795</v>
      </c>
      <c r="J121" s="230">
        <v>10.664201394991469</v>
      </c>
      <c r="K121" s="230">
        <v>8.3575455210536997</v>
      </c>
      <c r="L121" s="230">
        <v>9.030989044109619</v>
      </c>
      <c r="M121" s="230">
        <v>11.739195464373941</v>
      </c>
      <c r="N121" s="230">
        <v>10.52344140336834</v>
      </c>
      <c r="O121" s="230">
        <v>8.6242087807519745</v>
      </c>
      <c r="P121" s="230">
        <v>8.1344361570829982</v>
      </c>
      <c r="Q121" s="230">
        <v>9.3039096545008899</v>
      </c>
      <c r="R121" s="230">
        <v>8.7348932548469982</v>
      </c>
      <c r="S121" s="230">
        <v>9.0672309825803534</v>
      </c>
      <c r="T121" s="230">
        <v>9.1241754405192612</v>
      </c>
      <c r="U121" s="230">
        <v>8.0389495140290901</v>
      </c>
      <c r="V121" s="230">
        <v>7.9198173667676093</v>
      </c>
      <c r="W121" s="230">
        <v>7.3941935082683337</v>
      </c>
      <c r="X121" s="230">
        <v>9.3262135591328423</v>
      </c>
      <c r="Y121" s="230">
        <v>7.761886467737213</v>
      </c>
      <c r="DA121" s="71" t="s">
        <v>1797</v>
      </c>
    </row>
    <row r="122" spans="1:105" ht="12" customHeight="1" x14ac:dyDescent="0.25">
      <c r="A122" s="59" t="s">
        <v>31</v>
      </c>
      <c r="B122" s="295">
        <v>1.2212144379134831</v>
      </c>
      <c r="C122" s="295">
        <v>0.8170750122317707</v>
      </c>
      <c r="D122" s="295">
        <v>0.9877970480678947</v>
      </c>
      <c r="E122" s="295">
        <v>0.90654210588885642</v>
      </c>
      <c r="F122" s="295">
        <v>0.75848834074217941</v>
      </c>
      <c r="G122" s="295">
        <v>0.68521323616223062</v>
      </c>
      <c r="H122" s="295">
        <v>0.80532897207857568</v>
      </c>
      <c r="I122" s="295">
        <v>0.83180788994091448</v>
      </c>
      <c r="J122" s="295">
        <v>0.74662145078198305</v>
      </c>
      <c r="K122" s="295">
        <v>0.66467799980894038</v>
      </c>
      <c r="L122" s="295">
        <v>0.70380024756521731</v>
      </c>
      <c r="M122" s="295">
        <v>0.71272122463439425</v>
      </c>
      <c r="N122" s="295">
        <v>0.68844403704844648</v>
      </c>
      <c r="O122" s="295">
        <v>0.66177067163970615</v>
      </c>
      <c r="P122" s="295">
        <v>0.62711746434137161</v>
      </c>
      <c r="Q122" s="295">
        <v>0.60725590368213422</v>
      </c>
      <c r="R122" s="295">
        <v>0.71134141963915842</v>
      </c>
      <c r="S122" s="295">
        <v>0.77644462703141726</v>
      </c>
      <c r="T122" s="295">
        <v>0.75152792273550095</v>
      </c>
      <c r="U122" s="295">
        <v>0.7479227329605973</v>
      </c>
      <c r="V122" s="295">
        <v>0.67812737359912589</v>
      </c>
      <c r="W122" s="295">
        <v>0.78631484518371353</v>
      </c>
      <c r="X122" s="295">
        <v>0.95627245123571292</v>
      </c>
      <c r="Y122" s="295">
        <v>1.0199761784243251</v>
      </c>
      <c r="DA122" s="122" t="s">
        <v>1798</v>
      </c>
    </row>
    <row r="123" spans="1:105" ht="12" customHeight="1" x14ac:dyDescent="0.25">
      <c r="A123" s="59" t="s">
        <v>159</v>
      </c>
      <c r="B123" s="295">
        <v>1.12572112306544</v>
      </c>
      <c r="C123" s="295">
        <v>0.92494714144315238</v>
      </c>
      <c r="D123" s="295">
        <v>1.0737323253075901</v>
      </c>
      <c r="E123" s="295">
        <v>1.0198209872720061</v>
      </c>
      <c r="F123" s="295">
        <v>0.95460460854695117</v>
      </c>
      <c r="G123" s="295">
        <v>0.64778585153650492</v>
      </c>
      <c r="H123" s="295">
        <v>0.69311757576127142</v>
      </c>
      <c r="I123" s="295">
        <v>0.72449659599451921</v>
      </c>
      <c r="J123" s="295">
        <v>0.71416695044509526</v>
      </c>
      <c r="K123" s="295">
        <v>0.72604579941107572</v>
      </c>
      <c r="L123" s="295">
        <v>0.874202422782138</v>
      </c>
      <c r="M123" s="295">
        <v>0.74877647769943612</v>
      </c>
      <c r="N123" s="295">
        <v>0.63951975901692693</v>
      </c>
      <c r="O123" s="295">
        <v>0.62147341787279997</v>
      </c>
      <c r="P123" s="295">
        <v>0.45521115664985579</v>
      </c>
      <c r="Q123" s="295">
        <v>0.38474859372345183</v>
      </c>
      <c r="R123" s="295">
        <v>0.47632925793782549</v>
      </c>
      <c r="S123" s="295">
        <v>0.47033721081117869</v>
      </c>
      <c r="T123" s="295">
        <v>0.4937370635288193</v>
      </c>
      <c r="U123" s="295">
        <v>0.42651883888354541</v>
      </c>
      <c r="V123" s="295">
        <v>0.46158254992153391</v>
      </c>
      <c r="W123" s="295">
        <v>0.40876182032899527</v>
      </c>
      <c r="X123" s="295">
        <v>0.3914239829908665</v>
      </c>
      <c r="Y123" s="295">
        <v>1.0294518874651311</v>
      </c>
      <c r="DA123" s="122" t="s">
        <v>1799</v>
      </c>
    </row>
    <row r="124" spans="1:105" ht="12" customHeight="1" x14ac:dyDescent="0.25">
      <c r="A124" s="59" t="s">
        <v>32</v>
      </c>
      <c r="B124" s="295">
        <v>3.1666392607719951</v>
      </c>
      <c r="C124" s="295">
        <v>2.0663019686610968</v>
      </c>
      <c r="D124" s="295">
        <v>3.0106276259517761</v>
      </c>
      <c r="E124" s="295">
        <v>2.6042136733942129</v>
      </c>
      <c r="F124" s="295">
        <v>2.6896167208231812</v>
      </c>
      <c r="G124" s="295">
        <v>3.2270936516538011</v>
      </c>
      <c r="H124" s="295">
        <v>3.1833730436230461</v>
      </c>
      <c r="I124" s="295">
        <v>2.6878102291429551</v>
      </c>
      <c r="J124" s="295">
        <v>2.3237319954740321</v>
      </c>
      <c r="K124" s="295">
        <v>2.5456138182954189</v>
      </c>
      <c r="L124" s="295">
        <v>2.2909042114658842</v>
      </c>
      <c r="M124" s="295">
        <v>1.527407376700505</v>
      </c>
      <c r="N124" s="295">
        <v>1.290957059588679</v>
      </c>
      <c r="O124" s="295">
        <v>0.78861399401317422</v>
      </c>
      <c r="P124" s="295">
        <v>0.44221284322218041</v>
      </c>
      <c r="Q124" s="295">
        <v>0.69659291255042344</v>
      </c>
      <c r="R124" s="295">
        <v>0.83400826933717642</v>
      </c>
      <c r="S124" s="295">
        <v>1.001590753220478</v>
      </c>
      <c r="T124" s="295">
        <v>0.83518392120556939</v>
      </c>
      <c r="U124" s="295">
        <v>1.0715314271452681</v>
      </c>
      <c r="V124" s="295">
        <v>1.2367502293802539</v>
      </c>
      <c r="W124" s="295">
        <v>1.0539704453241481</v>
      </c>
      <c r="X124" s="295">
        <v>0.81225961124190105</v>
      </c>
      <c r="Y124" s="295">
        <v>0.59532066244970694</v>
      </c>
      <c r="DA124" s="122" t="s">
        <v>1800</v>
      </c>
    </row>
    <row r="125" spans="1:105" ht="12" customHeight="1" x14ac:dyDescent="0.25">
      <c r="A125" s="59" t="s">
        <v>35</v>
      </c>
      <c r="B125" s="295">
        <v>0.83380465557424122</v>
      </c>
      <c r="C125" s="295">
        <v>1.391438222948074</v>
      </c>
      <c r="D125" s="295">
        <v>1.0939213399173859</v>
      </c>
      <c r="E125" s="295">
        <v>1.0293452313682001</v>
      </c>
      <c r="F125" s="295">
        <v>0.80024713390521962</v>
      </c>
      <c r="G125" s="295">
        <v>0.41478539772369488</v>
      </c>
      <c r="H125" s="295">
        <v>0.53977786802134753</v>
      </c>
      <c r="I125" s="295">
        <v>0.62363890754665596</v>
      </c>
      <c r="J125" s="295">
        <v>0.70904236113152097</v>
      </c>
      <c r="K125" s="295">
        <v>1.0670578717468191</v>
      </c>
      <c r="L125" s="295">
        <v>1.578715303124453</v>
      </c>
      <c r="M125" s="295">
        <v>2.3412419017968822</v>
      </c>
      <c r="N125" s="295">
        <v>1.9851813544895101</v>
      </c>
      <c r="O125" s="295">
        <v>1.03260558850891</v>
      </c>
      <c r="P125" s="295">
        <v>1.173077066780051</v>
      </c>
      <c r="Q125" s="295">
        <v>1.2595205490175541</v>
      </c>
      <c r="R125" s="295">
        <v>1.1608163294975271</v>
      </c>
      <c r="S125" s="295">
        <v>1.0733048142438231</v>
      </c>
      <c r="T125" s="295">
        <v>1.474781640742383</v>
      </c>
      <c r="U125" s="295">
        <v>1.564610854992956</v>
      </c>
      <c r="V125" s="295">
        <v>1.6570147013706671</v>
      </c>
      <c r="W125" s="295">
        <v>1.599076042946922</v>
      </c>
      <c r="X125" s="295">
        <v>1.7443404369600639</v>
      </c>
      <c r="Y125" s="295">
        <v>0.86452415562914187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60.857080000000003</v>
      </c>
      <c r="C128" s="279">
        <v>60.59442</v>
      </c>
      <c r="D128" s="279">
        <v>60.612459999999999</v>
      </c>
      <c r="E128" s="279">
        <v>60.785229999999999</v>
      </c>
      <c r="F128" s="279">
        <v>59.837539999999997</v>
      </c>
      <c r="G128" s="279">
        <v>59.988160000000001</v>
      </c>
      <c r="H128" s="279">
        <v>63.905160000000002</v>
      </c>
      <c r="I128" s="279">
        <v>64.676580000000001</v>
      </c>
      <c r="J128" s="279">
        <v>63.585039999999999</v>
      </c>
      <c r="K128" s="279">
        <v>47.472949999999997</v>
      </c>
      <c r="L128" s="279">
        <v>57.144129999999997</v>
      </c>
      <c r="M128" s="279">
        <v>56.896769999999997</v>
      </c>
      <c r="N128" s="279">
        <v>48.734139999999996</v>
      </c>
      <c r="O128" s="279">
        <v>17.57873</v>
      </c>
      <c r="P128" s="279">
        <v>17.229199999999999</v>
      </c>
      <c r="Q128" s="279">
        <v>17.596489999999999</v>
      </c>
      <c r="R128" s="279">
        <v>15.67193</v>
      </c>
      <c r="S128" s="279">
        <v>17.155940000000001</v>
      </c>
      <c r="T128" s="279">
        <v>16.048999999999999</v>
      </c>
      <c r="U128" s="279">
        <v>16.45393</v>
      </c>
      <c r="V128" s="279">
        <v>15.548489999999999</v>
      </c>
      <c r="W128" s="279">
        <v>15.128640000000001</v>
      </c>
      <c r="X128" s="279">
        <v>15.891970000000001</v>
      </c>
      <c r="Y128" s="279">
        <v>16.11196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0.99999999999999989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0.99999999999999989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0.99999999999999989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3.223668466055658E-4</v>
      </c>
      <c r="C137" s="268">
        <f t="shared" si="14"/>
        <v>2.5086863567517007E-4</v>
      </c>
      <c r="D137" s="268">
        <f t="shared" si="14"/>
        <v>3.31435592803279E-4</v>
      </c>
      <c r="E137" s="268">
        <f t="shared" si="14"/>
        <v>2.8431748988714324E-4</v>
      </c>
      <c r="F137" s="268">
        <f t="shared" si="14"/>
        <v>2.6601589291869258E-4</v>
      </c>
      <c r="G137" s="268">
        <f t="shared" si="14"/>
        <v>1.9154328713497703E-4</v>
      </c>
      <c r="H137" s="268">
        <f t="shared" si="14"/>
        <v>2.1276801222035752E-4</v>
      </c>
      <c r="I137" s="268">
        <f t="shared" si="14"/>
        <v>2.048314756250053E-4</v>
      </c>
      <c r="J137" s="268">
        <f t="shared" si="14"/>
        <v>1.6738711539094375E-4</v>
      </c>
      <c r="K137" s="268">
        <f t="shared" si="14"/>
        <v>2.5129370370367566E-4</v>
      </c>
      <c r="L137" s="268">
        <f t="shared" si="14"/>
        <v>2.7865096722677087E-4</v>
      </c>
      <c r="M137" s="268">
        <f t="shared" si="14"/>
        <v>3.0371058990867009E-4</v>
      </c>
      <c r="N137" s="268">
        <f t="shared" si="14"/>
        <v>2.9284586655096794E-4</v>
      </c>
      <c r="O137" s="268">
        <f t="shared" si="14"/>
        <v>1.8683366063908293E-4</v>
      </c>
      <c r="P137" s="268">
        <f t="shared" si="14"/>
        <v>1.7388874615534625E-4</v>
      </c>
      <c r="Q137" s="268">
        <f t="shared" si="14"/>
        <v>2.041236136063093E-4</v>
      </c>
      <c r="R137" s="268">
        <f t="shared" si="14"/>
        <v>1.6703068287130576E-4</v>
      </c>
      <c r="S137" s="268">
        <f t="shared" si="14"/>
        <v>1.610673329308349E-4</v>
      </c>
      <c r="T137" s="268">
        <f t="shared" si="14"/>
        <v>2.0575110426257324E-4</v>
      </c>
      <c r="U137" s="268">
        <f t="shared" si="14"/>
        <v>2.0240987210146086E-4</v>
      </c>
      <c r="V137" s="268">
        <f t="shared" si="14"/>
        <v>2.1030738154840584E-4</v>
      </c>
      <c r="W137" s="268">
        <f t="shared" si="14"/>
        <v>1.7411858352047807E-4</v>
      </c>
      <c r="X137" s="268">
        <f t="shared" si="14"/>
        <v>2.0867707051527084E-4</v>
      </c>
      <c r="Y137" s="268">
        <f t="shared" si="14"/>
        <v>1.9925039174450507E-4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0.15716991134829503</v>
      </c>
      <c r="C139" s="269">
        <f t="shared" si="16"/>
        <v>0.14718632076733418</v>
      </c>
      <c r="D139" s="269">
        <f t="shared" si="16"/>
        <v>0.15404325900792484</v>
      </c>
      <c r="E139" s="269">
        <f t="shared" si="16"/>
        <v>0.14094706733839379</v>
      </c>
      <c r="F139" s="269">
        <f t="shared" si="16"/>
        <v>0.14806023436452317</v>
      </c>
      <c r="G139" s="269">
        <f t="shared" si="16"/>
        <v>0.15507598150941548</v>
      </c>
      <c r="H139" s="269">
        <f t="shared" si="16"/>
        <v>0.16165649213214439</v>
      </c>
      <c r="I139" s="269">
        <f t="shared" si="16"/>
        <v>0.15972855597121835</v>
      </c>
      <c r="J139" s="269">
        <f t="shared" si="16"/>
        <v>0.1583822208528379</v>
      </c>
      <c r="K139" s="269">
        <f t="shared" si="16"/>
        <v>0.14665140156024425</v>
      </c>
      <c r="L139" s="269">
        <f t="shared" si="16"/>
        <v>0.14066400196088308</v>
      </c>
      <c r="M139" s="269">
        <f t="shared" si="16"/>
        <v>0.13269926066029997</v>
      </c>
      <c r="N139" s="269">
        <f t="shared" si="16"/>
        <v>0.13575862423418553</v>
      </c>
      <c r="O139" s="269">
        <f t="shared" si="16"/>
        <v>0.14979330928232509</v>
      </c>
      <c r="P139" s="269">
        <f t="shared" si="16"/>
        <v>0.15198755551244675</v>
      </c>
      <c r="Q139" s="269">
        <f t="shared" si="16"/>
        <v>0.14744905103765293</v>
      </c>
      <c r="R139" s="269">
        <f t="shared" si="16"/>
        <v>0.15539325092255968</v>
      </c>
      <c r="S139" s="269">
        <f t="shared" si="16"/>
        <v>0.16644735672263866</v>
      </c>
      <c r="T139" s="269">
        <f t="shared" si="16"/>
        <v>0.16136438834579833</v>
      </c>
      <c r="U139" s="269">
        <f t="shared" si="16"/>
        <v>0.16122735421794882</v>
      </c>
      <c r="V139" s="269">
        <f t="shared" si="16"/>
        <v>0.14222212758359115</v>
      </c>
      <c r="W139" s="269">
        <f t="shared" si="16"/>
        <v>0.15032041547111338</v>
      </c>
      <c r="X139" s="269">
        <f t="shared" si="16"/>
        <v>0.145850272107371</v>
      </c>
      <c r="Y139" s="269">
        <f t="shared" si="16"/>
        <v>0.15352945309625707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0.11763217734303436</v>
      </c>
      <c r="C140" s="269">
        <f t="shared" si="17"/>
        <v>0.11016006332537524</v>
      </c>
      <c r="D140" s="269">
        <f t="shared" si="17"/>
        <v>0.1152920670799612</v>
      </c>
      <c r="E140" s="269">
        <f t="shared" si="17"/>
        <v>0.10549035931176906</v>
      </c>
      <c r="F140" s="269">
        <f t="shared" si="17"/>
        <v>0.11081413482268122</v>
      </c>
      <c r="G140" s="269">
        <f t="shared" si="17"/>
        <v>0.11606499744175468</v>
      </c>
      <c r="H140" s="269">
        <f t="shared" si="17"/>
        <v>0.12099011183508904</v>
      </c>
      <c r="I140" s="269">
        <f t="shared" si="17"/>
        <v>0.11954716816703842</v>
      </c>
      <c r="J140" s="269">
        <f t="shared" si="17"/>
        <v>0.11853951772014387</v>
      </c>
      <c r="K140" s="269">
        <f t="shared" si="17"/>
        <v>0.10975970863602789</v>
      </c>
      <c r="L140" s="269">
        <f t="shared" si="17"/>
        <v>0.10527850198868888</v>
      </c>
      <c r="M140" s="269">
        <f t="shared" si="17"/>
        <v>9.9317374613072065E-2</v>
      </c>
      <c r="N140" s="269">
        <f t="shared" si="17"/>
        <v>0.10160712330220012</v>
      </c>
      <c r="O140" s="269">
        <f t="shared" si="17"/>
        <v>0.11211123663008671</v>
      </c>
      <c r="P140" s="269">
        <f t="shared" si="17"/>
        <v>0.11375349728584273</v>
      </c>
      <c r="Q140" s="269">
        <f t="shared" si="17"/>
        <v>0.1103567010500288</v>
      </c>
      <c r="R140" s="269">
        <f t="shared" si="17"/>
        <v>0.11630245441778998</v>
      </c>
      <c r="S140" s="269">
        <f t="shared" si="17"/>
        <v>0.12457578436172567</v>
      </c>
      <c r="T140" s="269">
        <f t="shared" si="17"/>
        <v>0.12077148980938916</v>
      </c>
      <c r="U140" s="269">
        <f t="shared" si="17"/>
        <v>0.12066892804873815</v>
      </c>
      <c r="V140" s="269">
        <f t="shared" si="17"/>
        <v>0.10644466482482458</v>
      </c>
      <c r="W140" s="269">
        <f t="shared" si="17"/>
        <v>0.11250574374755115</v>
      </c>
      <c r="X140" s="269">
        <f t="shared" si="17"/>
        <v>0.10916011167076481</v>
      </c>
      <c r="Y140" s="269">
        <f t="shared" si="17"/>
        <v>0.11490751441588759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6.1615271603648776E-3</v>
      </c>
      <c r="C141" s="269">
        <f t="shared" si="18"/>
        <v>5.7701407684349641E-3</v>
      </c>
      <c r="D141" s="269">
        <f t="shared" si="18"/>
        <v>6.0389531056304581E-3</v>
      </c>
      <c r="E141" s="269">
        <f t="shared" si="18"/>
        <v>5.5255435097546829E-3</v>
      </c>
      <c r="F141" s="269">
        <f t="shared" si="18"/>
        <v>5.8044007760833741E-3</v>
      </c>
      <c r="G141" s="269">
        <f t="shared" si="18"/>
        <v>6.0794388938291534E-3</v>
      </c>
      <c r="H141" s="269">
        <f t="shared" si="18"/>
        <v>6.33741444769431E-3</v>
      </c>
      <c r="I141" s="269">
        <f t="shared" si="18"/>
        <v>6.2618336261675272E-3</v>
      </c>
      <c r="J141" s="269">
        <f t="shared" si="18"/>
        <v>6.2090532922747963E-3</v>
      </c>
      <c r="K141" s="269">
        <f t="shared" si="18"/>
        <v>5.7491703473485662E-3</v>
      </c>
      <c r="L141" s="269">
        <f t="shared" si="18"/>
        <v>5.5144465065386792E-3</v>
      </c>
      <c r="M141" s="269">
        <f t="shared" si="18"/>
        <v>5.2022050003379776E-3</v>
      </c>
      <c r="N141" s="269">
        <f t="shared" si="18"/>
        <v>5.3221411356466847E-3</v>
      </c>
      <c r="O141" s="269">
        <f t="shared" si="18"/>
        <v>5.8723424583390794E-3</v>
      </c>
      <c r="P141" s="269">
        <f t="shared" si="18"/>
        <v>5.9583634252496085E-3</v>
      </c>
      <c r="Q141" s="269">
        <f t="shared" si="18"/>
        <v>5.7804405750743653E-3</v>
      </c>
      <c r="R141" s="269">
        <f t="shared" si="18"/>
        <v>6.0918767967933513E-3</v>
      </c>
      <c r="S141" s="269">
        <f t="shared" si="18"/>
        <v>6.5252305636590612E-3</v>
      </c>
      <c r="T141" s="269">
        <f t="shared" si="18"/>
        <v>6.325963112017035E-3</v>
      </c>
      <c r="U141" s="269">
        <f t="shared" si="18"/>
        <v>6.3205909673527102E-3</v>
      </c>
      <c r="V141" s="269">
        <f t="shared" si="18"/>
        <v>3.5567296978185592E-3</v>
      </c>
      <c r="W141" s="269">
        <f t="shared" si="18"/>
        <v>3.6960615164245625E-3</v>
      </c>
      <c r="X141" s="269">
        <f t="shared" si="18"/>
        <v>3.7469064728452854E-3</v>
      </c>
      <c r="Y141" s="269">
        <f t="shared" si="18"/>
        <v>8.0027428770894048E-3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6.1615271603648776E-3</v>
      </c>
      <c r="C143" s="327">
        <f t="shared" si="20"/>
        <v>5.7701407684349641E-3</v>
      </c>
      <c r="D143" s="327">
        <f t="shared" si="20"/>
        <v>6.0389531056304581E-3</v>
      </c>
      <c r="E143" s="327">
        <f t="shared" si="20"/>
        <v>5.5255435097546829E-3</v>
      </c>
      <c r="F143" s="327">
        <f t="shared" si="20"/>
        <v>5.8044007760833741E-3</v>
      </c>
      <c r="G143" s="327">
        <f t="shared" si="20"/>
        <v>6.0794388938291534E-3</v>
      </c>
      <c r="H143" s="327">
        <f t="shared" si="20"/>
        <v>6.33741444769431E-3</v>
      </c>
      <c r="I143" s="327">
        <f t="shared" si="20"/>
        <v>6.2618336261675272E-3</v>
      </c>
      <c r="J143" s="327">
        <f t="shared" si="20"/>
        <v>6.2090532922747963E-3</v>
      </c>
      <c r="K143" s="327">
        <f t="shared" si="20"/>
        <v>5.7491703473485662E-3</v>
      </c>
      <c r="L143" s="327">
        <f t="shared" si="20"/>
        <v>5.5144465065386792E-3</v>
      </c>
      <c r="M143" s="327">
        <f t="shared" si="20"/>
        <v>5.2022050003379776E-3</v>
      </c>
      <c r="N143" s="327">
        <f t="shared" si="20"/>
        <v>5.3221411356466847E-3</v>
      </c>
      <c r="O143" s="327">
        <f t="shared" si="20"/>
        <v>5.8723424583390794E-3</v>
      </c>
      <c r="P143" s="327">
        <f t="shared" si="20"/>
        <v>5.9583634252496085E-3</v>
      </c>
      <c r="Q143" s="327">
        <f t="shared" si="20"/>
        <v>5.7804405750743653E-3</v>
      </c>
      <c r="R143" s="327">
        <f t="shared" si="20"/>
        <v>6.0918767967933513E-3</v>
      </c>
      <c r="S143" s="327">
        <f t="shared" si="20"/>
        <v>6.5252305636590612E-3</v>
      </c>
      <c r="T143" s="327">
        <f t="shared" si="20"/>
        <v>6.325963112017035E-3</v>
      </c>
      <c r="U143" s="327">
        <f t="shared" si="20"/>
        <v>6.3205909673527102E-3</v>
      </c>
      <c r="V143" s="327">
        <f t="shared" si="20"/>
        <v>3.5567296978185592E-3</v>
      </c>
      <c r="W143" s="327">
        <f t="shared" si="20"/>
        <v>3.6960615164245625E-3</v>
      </c>
      <c r="X143" s="327">
        <f t="shared" si="20"/>
        <v>3.7469064728452854E-3</v>
      </c>
      <c r="Y143" s="327">
        <f t="shared" si="20"/>
        <v>8.0027428770894048E-3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0.71871401730170004</v>
      </c>
      <c r="C144" s="310">
        <f t="shared" si="21"/>
        <v>0.73663260650318041</v>
      </c>
      <c r="D144" s="310">
        <f t="shared" si="21"/>
        <v>0.72429428521368033</v>
      </c>
      <c r="E144" s="310">
        <f t="shared" si="21"/>
        <v>0.74775271235019536</v>
      </c>
      <c r="F144" s="310">
        <f t="shared" si="21"/>
        <v>0.7350552141437936</v>
      </c>
      <c r="G144" s="310">
        <f t="shared" si="21"/>
        <v>0.72258803886786571</v>
      </c>
      <c r="H144" s="310">
        <f t="shared" si="21"/>
        <v>0.71080321357285181</v>
      </c>
      <c r="I144" s="310">
        <f t="shared" si="21"/>
        <v>0.71425761075995065</v>
      </c>
      <c r="J144" s="310">
        <f t="shared" si="21"/>
        <v>0.71670182101935243</v>
      </c>
      <c r="K144" s="310">
        <f t="shared" si="21"/>
        <v>0.73758842575267569</v>
      </c>
      <c r="L144" s="310">
        <f t="shared" si="21"/>
        <v>0.7482643985766626</v>
      </c>
      <c r="M144" s="310">
        <f t="shared" si="21"/>
        <v>0.76247744913638138</v>
      </c>
      <c r="N144" s="310">
        <f t="shared" si="21"/>
        <v>0.75701926546141662</v>
      </c>
      <c r="O144" s="310">
        <f t="shared" si="21"/>
        <v>0.73203627796861004</v>
      </c>
      <c r="P144" s="310">
        <f t="shared" si="21"/>
        <v>0.72812669503030547</v>
      </c>
      <c r="Q144" s="310">
        <f t="shared" si="21"/>
        <v>0.7362096837236376</v>
      </c>
      <c r="R144" s="310">
        <f t="shared" si="21"/>
        <v>0.72204538717998568</v>
      </c>
      <c r="S144" s="310">
        <f t="shared" si="21"/>
        <v>0.70229056101904574</v>
      </c>
      <c r="T144" s="310">
        <f t="shared" si="21"/>
        <v>0.71133240762853289</v>
      </c>
      <c r="U144" s="310">
        <f t="shared" si="21"/>
        <v>0.71158071689385882</v>
      </c>
      <c r="V144" s="310">
        <f t="shared" si="21"/>
        <v>0.7475661705122173</v>
      </c>
      <c r="W144" s="310">
        <f t="shared" si="21"/>
        <v>0.73330366068139052</v>
      </c>
      <c r="X144" s="310">
        <f t="shared" si="21"/>
        <v>0.74103403267850365</v>
      </c>
      <c r="Y144" s="310">
        <f t="shared" si="21"/>
        <v>0.72336103921902151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1.0000000000000002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0.99999999999999989</v>
      </c>
      <c r="J146" s="232">
        <f t="shared" si="22"/>
        <v>1</v>
      </c>
      <c r="K146" s="232">
        <f t="shared" si="22"/>
        <v>1</v>
      </c>
      <c r="L146" s="232">
        <f t="shared" si="22"/>
        <v>0.99999999999999989</v>
      </c>
      <c r="M146" s="232">
        <f t="shared" si="22"/>
        <v>0.99999999999999978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0.99999999999999989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0.99999999999999989</v>
      </c>
      <c r="V146" s="232">
        <f t="shared" si="22"/>
        <v>1</v>
      </c>
      <c r="W146" s="232">
        <f t="shared" si="22"/>
        <v>1.0000000000000002</v>
      </c>
      <c r="X146" s="232">
        <f t="shared" si="22"/>
        <v>1.0000000000000002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2.4191005805962646E-3</v>
      </c>
      <c r="C151" s="268">
        <f t="shared" si="27"/>
        <v>1.9982103341180282E-3</v>
      </c>
      <c r="D151" s="268">
        <f t="shared" si="27"/>
        <v>2.4918201015535703E-3</v>
      </c>
      <c r="E151" s="268">
        <f t="shared" si="27"/>
        <v>2.3285876533864565E-3</v>
      </c>
      <c r="F151" s="268">
        <f t="shared" si="27"/>
        <v>2.0820813126003371E-3</v>
      </c>
      <c r="G151" s="268">
        <f t="shared" si="27"/>
        <v>1.4524936164058712E-3</v>
      </c>
      <c r="H151" s="268">
        <f t="shared" si="27"/>
        <v>1.5437338860851992E-3</v>
      </c>
      <c r="I151" s="268">
        <f t="shared" si="27"/>
        <v>1.4988209522438134E-3</v>
      </c>
      <c r="J151" s="268">
        <f t="shared" si="27"/>
        <v>1.2512314121911714E-3</v>
      </c>
      <c r="K151" s="268">
        <f t="shared" si="27"/>
        <v>2.0535903708228109E-3</v>
      </c>
      <c r="L151" s="268">
        <f t="shared" si="27"/>
        <v>2.3532431446241227E-3</v>
      </c>
      <c r="M151" s="268">
        <f t="shared" si="27"/>
        <v>2.7292591118478252E-3</v>
      </c>
      <c r="N151" s="268">
        <f t="shared" si="27"/>
        <v>2.5754997708360297E-3</v>
      </c>
      <c r="O151" s="268">
        <f t="shared" si="27"/>
        <v>1.4039252953554407E-3</v>
      </c>
      <c r="P151" s="268">
        <f t="shared" si="27"/>
        <v>1.2874276423254967E-3</v>
      </c>
      <c r="Q151" s="268">
        <f t="shared" si="27"/>
        <v>1.597313683411532E-3</v>
      </c>
      <c r="R151" s="268">
        <f t="shared" si="27"/>
        <v>1.19584719774713E-3</v>
      </c>
      <c r="S151" s="268">
        <f t="shared" si="27"/>
        <v>1.0293619566388284E-3</v>
      </c>
      <c r="T151" s="268">
        <f t="shared" si="27"/>
        <v>1.4060360096354613E-3</v>
      </c>
      <c r="U151" s="268">
        <f t="shared" si="27"/>
        <v>1.4350273629279444E-3</v>
      </c>
      <c r="V151" s="268">
        <f t="shared" si="27"/>
        <v>1.7107132160040874E-3</v>
      </c>
      <c r="W151" s="268">
        <f t="shared" si="27"/>
        <v>1.355988871993654E-3</v>
      </c>
      <c r="X151" s="268">
        <f t="shared" si="27"/>
        <v>1.6819617685795282E-3</v>
      </c>
      <c r="Y151" s="268">
        <f t="shared" si="27"/>
        <v>1.5406975316725206E-3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0.17803738375269657</v>
      </c>
      <c r="C153" s="269">
        <f t="shared" si="29"/>
        <v>0.17791977240106818</v>
      </c>
      <c r="D153" s="269">
        <f t="shared" si="29"/>
        <v>0.17484687474781496</v>
      </c>
      <c r="E153" s="269">
        <f t="shared" si="29"/>
        <v>0.17299873889804382</v>
      </c>
      <c r="F153" s="269">
        <f t="shared" si="29"/>
        <v>0.17367064365362347</v>
      </c>
      <c r="G153" s="269">
        <f t="shared" si="29"/>
        <v>0.17280164517593577</v>
      </c>
      <c r="H153" s="269">
        <f t="shared" si="29"/>
        <v>0.17216090497914244</v>
      </c>
      <c r="I153" s="269">
        <f t="shared" si="29"/>
        <v>0.17195494238093198</v>
      </c>
      <c r="J153" s="269">
        <f t="shared" si="29"/>
        <v>0.17393604278269584</v>
      </c>
      <c r="K153" s="269">
        <f t="shared" si="29"/>
        <v>0.17232215419423563</v>
      </c>
      <c r="L153" s="269">
        <f t="shared" si="29"/>
        <v>0.17294241273592847</v>
      </c>
      <c r="M153" s="269">
        <f t="shared" si="29"/>
        <v>0.1738290961471772</v>
      </c>
      <c r="N153" s="269">
        <f t="shared" si="29"/>
        <v>0.17443516202312193</v>
      </c>
      <c r="O153" s="269">
        <f t="shared" si="29"/>
        <v>0.16553383251799622</v>
      </c>
      <c r="P153" s="269">
        <f t="shared" si="29"/>
        <v>0.16528692714649398</v>
      </c>
      <c r="Q153" s="269">
        <f t="shared" si="29"/>
        <v>0.17029465698977742</v>
      </c>
      <c r="R153" s="269">
        <f t="shared" si="29"/>
        <v>0.16351652710160808</v>
      </c>
      <c r="S153" s="269">
        <f t="shared" si="29"/>
        <v>0.15630879216899371</v>
      </c>
      <c r="T153" s="269">
        <f t="shared" si="29"/>
        <v>0.1615650500439984</v>
      </c>
      <c r="U153" s="269">
        <f t="shared" si="29"/>
        <v>0.16645787157266376</v>
      </c>
      <c r="V153" s="269">
        <f t="shared" si="29"/>
        <v>0.17776501561097727</v>
      </c>
      <c r="W153" s="269">
        <f t="shared" si="29"/>
        <v>0.16006221544551963</v>
      </c>
      <c r="X153" s="269">
        <f t="shared" si="29"/>
        <v>0.1797808002507679</v>
      </c>
      <c r="Y153" s="269">
        <f t="shared" si="29"/>
        <v>0.18445287171994013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0.1490734478296748</v>
      </c>
      <c r="C154" s="318">
        <f t="shared" si="30"/>
        <v>0.1491294255438633</v>
      </c>
      <c r="D154" s="318">
        <f t="shared" si="30"/>
        <v>0.14640587536858088</v>
      </c>
      <c r="E154" s="318">
        <f t="shared" si="30"/>
        <v>0.14465026571483894</v>
      </c>
      <c r="F154" s="318">
        <f t="shared" si="30"/>
        <v>0.14521206866235606</v>
      </c>
      <c r="G154" s="318">
        <f t="shared" si="30"/>
        <v>0.14392302426132486</v>
      </c>
      <c r="H154" s="318">
        <f t="shared" si="30"/>
        <v>0.1433574976036123</v>
      </c>
      <c r="I154" s="318">
        <f t="shared" si="30"/>
        <v>0.14325240822944735</v>
      </c>
      <c r="J154" s="318">
        <f t="shared" si="30"/>
        <v>0.14486191752355176</v>
      </c>
      <c r="K154" s="318">
        <f t="shared" si="30"/>
        <v>0.14289128794290731</v>
      </c>
      <c r="L154" s="318">
        <f t="shared" si="30"/>
        <v>0.14376990043985127</v>
      </c>
      <c r="M154" s="318">
        <f t="shared" si="30"/>
        <v>0.14454458680737978</v>
      </c>
      <c r="N154" s="318">
        <f t="shared" si="30"/>
        <v>0.14511445351240806</v>
      </c>
      <c r="O154" s="318">
        <f t="shared" si="30"/>
        <v>0.13789205885348002</v>
      </c>
      <c r="P154" s="318">
        <f t="shared" si="30"/>
        <v>0.13765291151902775</v>
      </c>
      <c r="Q154" s="318">
        <f t="shared" si="30"/>
        <v>0.14195963454768032</v>
      </c>
      <c r="R154" s="318">
        <f t="shared" si="30"/>
        <v>0.13619555164663313</v>
      </c>
      <c r="S154" s="318">
        <f t="shared" si="30"/>
        <v>0.13018584549354895</v>
      </c>
      <c r="T154" s="318">
        <f t="shared" si="30"/>
        <v>0.13448517974638205</v>
      </c>
      <c r="U154" s="318">
        <f t="shared" si="30"/>
        <v>0.13838726262744025</v>
      </c>
      <c r="V154" s="318">
        <f t="shared" si="30"/>
        <v>0.15964163498370235</v>
      </c>
      <c r="W154" s="318">
        <f t="shared" si="30"/>
        <v>0.14203138011934843</v>
      </c>
      <c r="X154" s="318">
        <f t="shared" si="30"/>
        <v>0.16086259654716142</v>
      </c>
      <c r="Y154" s="318">
        <f t="shared" si="30"/>
        <v>0.14568939498141734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2.896393592302178E-2</v>
      </c>
      <c r="C155" s="318">
        <f t="shared" si="31"/>
        <v>2.8790346857204885E-2</v>
      </c>
      <c r="D155" s="318">
        <f t="shared" si="31"/>
        <v>2.8440999379234083E-2</v>
      </c>
      <c r="E155" s="318">
        <f t="shared" si="31"/>
        <v>2.834847318320486E-2</v>
      </c>
      <c r="F155" s="318">
        <f t="shared" si="31"/>
        <v>2.8458574991267419E-2</v>
      </c>
      <c r="G155" s="318">
        <f t="shared" si="31"/>
        <v>2.8878620914610888E-2</v>
      </c>
      <c r="H155" s="318">
        <f t="shared" si="31"/>
        <v>2.8803407375530138E-2</v>
      </c>
      <c r="I155" s="318">
        <f t="shared" si="31"/>
        <v>2.8702534151484611E-2</v>
      </c>
      <c r="J155" s="318">
        <f t="shared" si="31"/>
        <v>2.9074125259144074E-2</v>
      </c>
      <c r="K155" s="318">
        <f t="shared" si="31"/>
        <v>2.9430866251328302E-2</v>
      </c>
      <c r="L155" s="318">
        <f t="shared" si="31"/>
        <v>2.9172512296077226E-2</v>
      </c>
      <c r="M155" s="318">
        <f t="shared" si="31"/>
        <v>2.928450933979742E-2</v>
      </c>
      <c r="N155" s="318">
        <f t="shared" si="31"/>
        <v>2.932070851071384E-2</v>
      </c>
      <c r="O155" s="318">
        <f t="shared" si="31"/>
        <v>2.7641773664516225E-2</v>
      </c>
      <c r="P155" s="318">
        <f t="shared" si="31"/>
        <v>2.7634015627466257E-2</v>
      </c>
      <c r="Q155" s="318">
        <f t="shared" si="31"/>
        <v>2.8335022442097089E-2</v>
      </c>
      <c r="R155" s="318">
        <f t="shared" si="31"/>
        <v>2.7320975454974975E-2</v>
      </c>
      <c r="S155" s="318">
        <f t="shared" si="31"/>
        <v>2.6122946675444764E-2</v>
      </c>
      <c r="T155" s="318">
        <f t="shared" si="31"/>
        <v>2.7079870297616354E-2</v>
      </c>
      <c r="U155" s="318">
        <f t="shared" si="31"/>
        <v>2.807060894522349E-2</v>
      </c>
      <c r="V155" s="318">
        <f t="shared" si="31"/>
        <v>1.8123380627274945E-2</v>
      </c>
      <c r="W155" s="318">
        <f t="shared" si="31"/>
        <v>1.80308353261712E-2</v>
      </c>
      <c r="X155" s="318">
        <f t="shared" si="31"/>
        <v>1.8918203703606473E-2</v>
      </c>
      <c r="Y155" s="318">
        <f t="shared" si="31"/>
        <v>3.8763476738522769E-2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0.70461346906354672</v>
      </c>
      <c r="C157" s="269">
        <f t="shared" si="33"/>
        <v>0.70039052111262545</v>
      </c>
      <c r="D157" s="269">
        <f t="shared" si="33"/>
        <v>0.69189185093824701</v>
      </c>
      <c r="E157" s="269">
        <f t="shared" si="33"/>
        <v>0.68964094125053388</v>
      </c>
      <c r="F157" s="269">
        <f t="shared" si="33"/>
        <v>0.69231941758521831</v>
      </c>
      <c r="G157" s="269">
        <f t="shared" si="33"/>
        <v>0.70253798787896771</v>
      </c>
      <c r="H157" s="269">
        <f t="shared" si="33"/>
        <v>0.70070824785906538</v>
      </c>
      <c r="I157" s="269">
        <f t="shared" si="33"/>
        <v>0.6982542777729821</v>
      </c>
      <c r="J157" s="269">
        <f t="shared" si="33"/>
        <v>0.7072940747169113</v>
      </c>
      <c r="K157" s="269">
        <f t="shared" si="33"/>
        <v>0.71597260890260195</v>
      </c>
      <c r="L157" s="269">
        <f t="shared" si="33"/>
        <v>0.70968756265959232</v>
      </c>
      <c r="M157" s="269">
        <f t="shared" si="33"/>
        <v>0.71241214490249927</v>
      </c>
      <c r="N157" s="269">
        <f t="shared" si="33"/>
        <v>0.71329277188166529</v>
      </c>
      <c r="O157" s="269">
        <f t="shared" si="33"/>
        <v>0.67244887174823453</v>
      </c>
      <c r="P157" s="269">
        <f t="shared" si="33"/>
        <v>0.67226013989171429</v>
      </c>
      <c r="Q157" s="269">
        <f t="shared" si="33"/>
        <v>0.68931372144937819</v>
      </c>
      <c r="R157" s="269">
        <f t="shared" si="33"/>
        <v>0.66464472731513735</v>
      </c>
      <c r="S157" s="269">
        <f t="shared" si="33"/>
        <v>0.63549995857147445</v>
      </c>
      <c r="T157" s="269">
        <f t="shared" si="33"/>
        <v>0.65877929722348527</v>
      </c>
      <c r="U157" s="269">
        <f t="shared" si="33"/>
        <v>0.68288126310550923</v>
      </c>
      <c r="V157" s="269">
        <f t="shared" si="33"/>
        <v>0.69114288785927835</v>
      </c>
      <c r="W157" s="269">
        <f t="shared" si="33"/>
        <v>0.69936991347058808</v>
      </c>
      <c r="X157" s="269">
        <f t="shared" si="33"/>
        <v>0.70230637419185005</v>
      </c>
      <c r="Y157" s="269">
        <f t="shared" si="33"/>
        <v>0.70923128327199181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0.70461346906354672</v>
      </c>
      <c r="C158" s="318">
        <f t="shared" si="34"/>
        <v>0.70039052111262545</v>
      </c>
      <c r="D158" s="318">
        <f t="shared" si="34"/>
        <v>0.69189185093824701</v>
      </c>
      <c r="E158" s="318">
        <f t="shared" si="34"/>
        <v>0.68964094125053388</v>
      </c>
      <c r="F158" s="318">
        <f t="shared" si="34"/>
        <v>0.69231941758521831</v>
      </c>
      <c r="G158" s="318">
        <f t="shared" si="34"/>
        <v>0.70253798787896771</v>
      </c>
      <c r="H158" s="318">
        <f t="shared" si="34"/>
        <v>0.70070824785906538</v>
      </c>
      <c r="I158" s="318">
        <f t="shared" si="34"/>
        <v>0.6982542777729821</v>
      </c>
      <c r="J158" s="318">
        <f t="shared" si="34"/>
        <v>0.7072940747169113</v>
      </c>
      <c r="K158" s="318">
        <f t="shared" si="34"/>
        <v>0.71597260890260195</v>
      </c>
      <c r="L158" s="318">
        <f t="shared" si="34"/>
        <v>0.70968756265959232</v>
      </c>
      <c r="M158" s="318">
        <f t="shared" si="34"/>
        <v>0.71241214490249927</v>
      </c>
      <c r="N158" s="318">
        <f t="shared" si="34"/>
        <v>0.71329277188166529</v>
      </c>
      <c r="O158" s="318">
        <f t="shared" si="34"/>
        <v>0.67244887174823453</v>
      </c>
      <c r="P158" s="318">
        <f t="shared" si="34"/>
        <v>0.67226013989171429</v>
      </c>
      <c r="Q158" s="318">
        <f t="shared" si="34"/>
        <v>0.68931372144937819</v>
      </c>
      <c r="R158" s="318">
        <f t="shared" si="34"/>
        <v>0.66464472731513735</v>
      </c>
      <c r="S158" s="318">
        <f t="shared" si="34"/>
        <v>0.63549995857147445</v>
      </c>
      <c r="T158" s="318">
        <f t="shared" si="34"/>
        <v>0.65877929722348527</v>
      </c>
      <c r="U158" s="318">
        <f t="shared" si="34"/>
        <v>0.68288126310550923</v>
      </c>
      <c r="V158" s="318">
        <f t="shared" si="34"/>
        <v>0.69114288785927835</v>
      </c>
      <c r="W158" s="318">
        <f t="shared" si="34"/>
        <v>0.69936991347058808</v>
      </c>
      <c r="X158" s="318">
        <f t="shared" si="34"/>
        <v>0.70230637419185005</v>
      </c>
      <c r="Y158" s="318">
        <f t="shared" si="34"/>
        <v>0.70923128327199181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7.9422705015774434E-2</v>
      </c>
      <c r="C160" s="269">
        <f t="shared" si="36"/>
        <v>7.9452528579569165E-2</v>
      </c>
      <c r="D160" s="269">
        <f t="shared" si="36"/>
        <v>7.8001487328988664E-2</v>
      </c>
      <c r="E160" s="269">
        <f t="shared" si="36"/>
        <v>7.706614123159844E-2</v>
      </c>
      <c r="F160" s="269">
        <f t="shared" si="36"/>
        <v>7.7365456169484786E-2</v>
      </c>
      <c r="G160" s="269">
        <f t="shared" si="36"/>
        <v>7.6678684683979814E-2</v>
      </c>
      <c r="H160" s="269">
        <f t="shared" si="36"/>
        <v>7.6377385843924894E-2</v>
      </c>
      <c r="I160" s="269">
        <f t="shared" si="36"/>
        <v>7.6321396782921075E-2</v>
      </c>
      <c r="J160" s="269">
        <f t="shared" si="36"/>
        <v>7.717890416432846E-2</v>
      </c>
      <c r="K160" s="269">
        <f t="shared" si="36"/>
        <v>7.6129000682806328E-2</v>
      </c>
      <c r="L160" s="269">
        <f t="shared" si="36"/>
        <v>7.6597104038460151E-2</v>
      </c>
      <c r="M160" s="269">
        <f t="shared" si="36"/>
        <v>7.7009838081602819E-2</v>
      </c>
      <c r="N160" s="269">
        <f t="shared" si="36"/>
        <v>7.7313449193244094E-2</v>
      </c>
      <c r="O160" s="269">
        <f t="shared" si="36"/>
        <v>7.3465533089774493E-2</v>
      </c>
      <c r="P160" s="269">
        <f t="shared" si="36"/>
        <v>7.3338121210086732E-2</v>
      </c>
      <c r="Q160" s="269">
        <f t="shared" si="36"/>
        <v>7.5632638427399229E-2</v>
      </c>
      <c r="R160" s="269">
        <f t="shared" si="36"/>
        <v>7.2561675337718679E-2</v>
      </c>
      <c r="S160" s="269">
        <f t="shared" si="36"/>
        <v>6.9359850157065167E-2</v>
      </c>
      <c r="T160" s="269">
        <f t="shared" si="36"/>
        <v>7.1650430814441002E-2</v>
      </c>
      <c r="U160" s="269">
        <f t="shared" si="36"/>
        <v>7.3729365608808189E-2</v>
      </c>
      <c r="V160" s="269">
        <f t="shared" si="36"/>
        <v>8.5053177934364441E-2</v>
      </c>
      <c r="W160" s="269">
        <f t="shared" si="36"/>
        <v>7.5670862721918045E-2</v>
      </c>
      <c r="X160" s="269">
        <f t="shared" si="36"/>
        <v>8.5703676540937218E-2</v>
      </c>
      <c r="Y160" s="269">
        <f t="shared" si="36"/>
        <v>7.7619764015630435E-2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7.9422705015774434E-2</v>
      </c>
      <c r="C161" s="318">
        <f t="shared" si="37"/>
        <v>7.9452528579569165E-2</v>
      </c>
      <c r="D161" s="318">
        <f t="shared" si="37"/>
        <v>7.8001487328988664E-2</v>
      </c>
      <c r="E161" s="318">
        <f t="shared" si="37"/>
        <v>7.706614123159844E-2</v>
      </c>
      <c r="F161" s="318">
        <f t="shared" si="37"/>
        <v>7.7365456169484786E-2</v>
      </c>
      <c r="G161" s="318">
        <f t="shared" si="37"/>
        <v>7.6678684683979814E-2</v>
      </c>
      <c r="H161" s="318">
        <f t="shared" si="37"/>
        <v>7.6377385843924894E-2</v>
      </c>
      <c r="I161" s="318">
        <f t="shared" si="37"/>
        <v>7.6321396782921075E-2</v>
      </c>
      <c r="J161" s="318">
        <f t="shared" si="37"/>
        <v>7.717890416432846E-2</v>
      </c>
      <c r="K161" s="318">
        <f t="shared" si="37"/>
        <v>7.6129000682806328E-2</v>
      </c>
      <c r="L161" s="318">
        <f t="shared" si="37"/>
        <v>7.6597104038460151E-2</v>
      </c>
      <c r="M161" s="318">
        <f t="shared" si="37"/>
        <v>7.7009838081602819E-2</v>
      </c>
      <c r="N161" s="318">
        <f t="shared" si="37"/>
        <v>7.7313449193244094E-2</v>
      </c>
      <c r="O161" s="318">
        <f t="shared" si="37"/>
        <v>7.3465533089774493E-2</v>
      </c>
      <c r="P161" s="318">
        <f t="shared" si="37"/>
        <v>7.3338121210086732E-2</v>
      </c>
      <c r="Q161" s="318">
        <f t="shared" si="37"/>
        <v>7.5632638427399229E-2</v>
      </c>
      <c r="R161" s="318">
        <f t="shared" si="37"/>
        <v>7.2561675337718679E-2</v>
      </c>
      <c r="S161" s="318">
        <f t="shared" si="37"/>
        <v>6.9359850157065167E-2</v>
      </c>
      <c r="T161" s="318">
        <f t="shared" si="37"/>
        <v>7.1650430814441002E-2</v>
      </c>
      <c r="U161" s="318">
        <f t="shared" si="37"/>
        <v>7.3729365608808189E-2</v>
      </c>
      <c r="V161" s="318">
        <f t="shared" si="37"/>
        <v>8.5053177934364441E-2</v>
      </c>
      <c r="W161" s="318">
        <f t="shared" si="37"/>
        <v>7.5670862721918045E-2</v>
      </c>
      <c r="X161" s="318">
        <f t="shared" si="37"/>
        <v>8.5703676540937218E-2</v>
      </c>
      <c r="Y161" s="318">
        <f t="shared" si="37"/>
        <v>7.7619764015630435E-2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3.5507341587385964E-2</v>
      </c>
      <c r="C163" s="310">
        <f t="shared" si="39"/>
        <v>4.0238967572619279E-2</v>
      </c>
      <c r="D163" s="310">
        <f t="shared" si="39"/>
        <v>5.2767966883395793E-2</v>
      </c>
      <c r="E163" s="310">
        <f t="shared" si="39"/>
        <v>5.7965590966437483E-2</v>
      </c>
      <c r="F163" s="310">
        <f t="shared" si="39"/>
        <v>5.4562401279073053E-2</v>
      </c>
      <c r="G163" s="310">
        <f t="shared" si="39"/>
        <v>4.6529188644710874E-2</v>
      </c>
      <c r="H163" s="310">
        <f t="shared" si="39"/>
        <v>4.9209727431782063E-2</v>
      </c>
      <c r="I163" s="310">
        <f t="shared" si="39"/>
        <v>5.1970562110921013E-2</v>
      </c>
      <c r="J163" s="310">
        <f t="shared" si="39"/>
        <v>4.0339746923873307E-2</v>
      </c>
      <c r="K163" s="310">
        <f t="shared" si="39"/>
        <v>3.3522645849533211E-2</v>
      </c>
      <c r="L163" s="310">
        <f t="shared" si="39"/>
        <v>3.8419677421394897E-2</v>
      </c>
      <c r="M163" s="310">
        <f t="shared" si="39"/>
        <v>3.4019661756872807E-2</v>
      </c>
      <c r="N163" s="310">
        <f t="shared" si="39"/>
        <v>3.2383117131132712E-2</v>
      </c>
      <c r="O163" s="310">
        <f t="shared" si="39"/>
        <v>8.7147837348639401E-2</v>
      </c>
      <c r="P163" s="310">
        <f t="shared" si="39"/>
        <v>8.7827384109379403E-2</v>
      </c>
      <c r="Q163" s="310">
        <f t="shared" si="39"/>
        <v>6.3161669450033583E-2</v>
      </c>
      <c r="R163" s="310">
        <f t="shared" si="39"/>
        <v>9.8081223047788865E-2</v>
      </c>
      <c r="S163" s="310">
        <f t="shared" si="39"/>
        <v>0.13780203714582787</v>
      </c>
      <c r="T163" s="310">
        <f t="shared" si="39"/>
        <v>0.10659918590843995</v>
      </c>
      <c r="U163" s="310">
        <f t="shared" si="39"/>
        <v>7.5496472350090799E-2</v>
      </c>
      <c r="V163" s="310">
        <f t="shared" si="39"/>
        <v>4.432820537937588E-2</v>
      </c>
      <c r="W163" s="310">
        <f t="shared" si="39"/>
        <v>6.3541019489980727E-2</v>
      </c>
      <c r="X163" s="310">
        <f t="shared" si="39"/>
        <v>3.0527187247865555E-2</v>
      </c>
      <c r="Y163" s="310">
        <f t="shared" si="39"/>
        <v>2.7155383460765212E-2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1.0000000000000002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1</v>
      </c>
      <c r="K165" s="232">
        <f t="shared" si="40"/>
        <v>1.0000000000000002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0.99999999999999989</v>
      </c>
      <c r="P165" s="232">
        <f t="shared" si="40"/>
        <v>1.0000000000000002</v>
      </c>
      <c r="Q165" s="232">
        <f t="shared" si="40"/>
        <v>1.0000000000000002</v>
      </c>
      <c r="R165" s="232">
        <f t="shared" si="40"/>
        <v>1</v>
      </c>
      <c r="S165" s="232">
        <f t="shared" si="40"/>
        <v>1</v>
      </c>
      <c r="T165" s="232">
        <f t="shared" si="40"/>
        <v>0.99999999999999989</v>
      </c>
      <c r="U165" s="232">
        <f t="shared" si="40"/>
        <v>1</v>
      </c>
      <c r="V165" s="232">
        <f t="shared" si="40"/>
        <v>1</v>
      </c>
      <c r="W165" s="232">
        <f t="shared" si="40"/>
        <v>1.0000000000000002</v>
      </c>
      <c r="X165" s="232">
        <f t="shared" si="40"/>
        <v>1</v>
      </c>
      <c r="Y165" s="232">
        <f t="shared" si="40"/>
        <v>0.99999999999999978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2.1005057429443574E-3</v>
      </c>
      <c r="C170" s="268">
        <f t="shared" si="45"/>
        <v>1.6713325348911463E-3</v>
      </c>
      <c r="D170" s="268">
        <f t="shared" si="45"/>
        <v>2.1764190154905756E-3</v>
      </c>
      <c r="E170" s="268">
        <f t="shared" si="45"/>
        <v>1.9682781845711409E-3</v>
      </c>
      <c r="F170" s="268">
        <f t="shared" si="45"/>
        <v>1.8017252541886006E-3</v>
      </c>
      <c r="G170" s="268">
        <f t="shared" si="45"/>
        <v>1.2989101230719679E-3</v>
      </c>
      <c r="H170" s="268">
        <f t="shared" si="45"/>
        <v>1.4006167262865124E-3</v>
      </c>
      <c r="I170" s="268">
        <f t="shared" si="45"/>
        <v>1.3278620045633789E-3</v>
      </c>
      <c r="J170" s="268">
        <f t="shared" si="45"/>
        <v>1.1318542176807246E-3</v>
      </c>
      <c r="K170" s="268">
        <f t="shared" si="45"/>
        <v>1.9548697207521608E-3</v>
      </c>
      <c r="L170" s="268">
        <f t="shared" si="45"/>
        <v>2.1741007352534814E-3</v>
      </c>
      <c r="M170" s="268">
        <f t="shared" si="45"/>
        <v>2.6013132062868505E-3</v>
      </c>
      <c r="N170" s="268">
        <f t="shared" si="45"/>
        <v>2.4623490142771974E-3</v>
      </c>
      <c r="O170" s="268">
        <f t="shared" si="45"/>
        <v>1.5822715795687937E-3</v>
      </c>
      <c r="P170" s="268">
        <f t="shared" si="45"/>
        <v>1.4445241973704698E-3</v>
      </c>
      <c r="Q170" s="268">
        <f t="shared" si="45"/>
        <v>1.7559407819711971E-3</v>
      </c>
      <c r="R170" s="268">
        <f t="shared" si="45"/>
        <v>1.3823910063054893E-3</v>
      </c>
      <c r="S170" s="268">
        <f t="shared" si="45"/>
        <v>1.2389910000040693E-3</v>
      </c>
      <c r="T170" s="268">
        <f t="shared" si="45"/>
        <v>1.6512988248705627E-3</v>
      </c>
      <c r="U170" s="268">
        <f t="shared" si="45"/>
        <v>1.6238494073717562E-3</v>
      </c>
      <c r="V170" s="268">
        <f t="shared" si="45"/>
        <v>1.6883043507786874E-3</v>
      </c>
      <c r="W170" s="268">
        <f t="shared" si="45"/>
        <v>1.4997112089552851E-3</v>
      </c>
      <c r="X170" s="268">
        <f t="shared" si="45"/>
        <v>1.6589681621408823E-3</v>
      </c>
      <c r="Y170" s="268">
        <f t="shared" si="45"/>
        <v>1.6512865596085295E-3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0.68784985961344247</v>
      </c>
      <c r="C171" s="269">
        <f t="shared" si="46"/>
        <v>0.66283956094370167</v>
      </c>
      <c r="D171" s="269">
        <f t="shared" si="46"/>
        <v>0.67952860249233016</v>
      </c>
      <c r="E171" s="269">
        <f t="shared" si="46"/>
        <v>0.64973540634158999</v>
      </c>
      <c r="F171" s="269">
        <f t="shared" si="46"/>
        <v>0.66775477357754565</v>
      </c>
      <c r="G171" s="269">
        <f t="shared" si="46"/>
        <v>0.68394086717368818</v>
      </c>
      <c r="H171" s="269">
        <f t="shared" si="46"/>
        <v>0.69117925035433747</v>
      </c>
      <c r="I171" s="269">
        <f t="shared" si="46"/>
        <v>0.67441703199651248</v>
      </c>
      <c r="J171" s="269">
        <f t="shared" si="46"/>
        <v>0.69635467180703825</v>
      </c>
      <c r="K171" s="269">
        <f t="shared" si="46"/>
        <v>0.72282499280347967</v>
      </c>
      <c r="L171" s="269">
        <f t="shared" si="46"/>
        <v>0.70583671012859073</v>
      </c>
      <c r="M171" s="269">
        <f t="shared" si="46"/>
        <v>0.73210457048200528</v>
      </c>
      <c r="N171" s="269">
        <f t="shared" si="46"/>
        <v>0.73726255061346491</v>
      </c>
      <c r="O171" s="269">
        <f t="shared" si="46"/>
        <v>0.82584718682947234</v>
      </c>
      <c r="P171" s="269">
        <f t="shared" si="46"/>
        <v>0.82074983195203333</v>
      </c>
      <c r="Q171" s="269">
        <f t="shared" si="46"/>
        <v>0.82929287746016223</v>
      </c>
      <c r="R171" s="269">
        <f t="shared" si="46"/>
        <v>0.83664562017420385</v>
      </c>
      <c r="S171" s="269">
        <f t="shared" si="46"/>
        <v>0.8326974131112761</v>
      </c>
      <c r="T171" s="269">
        <f t="shared" si="46"/>
        <v>0.83931902113596102</v>
      </c>
      <c r="U171" s="269">
        <f t="shared" si="46"/>
        <v>0.83215666715200087</v>
      </c>
      <c r="V171" s="269">
        <f t="shared" si="46"/>
        <v>0.83722676835417031</v>
      </c>
      <c r="W171" s="269">
        <f t="shared" si="46"/>
        <v>0.83475538304660279</v>
      </c>
      <c r="X171" s="269">
        <f t="shared" si="46"/>
        <v>0.84314140134547333</v>
      </c>
      <c r="Y171" s="269">
        <f t="shared" si="46"/>
        <v>0.8297674765965295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0.68784985961344247</v>
      </c>
      <c r="C172" s="318">
        <f t="shared" si="47"/>
        <v>0.66283956094370167</v>
      </c>
      <c r="D172" s="318">
        <f t="shared" si="47"/>
        <v>0.67952860249233016</v>
      </c>
      <c r="E172" s="318">
        <f t="shared" si="47"/>
        <v>0.64973540634158999</v>
      </c>
      <c r="F172" s="318">
        <f t="shared" si="47"/>
        <v>0.66775477357754565</v>
      </c>
      <c r="G172" s="318">
        <f t="shared" si="47"/>
        <v>0.68394086717368818</v>
      </c>
      <c r="H172" s="318">
        <f t="shared" si="47"/>
        <v>0.69117925035433747</v>
      </c>
      <c r="I172" s="318">
        <f t="shared" si="47"/>
        <v>0.67441703199651248</v>
      </c>
      <c r="J172" s="318">
        <f t="shared" si="47"/>
        <v>0.69635467180703825</v>
      </c>
      <c r="K172" s="318">
        <f t="shared" si="47"/>
        <v>0.72282499280347967</v>
      </c>
      <c r="L172" s="318">
        <f t="shared" si="47"/>
        <v>0.70583671012859073</v>
      </c>
      <c r="M172" s="318">
        <f t="shared" si="47"/>
        <v>0.73210457048200528</v>
      </c>
      <c r="N172" s="318">
        <f t="shared" si="47"/>
        <v>0.73726255061346491</v>
      </c>
      <c r="O172" s="318">
        <f t="shared" si="47"/>
        <v>0.82584718682947234</v>
      </c>
      <c r="P172" s="318">
        <f t="shared" si="47"/>
        <v>0.82074983195203333</v>
      </c>
      <c r="Q172" s="318">
        <f t="shared" si="47"/>
        <v>0.82929287746016223</v>
      </c>
      <c r="R172" s="318">
        <f t="shared" si="47"/>
        <v>0.83664562017420385</v>
      </c>
      <c r="S172" s="318">
        <f t="shared" si="47"/>
        <v>0.8326974131112761</v>
      </c>
      <c r="T172" s="318">
        <f t="shared" si="47"/>
        <v>0.83931902113596102</v>
      </c>
      <c r="U172" s="318">
        <f t="shared" si="47"/>
        <v>0.83215666715200087</v>
      </c>
      <c r="V172" s="318">
        <f t="shared" si="47"/>
        <v>0.83722676835417031</v>
      </c>
      <c r="W172" s="318">
        <f t="shared" si="47"/>
        <v>0.83475538304660279</v>
      </c>
      <c r="X172" s="318">
        <f t="shared" si="47"/>
        <v>0.84314140134547333</v>
      </c>
      <c r="Y172" s="318">
        <f t="shared" si="47"/>
        <v>0.8297674765965295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5.7521758056479209E-2</v>
      </c>
      <c r="C175" s="269">
        <f t="shared" si="50"/>
        <v>5.5430260429643004E-2</v>
      </c>
      <c r="D175" s="269">
        <f t="shared" si="50"/>
        <v>5.682588913660272E-2</v>
      </c>
      <c r="E175" s="269">
        <f t="shared" si="50"/>
        <v>5.4334419527704077E-2</v>
      </c>
      <c r="F175" s="269">
        <f t="shared" si="50"/>
        <v>5.5841297326676059E-2</v>
      </c>
      <c r="G175" s="269">
        <f t="shared" si="50"/>
        <v>5.7194866781847632E-2</v>
      </c>
      <c r="H175" s="269">
        <f t="shared" si="50"/>
        <v>5.7800179874840631E-2</v>
      </c>
      <c r="I175" s="269">
        <f t="shared" si="50"/>
        <v>5.6398431723855259E-2</v>
      </c>
      <c r="J175" s="269">
        <f t="shared" si="50"/>
        <v>5.8232976852962963E-2</v>
      </c>
      <c r="K175" s="269">
        <f t="shared" si="50"/>
        <v>6.0446569512399302E-2</v>
      </c>
      <c r="L175" s="269">
        <f t="shared" si="50"/>
        <v>5.902591662985137E-2</v>
      </c>
      <c r="M175" s="269">
        <f t="shared" si="50"/>
        <v>6.1222578425725864E-2</v>
      </c>
      <c r="N175" s="269">
        <f t="shared" si="50"/>
        <v>6.1653916865409053E-2</v>
      </c>
      <c r="O175" s="269">
        <f t="shared" si="50"/>
        <v>6.9061847448984387E-2</v>
      </c>
      <c r="P175" s="269">
        <f t="shared" si="50"/>
        <v>6.8635578823803792E-2</v>
      </c>
      <c r="Q175" s="269">
        <f t="shared" si="50"/>
        <v>6.9349994898643519E-2</v>
      </c>
      <c r="R175" s="269">
        <f t="shared" si="50"/>
        <v>6.9964871359745578E-2</v>
      </c>
      <c r="S175" s="269">
        <f t="shared" si="50"/>
        <v>6.9634700744375708E-2</v>
      </c>
      <c r="T175" s="269">
        <f t="shared" si="50"/>
        <v>7.0188435733803192E-2</v>
      </c>
      <c r="U175" s="269">
        <f t="shared" si="50"/>
        <v>6.9589480617040234E-2</v>
      </c>
      <c r="V175" s="269">
        <f t="shared" si="50"/>
        <v>7.0013470141203099E-2</v>
      </c>
      <c r="W175" s="269">
        <f t="shared" si="50"/>
        <v>6.9806799418312873E-2</v>
      </c>
      <c r="X175" s="269">
        <f t="shared" si="50"/>
        <v>7.0508084021199874E-2</v>
      </c>
      <c r="Y175" s="269">
        <f t="shared" si="50"/>
        <v>6.9389683467761337E-2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5.7521758056479209E-2</v>
      </c>
      <c r="C176" s="318">
        <f t="shared" si="51"/>
        <v>5.5430260429643004E-2</v>
      </c>
      <c r="D176" s="318">
        <f t="shared" si="51"/>
        <v>5.682588913660272E-2</v>
      </c>
      <c r="E176" s="318">
        <f t="shared" si="51"/>
        <v>5.4334419527704077E-2</v>
      </c>
      <c r="F176" s="318">
        <f t="shared" si="51"/>
        <v>5.5841297326676059E-2</v>
      </c>
      <c r="G176" s="318">
        <f t="shared" si="51"/>
        <v>5.7194866781847632E-2</v>
      </c>
      <c r="H176" s="318">
        <f t="shared" si="51"/>
        <v>5.7800179874840631E-2</v>
      </c>
      <c r="I176" s="318">
        <f t="shared" si="51"/>
        <v>5.6398431723855259E-2</v>
      </c>
      <c r="J176" s="318">
        <f t="shared" si="51"/>
        <v>5.8232976852962963E-2</v>
      </c>
      <c r="K176" s="318">
        <f t="shared" si="51"/>
        <v>6.0446569512399302E-2</v>
      </c>
      <c r="L176" s="318">
        <f t="shared" si="51"/>
        <v>5.902591662985137E-2</v>
      </c>
      <c r="M176" s="318">
        <f t="shared" si="51"/>
        <v>6.1222578425725864E-2</v>
      </c>
      <c r="N176" s="318">
        <f t="shared" si="51"/>
        <v>6.1653916865409053E-2</v>
      </c>
      <c r="O176" s="318">
        <f t="shared" si="51"/>
        <v>6.9061847448984387E-2</v>
      </c>
      <c r="P176" s="318">
        <f t="shared" si="51"/>
        <v>6.8635578823803792E-2</v>
      </c>
      <c r="Q176" s="318">
        <f t="shared" si="51"/>
        <v>6.9349994898643519E-2</v>
      </c>
      <c r="R176" s="318">
        <f t="shared" si="51"/>
        <v>6.9964871359745578E-2</v>
      </c>
      <c r="S176" s="318">
        <f t="shared" si="51"/>
        <v>6.9634700744375708E-2</v>
      </c>
      <c r="T176" s="318">
        <f t="shared" si="51"/>
        <v>7.0188435733803192E-2</v>
      </c>
      <c r="U176" s="318">
        <f t="shared" si="51"/>
        <v>6.9589480617040234E-2</v>
      </c>
      <c r="V176" s="318">
        <f t="shared" si="51"/>
        <v>7.0013470141203099E-2</v>
      </c>
      <c r="W176" s="318">
        <f t="shared" si="51"/>
        <v>6.9806799418312873E-2</v>
      </c>
      <c r="X176" s="318">
        <f t="shared" si="51"/>
        <v>7.0508084021199874E-2</v>
      </c>
      <c r="Y176" s="318">
        <f t="shared" si="51"/>
        <v>6.9389683467761337E-2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0.25252787658713399</v>
      </c>
      <c r="C179" s="310">
        <f t="shared" si="54"/>
        <v>0.2800588460917644</v>
      </c>
      <c r="D179" s="310">
        <f t="shared" si="54"/>
        <v>0.26146908935557656</v>
      </c>
      <c r="E179" s="310">
        <f t="shared" si="54"/>
        <v>0.29396189594613487</v>
      </c>
      <c r="F179" s="310">
        <f t="shared" si="54"/>
        <v>0.27460220384158968</v>
      </c>
      <c r="G179" s="310">
        <f t="shared" si="54"/>
        <v>0.25756535592139224</v>
      </c>
      <c r="H179" s="310">
        <f t="shared" si="54"/>
        <v>0.24961995304453533</v>
      </c>
      <c r="I179" s="310">
        <f t="shared" si="54"/>
        <v>0.26785667427506887</v>
      </c>
      <c r="J179" s="310">
        <f t="shared" si="54"/>
        <v>0.24428049712231811</v>
      </c>
      <c r="K179" s="310">
        <f t="shared" si="54"/>
        <v>0.21477356796336897</v>
      </c>
      <c r="L179" s="310">
        <f t="shared" si="54"/>
        <v>0.23296327250630447</v>
      </c>
      <c r="M179" s="310">
        <f t="shared" si="54"/>
        <v>0.20407153788598206</v>
      </c>
      <c r="N179" s="310">
        <f t="shared" si="54"/>
        <v>0.19862118350684882</v>
      </c>
      <c r="O179" s="310">
        <f t="shared" si="54"/>
        <v>0.10350869414197436</v>
      </c>
      <c r="P179" s="310">
        <f t="shared" si="54"/>
        <v>0.10917006502679255</v>
      </c>
      <c r="Q179" s="310">
        <f t="shared" si="54"/>
        <v>9.9601186859223242E-2</v>
      </c>
      <c r="R179" s="310">
        <f t="shared" si="54"/>
        <v>9.2007117459745116E-2</v>
      </c>
      <c r="S179" s="310">
        <f t="shared" si="54"/>
        <v>9.6428895144344134E-2</v>
      </c>
      <c r="T179" s="310">
        <f t="shared" si="54"/>
        <v>8.8841244305365108E-2</v>
      </c>
      <c r="U179" s="310">
        <f t="shared" si="54"/>
        <v>9.663000282358708E-2</v>
      </c>
      <c r="V179" s="310">
        <f t="shared" si="54"/>
        <v>9.1071457153847984E-2</v>
      </c>
      <c r="W179" s="310">
        <f t="shared" si="54"/>
        <v>9.39381063261292E-2</v>
      </c>
      <c r="X179" s="310">
        <f t="shared" si="54"/>
        <v>8.4691546471185875E-2</v>
      </c>
      <c r="Y179" s="310">
        <f t="shared" si="54"/>
        <v>9.9191553376100444E-2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249.17927452854349</v>
      </c>
      <c r="C183" s="320">
        <f t="shared" si="55"/>
        <v>233.72009942246842</v>
      </c>
      <c r="D183" s="320">
        <f t="shared" si="55"/>
        <v>250.78360212595979</v>
      </c>
      <c r="E183" s="320">
        <f t="shared" si="55"/>
        <v>225.31604445820406</v>
      </c>
      <c r="F183" s="320">
        <f t="shared" si="55"/>
        <v>241.59335544371268</v>
      </c>
      <c r="G183" s="320">
        <f t="shared" si="55"/>
        <v>263.69586596108763</v>
      </c>
      <c r="H183" s="320">
        <f t="shared" si="55"/>
        <v>266.69507814403408</v>
      </c>
      <c r="I183" s="320">
        <f t="shared" si="55"/>
        <v>254.73707569872442</v>
      </c>
      <c r="J183" s="320">
        <f t="shared" si="55"/>
        <v>257.08400595493674</v>
      </c>
      <c r="K183" s="320">
        <f t="shared" si="55"/>
        <v>259.42497657593583</v>
      </c>
      <c r="L183" s="320">
        <f t="shared" si="55"/>
        <v>261.59483812806275</v>
      </c>
      <c r="M183" s="320">
        <f t="shared" si="55"/>
        <v>280.4617742814836</v>
      </c>
      <c r="N183" s="320">
        <f t="shared" si="55"/>
        <v>290.11379534968461</v>
      </c>
      <c r="O183" s="320">
        <f t="shared" si="55"/>
        <v>269.05142683820628</v>
      </c>
      <c r="P183" s="320">
        <f t="shared" si="55"/>
        <v>234.92255766825912</v>
      </c>
      <c r="Q183" s="320">
        <f t="shared" si="55"/>
        <v>253.41807633860964</v>
      </c>
      <c r="R183" s="320">
        <f t="shared" si="55"/>
        <v>272.89956302692752</v>
      </c>
      <c r="S183" s="320">
        <f t="shared" si="55"/>
        <v>269.37871120091194</v>
      </c>
      <c r="T183" s="320">
        <f t="shared" si="55"/>
        <v>256.8769832981057</v>
      </c>
      <c r="U183" s="320">
        <f t="shared" si="55"/>
        <v>246.5007519033673</v>
      </c>
      <c r="V183" s="320">
        <f t="shared" si="55"/>
        <v>222.92354035494557</v>
      </c>
      <c r="W183" s="320">
        <f t="shared" si="55"/>
        <v>247.31073474633052</v>
      </c>
      <c r="X183" s="320">
        <f t="shared" si="55"/>
        <v>219.68614158491476</v>
      </c>
      <c r="Y183" s="320">
        <f t="shared" si="55"/>
        <v>246.67724971633041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0.28557106258432363</v>
      </c>
      <c r="C188" s="275">
        <f>IF(C$10=0,0,C$10/NMM!C$9*1000)</f>
        <v>0.22262832803062169</v>
      </c>
      <c r="D188" s="275">
        <f>IF(D$10=0,0,D$10/NMM!D$9*1000)</f>
        <v>0.3014758395573286</v>
      </c>
      <c r="E188" s="275">
        <f>IF(E$10=0,0,E$10/NMM!E$9*1000)</f>
        <v>0.25396226373142589</v>
      </c>
      <c r="F188" s="275">
        <f>IF(F$10=0,0,F$10/NMM!F$9*1000)</f>
        <v>0.24257005837609624</v>
      </c>
      <c r="G188" s="275">
        <f>IF(G$10=0,0,G$10/NMM!G$9*1000)</f>
        <v>0.18207280163393161</v>
      </c>
      <c r="H188" s="275">
        <f>IF(H$10=0,0,H$10/NMM!H$9*1000)</f>
        <v>0.19621304353585386</v>
      </c>
      <c r="I188" s="275">
        <f>IF(I$10=0,0,I$10/NMM!I$9*1000)</f>
        <v>0.18260563737336866</v>
      </c>
      <c r="J188" s="275">
        <f>IF(J$10=0,0,J$10/NMM!J$9*1000)</f>
        <v>0.1518984355098332</v>
      </c>
      <c r="K188" s="275">
        <f>IF(K$10=0,0,K$10/NMM!K$9*1000)</f>
        <v>0.24843364239552382</v>
      </c>
      <c r="L188" s="275">
        <f>IF(L$10=0,0,L$10/NMM!L$9*1000)</f>
        <v>0.28956434550285098</v>
      </c>
      <c r="M188" s="275">
        <f>IF(M$10=0,0,M$10/NMM!M$9*1000)</f>
        <v>0.35861525823192292</v>
      </c>
      <c r="N188" s="275">
        <f>IF(N$10=0,0,N$10/NMM!N$9*1000)</f>
        <v>0.34965169546838226</v>
      </c>
      <c r="O188" s="275">
        <f>IF(O$10=0,0,O$10/NMM!O$9*1000)</f>
        <v>0.18759204639821347</v>
      </c>
      <c r="P188" s="275">
        <f>IF(P$10=0,0,P$10/NMM!P$9*1000)</f>
        <v>0.15025524113555086</v>
      </c>
      <c r="Q188" s="275">
        <f>IF(Q$10=0,0,Q$10/NMM!Q$9*1000)</f>
        <v>0.19609746948103499</v>
      </c>
      <c r="R188" s="275">
        <f>IF(R$10=0,0,R$10/NMM!R$9*1000)</f>
        <v>0.16399296239485348</v>
      </c>
      <c r="S188" s="275">
        <f>IF(S$10=0,0,S$10/NMM!S$9*1000)</f>
        <v>0.14573978813030591</v>
      </c>
      <c r="T188" s="275">
        <f>IF(T$10=0,0,T$10/NMM!T$9*1000)</f>
        <v>0.18309198666544868</v>
      </c>
      <c r="U188" s="275">
        <f>IF(U$10=0,0,U$10/NMM!U$9*1000)</f>
        <v>0.17299185105911577</v>
      </c>
      <c r="V188" s="275">
        <f>IF(V$10=0,0,V$10/NMM!V$9*1000)</f>
        <v>0.1857218034234116</v>
      </c>
      <c r="W188" s="275">
        <f>IF(W$10=0,0,W$10/NMM!W$9*1000)</f>
        <v>0.16146226428701116</v>
      </c>
      <c r="X188" s="275">
        <f>IF(X$10=0,0,X$10/NMM!X$9*1000)</f>
        <v>0.177025038976763</v>
      </c>
      <c r="Y188" s="275">
        <f>IF(Y$10=0,0,Y$10/NMM!Y$9*1000)</f>
        <v>0.17767034152268069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139.23013195253816</v>
      </c>
      <c r="C190" s="276">
        <f>IF(C$17=0,0,C$17/NMM!C$9*1000)</f>
        <v>130.61754177927153</v>
      </c>
      <c r="D190" s="276">
        <f>IF(D$17=0,0,D$17/NMM!D$9*1000)</f>
        <v>140.11868925956136</v>
      </c>
      <c r="E190" s="276">
        <f>IF(E$17=0,0,E$17/NMM!E$9*1000)</f>
        <v>125.89881931559238</v>
      </c>
      <c r="F190" s="276">
        <f>IF(F$17=0,0,F$17/NMM!F$9*1000)</f>
        <v>135.01065405877173</v>
      </c>
      <c r="G190" s="276">
        <f>IF(G$17=0,0,G$17/NMM!G$9*1000)</f>
        <v>147.4085510480682</v>
      </c>
      <c r="H190" s="276">
        <f>IF(H$17=0,0,H$17/NMM!H$9*1000)</f>
        <v>149.07838822937035</v>
      </c>
      <c r="I190" s="276">
        <f>IF(I$17=0,0,I$17/NMM!I$9*1000)</f>
        <v>142.39674191114133</v>
      </c>
      <c r="J190" s="276">
        <f>IF(J$17=0,0,J$17/NMM!J$9*1000)</f>
        <v>143.72678269728149</v>
      </c>
      <c r="K190" s="276">
        <f>IF(K$17=0,0,K$17/NMM!K$9*1000)</f>
        <v>144.98231079829148</v>
      </c>
      <c r="L190" s="276">
        <f>IF(L$17=0,0,L$17/NMM!L$9*1000)</f>
        <v>146.17311423314402</v>
      </c>
      <c r="M190" s="276">
        <f>IF(M$17=0,0,M$17/NMM!M$9*1000)</f>
        <v>156.6885752755249</v>
      </c>
      <c r="N190" s="276">
        <f>IF(N$17=0,0,N$17/NMM!N$9*1000)</f>
        <v>162.09289103855744</v>
      </c>
      <c r="O190" s="276">
        <f>IF(O$17=0,0,O$17/NMM!O$9*1000)</f>
        <v>150.40134271797137</v>
      </c>
      <c r="P190" s="276">
        <f>IF(P$17=0,0,P$17/NMM!P$9*1000)</f>
        <v>131.3306772752498</v>
      </c>
      <c r="Q190" s="276">
        <f>IF(Q$17=0,0,Q$17/NMM!Q$9*1000)</f>
        <v>141.65135172273867</v>
      </c>
      <c r="R190" s="276">
        <f>IF(R$17=0,0,R$17/NMM!R$9*1000)</f>
        <v>152.56717578405562</v>
      </c>
      <c r="S190" s="276">
        <f>IF(S$17=0,0,S$17/NMM!S$9*1000)</f>
        <v>150.60783625208234</v>
      </c>
      <c r="T190" s="276">
        <f>IF(T$17=0,0,T$17/NMM!T$9*1000)</f>
        <v>143.59352551315288</v>
      </c>
      <c r="U190" s="276">
        <f>IF(U$17=0,0,U$17/NMM!U$9*1000)</f>
        <v>137.79475357578372</v>
      </c>
      <c r="V190" s="276">
        <f>IF(V$17=0,0,V$17/NMM!V$9*1000)</f>
        <v>125.59592453229945</v>
      </c>
      <c r="W190" s="276">
        <f>IF(W$17=0,0,W$17/NMM!W$9*1000)</f>
        <v>139.39393578673187</v>
      </c>
      <c r="X190" s="276">
        <f>IF(X$17=0,0,X$17/NMM!X$9*1000)</f>
        <v>123.72777728202493</v>
      </c>
      <c r="Y190" s="276">
        <f>IF(Y$17=0,0,Y$17/NMM!Y$9*1000)</f>
        <v>136.90126341322309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104.20533696835167</v>
      </c>
      <c r="C191" s="276">
        <f>IF(C$25=0,0,C$25/NMM!C$9*1000)</f>
        <v>97.759333875562092</v>
      </c>
      <c r="D191" s="276">
        <f>IF(D$25=0,0,D$25/NMM!D$9*1000)</f>
        <v>104.87036839722086</v>
      </c>
      <c r="E191" s="276">
        <f>IF(E$25=0,0,E$25/NMM!E$9*1000)</f>
        <v>94.227655369680576</v>
      </c>
      <c r="F191" s="276">
        <f>IF(F$25=0,0,F$25/NMM!F$9*1000)</f>
        <v>101.04731284250853</v>
      </c>
      <c r="G191" s="276">
        <f>IF(G$25=0,0,G$25/NMM!G$9*1000)</f>
        <v>110.32638925614684</v>
      </c>
      <c r="H191" s="276">
        <f>IF(H$25=0,0,H$25/NMM!H$9*1000)</f>
        <v>111.57616144065634</v>
      </c>
      <c r="I191" s="276">
        <f>IF(I$25=0,0,I$25/NMM!I$9*1000)</f>
        <v>106.57535309313755</v>
      </c>
      <c r="J191" s="276">
        <f>IF(J$25=0,0,J$25/NMM!J$9*1000)</f>
        <v>107.57080821738201</v>
      </c>
      <c r="K191" s="276">
        <f>IF(K$25=0,0,K$25/NMM!K$9*1000)</f>
        <v>108.51049510127854</v>
      </c>
      <c r="L191" s="276">
        <f>IF(L$25=0,0,L$25/NMM!L$9*1000)</f>
        <v>109.40173948531879</v>
      </c>
      <c r="M191" s="276">
        <f>IF(M$25=0,0,M$25/NMM!M$9*1000)</f>
        <v>117.2719263904953</v>
      </c>
      <c r="N191" s="276">
        <f>IF(N$25=0,0,N$25/NMM!N$9*1000)</f>
        <v>121.31673003517015</v>
      </c>
      <c r="O191" s="276">
        <f>IF(O$25=0,0,O$25/NMM!O$9*1000)</f>
        <v>112.5663128995766</v>
      </c>
      <c r="P191" s="276">
        <f>IF(P$25=0,0,P$25/NMM!P$9*1000)</f>
        <v>98.293072683536806</v>
      </c>
      <c r="Q191" s="276">
        <f>IF(Q$25=0,0,Q$25/NMM!Q$9*1000)</f>
        <v>106.01747359775737</v>
      </c>
      <c r="R191" s="276">
        <f>IF(R$25=0,0,R$25/NMM!R$9*1000)</f>
        <v>114.18730801969504</v>
      </c>
      <c r="S191" s="276">
        <f>IF(S$25=0,0,S$25/NMM!S$9*1000)</f>
        <v>112.7208608268253</v>
      </c>
      <c r="T191" s="276">
        <f>IF(T$25=0,0,T$25/NMM!T$9*1000)</f>
        <v>107.47107327078071</v>
      </c>
      <c r="U191" s="276">
        <f>IF(U$25=0,0,U$25/NMM!U$9*1000)</f>
        <v>103.13104302544444</v>
      </c>
      <c r="V191" s="276">
        <f>IF(V$25=0,0,V$25/NMM!V$9*1000)</f>
        <v>94.000956935107922</v>
      </c>
      <c r="W191" s="276">
        <f>IF(W$25=0,0,W$25/NMM!W$9*1000)</f>
        <v>104.32793423590782</v>
      </c>
      <c r="X191" s="276">
        <f>IF(X$25=0,0,X$25/NMM!X$9*1000)</f>
        <v>92.602761652295754</v>
      </c>
      <c r="Y191" s="276">
        <f>IF(Y$25=0,0,Y$25/NMM!Y$9*1000)</f>
        <v>102.46231965240854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5.4582345450693399</v>
      </c>
      <c r="C192" s="277">
        <f>IF(C$33=0,0,C$33/NMM!C$9*1000)</f>
        <v>5.1205954396041973</v>
      </c>
      <c r="D192" s="277">
        <f>IF(D$33=0,0,D$33/NMM!D$9*1000)</f>
        <v>5.4930686296202387</v>
      </c>
      <c r="E192" s="277">
        <f>IF(E$33=0,0,E$33/NMM!E$9*1000)</f>
        <v>4.9356075091996772</v>
      </c>
      <c r="F192" s="277">
        <f>IF(F$33=0,0,F$33/NMM!F$9*1000)</f>
        <v>5.2928184840563182</v>
      </c>
      <c r="G192" s="277">
        <f>IF(G$33=0,0,G$33/NMM!G$9*1000)</f>
        <v>5.7788528552386786</v>
      </c>
      <c r="H192" s="277">
        <f>IF(H$33=0,0,H$33/NMM!H$9*1000)</f>
        <v>5.844315430471541</v>
      </c>
      <c r="I192" s="277">
        <f>IF(I$33=0,0,I$33/NMM!I$9*1000)</f>
        <v>5.5823750570721593</v>
      </c>
      <c r="J192" s="277">
        <f>IF(J$33=0,0,J$33/NMM!J$9*1000)</f>
        <v>5.6345166047634043</v>
      </c>
      <c r="K192" s="277">
        <f>IF(K$33=0,0,K$33/NMM!K$9*1000)</f>
        <v>5.683737033970309</v>
      </c>
      <c r="L192" s="277">
        <f>IF(L$33=0,0,L$33/NMM!L$9*1000)</f>
        <v>5.7304200640971157</v>
      </c>
      <c r="M192" s="277">
        <f>IF(M$33=0,0,M$33/NMM!M$9*1000)</f>
        <v>6.1426573572314771</v>
      </c>
      <c r="N192" s="277">
        <f>IF(N$33=0,0,N$33/NMM!N$9*1000)</f>
        <v>6.3545225804886263</v>
      </c>
      <c r="O192" s="277">
        <f>IF(O$33=0,0,O$33/NMM!O$9*1000)</f>
        <v>5.8961791742601211</v>
      </c>
      <c r="P192" s="277">
        <f>IF(P$33=0,0,P$33/NMM!P$9*1000)</f>
        <v>5.1485524683369581</v>
      </c>
      <c r="Q192" s="277">
        <f>IF(Q$33=0,0,Q$33/NMM!Q$9*1000)</f>
        <v>5.5531535486325785</v>
      </c>
      <c r="R192" s="277">
        <f>IF(R$33=0,0,R$33/NMM!R$9*1000)</f>
        <v>5.9810862607820612</v>
      </c>
      <c r="S192" s="277">
        <f>IF(S$33=0,0,S$33/NMM!S$9*1000)</f>
        <v>5.9042743338740076</v>
      </c>
      <c r="T192" s="277">
        <f>IF(T$33=0,0,T$33/NMM!T$9*1000)</f>
        <v>5.6292925275066388</v>
      </c>
      <c r="U192" s="277">
        <f>IF(U$33=0,0,U$33/NMM!U$9*1000)</f>
        <v>5.4019634510800181</v>
      </c>
      <c r="V192" s="277">
        <f>IF(V$33=0,0,V$33/NMM!V$9*1000)</f>
        <v>3.1409370841148005</v>
      </c>
      <c r="W192" s="277">
        <f>IF(W$33=0,0,W$33/NMM!W$9*1000)</f>
        <v>3.4274024594038082</v>
      </c>
      <c r="X192" s="277">
        <f>IF(X$33=0,0,X$33/NMM!X$9*1000)</f>
        <v>3.178577611617289</v>
      </c>
      <c r="Y192" s="277">
        <f>IF(Y$33=0,0,Y$33/NMM!Y$9*1000)</f>
        <v>7.1359963091760719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126.89311890750528</v>
      </c>
      <c r="C194" s="320">
        <f t="shared" si="56"/>
        <v>113.67420942053232</v>
      </c>
      <c r="D194" s="320">
        <f t="shared" si="56"/>
        <v>124.62487407892272</v>
      </c>
      <c r="E194" s="320">
        <f t="shared" si="56"/>
        <v>110.75407387928793</v>
      </c>
      <c r="F194" s="320">
        <f t="shared" si="56"/>
        <v>122.43405186348041</v>
      </c>
      <c r="G194" s="320">
        <f t="shared" si="56"/>
        <v>131.03324067969294</v>
      </c>
      <c r="H194" s="320">
        <f t="shared" si="56"/>
        <v>136.66069691927316</v>
      </c>
      <c r="I194" s="320">
        <f t="shared" si="56"/>
        <v>129.39607869264259</v>
      </c>
      <c r="J194" s="320">
        <f t="shared" si="56"/>
        <v>129.59572028780116</v>
      </c>
      <c r="K194" s="320">
        <f t="shared" si="56"/>
        <v>128.91879453129968</v>
      </c>
      <c r="L194" s="320">
        <f t="shared" si="56"/>
        <v>129.58955129711106</v>
      </c>
      <c r="M194" s="320">
        <f t="shared" si="56"/>
        <v>135.66972701521431</v>
      </c>
      <c r="N194" s="320">
        <f t="shared" si="56"/>
        <v>139.80522934442112</v>
      </c>
      <c r="O194" s="320">
        <f t="shared" si="56"/>
        <v>125.50516007267194</v>
      </c>
      <c r="P194" s="320">
        <f t="shared" si="56"/>
        <v>114.04703464068953</v>
      </c>
      <c r="Q194" s="320">
        <f t="shared" si="56"/>
        <v>125.42565835090157</v>
      </c>
      <c r="R194" s="320">
        <f t="shared" si="56"/>
        <v>112.48968299700509</v>
      </c>
      <c r="S194" s="320">
        <f t="shared" si="56"/>
        <v>110.74996129980718</v>
      </c>
      <c r="T194" s="320">
        <f t="shared" si="56"/>
        <v>118.62163494834908</v>
      </c>
      <c r="U194" s="320">
        <f t="shared" si="56"/>
        <v>96.20262682255715</v>
      </c>
      <c r="V194" s="320">
        <f t="shared" si="56"/>
        <v>90.230257143424893</v>
      </c>
      <c r="W194" s="320">
        <f t="shared" si="56"/>
        <v>95.184221417721915</v>
      </c>
      <c r="X194" s="320">
        <f t="shared" si="56"/>
        <v>87.059120487114626</v>
      </c>
      <c r="Y194" s="320">
        <f t="shared" si="56"/>
        <v>93.44847948539612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0.31826807072645957</v>
      </c>
      <c r="C199" s="275">
        <f>IF(C$53=0,0,C$53/NMM!C$10*1000)</f>
        <v>0.23666826669584676</v>
      </c>
      <c r="D199" s="275">
        <f>IF(D$53=0,0,D$53/NMM!D$10*1000)</f>
        <v>0.32784234013041902</v>
      </c>
      <c r="E199" s="275">
        <f>IF(E$53=0,0,E$53/NMM!E$10*1000)</f>
        <v>0.27376979707369997</v>
      </c>
      <c r="F199" s="275">
        <f>IF(F$53=0,0,F$53/NMM!F$10*1000)</f>
        <v>0.26962927194324465</v>
      </c>
      <c r="G199" s="275">
        <f>IF(G$53=0,0,G$53/NMM!G$10*1000)</f>
        <v>0.19961276565319822</v>
      </c>
      <c r="H199" s="275">
        <f>IF(H$53=0,0,H$53/NMM!H$10*1000)</f>
        <v>0.22188673445348533</v>
      </c>
      <c r="I199" s="275">
        <f>IF(I$53=0,0,I$53/NMM!I$10*1000)</f>
        <v>0.20457334564901294</v>
      </c>
      <c r="J199" s="275">
        <f>IF(J$53=0,0,J$53/NMM!J$10*1000)</f>
        <v>0.16897046177526157</v>
      </c>
      <c r="K199" s="275">
        <f>IF(K$53=0,0,K$53/NMM!K$10*1000)</f>
        <v>0.27392922755057569</v>
      </c>
      <c r="L199" s="275">
        <f>IF(L$53=0,0,L$53/NMM!L$10*1000)</f>
        <v>0.31714014528402945</v>
      </c>
      <c r="M199" s="275">
        <f>IF(M$53=0,0,M$53/NMM!M$10*1000)</f>
        <v>0.38331819396202416</v>
      </c>
      <c r="N199" s="275">
        <f>IF(N$53=0,0,N$53/NMM!N$10*1000)</f>
        <v>0.37211869957319887</v>
      </c>
      <c r="O199" s="275">
        <f>IF(O$53=0,0,O$53/NMM!O$10*1000)</f>
        <v>0.19302125375032128</v>
      </c>
      <c r="P199" s="275">
        <f>IF(P$53=0,0,P$53/NMM!P$10*1000)</f>
        <v>0.16096438586716288</v>
      </c>
      <c r="Q199" s="275">
        <f>IF(Q$53=0,0,Q$53/NMM!Q$10*1000)</f>
        <v>0.21385132717315691</v>
      </c>
      <c r="R199" s="275">
        <f>IF(R$53=0,0,R$53/NMM!R$10*1000)</f>
        <v>0.14914920902523707</v>
      </c>
      <c r="S199" s="275">
        <f>IF(S$53=0,0,S$53/NMM!S$10*1000)</f>
        <v>0.13222229902267318</v>
      </c>
      <c r="T199" s="275">
        <f>IF(T$53=0,0,T$53/NMM!T$10*1000)</f>
        <v>0.18668696919512551</v>
      </c>
      <c r="U199" s="275">
        <f>IF(U$53=0,0,U$53/NMM!U$10*1000)</f>
        <v>0.14932706879642471</v>
      </c>
      <c r="V199" s="275">
        <f>IF(V$53=0,0,V$53/NMM!V$10*1000)</f>
        <v>0.16151789165231162</v>
      </c>
      <c r="W199" s="275">
        <f>IF(W$53=0,0,W$53/NMM!W$10*1000)</f>
        <v>0.13782637330416417</v>
      </c>
      <c r="X199" s="275">
        <f>IF(X$53=0,0,X$53/NMM!X$10*1000)</f>
        <v>0.15104096818331653</v>
      </c>
      <c r="Y199" s="275">
        <f>IF(Y$53=0,0,Y$53/NMM!Y$10*1000)</f>
        <v>0.14799469435712648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23.423422365592796</v>
      </c>
      <c r="C201" s="276">
        <f>IF(C$60=0,0,C$60/NMM!C$10*1000)</f>
        <v>21.072838742807331</v>
      </c>
      <c r="D201" s="276">
        <f>IF(D$60=0,0,D$60/NMM!D$10*1000)</f>
        <v>23.004152083882527</v>
      </c>
      <c r="E201" s="276">
        <f>IF(E$60=0,0,E$60/NMM!E$10*1000)</f>
        <v>20.339294324285074</v>
      </c>
      <c r="F201" s="276">
        <f>IF(F$60=0,0,F$60/NMM!F$10*1000)</f>
        <v>22.490326829627392</v>
      </c>
      <c r="G201" s="276">
        <f>IF(G$60=0,0,G$60/NMM!G$10*1000)</f>
        <v>23.747721789196945</v>
      </c>
      <c r="H201" s="276">
        <f>IF(H$60=0,0,H$60/NMM!H$10*1000)</f>
        <v>24.745340729192506</v>
      </c>
      <c r="I201" s="276">
        <f>IF(I$60=0,0,I$60/NMM!I$10*1000)</f>
        <v>23.470046779829232</v>
      </c>
      <c r="J201" s="276">
        <f>IF(J$60=0,0,J$60/NMM!J$10*1000)</f>
        <v>23.48890315731888</v>
      </c>
      <c r="K201" s="276">
        <f>IF(K$60=0,0,K$60/NMM!K$10*1000)</f>
        <v>22.986119948237256</v>
      </c>
      <c r="L201" s="276">
        <f>IF(L$60=0,0,L$60/NMM!L$10*1000)</f>
        <v>23.3069761729205</v>
      </c>
      <c r="M201" s="276">
        <f>IF(M$60=0,0,M$60/NMM!M$10*1000)</f>
        <v>24.413898593920749</v>
      </c>
      <c r="N201" s="276">
        <f>IF(N$60=0,0,N$60/NMM!N$10*1000)</f>
        <v>25.203102864503002</v>
      </c>
      <c r="O201" s="276">
        <f>IF(O$60=0,0,O$60/NMM!O$10*1000)</f>
        <v>22.758723698777686</v>
      </c>
      <c r="P201" s="276">
        <f>IF(P$60=0,0,P$60/NMM!P$10*1000)</f>
        <v>20.66547885514435</v>
      </c>
      <c r="Q201" s="276">
        <f>IF(Q$60=0,0,Q$60/NMM!Q$10*1000)</f>
        <v>22.799365450861636</v>
      </c>
      <c r="R201" s="276">
        <f>IF(R$60=0,0,R$60/NMM!R$10*1000)</f>
        <v>20.394211506038641</v>
      </c>
      <c r="S201" s="276">
        <f>IF(S$60=0,0,S$60/NMM!S$10*1000)</f>
        <v>20.077979106132016</v>
      </c>
      <c r="T201" s="276">
        <f>IF(T$60=0,0,T$60/NMM!T$10*1000)</f>
        <v>21.45186134200992</v>
      </c>
      <c r="U201" s="276">
        <f>IF(U$60=0,0,U$60/NMM!U$10*1000)</f>
        <v>17.32138820636948</v>
      </c>
      <c r="V201" s="276">
        <f>IF(V$60=0,0,V$60/NMM!V$10*1000)</f>
        <v>16.783777819926957</v>
      </c>
      <c r="W201" s="276">
        <f>IF(W$60=0,0,W$60/NMM!W$10*1000)</f>
        <v>16.269156121798162</v>
      </c>
      <c r="X201" s="276">
        <f>IF(X$60=0,0,X$60/NMM!X$10*1000)</f>
        <v>16.144401518460246</v>
      </c>
      <c r="Y201" s="276">
        <f>IF(Y$60=0,0,Y$60/NMM!Y$10*1000)</f>
        <v>17.717978910405023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92.70220974088555</v>
      </c>
      <c r="C202" s="276">
        <f>IF(C$79=0,0,C$79/NMM!C$10*1000)</f>
        <v>82.954335593049223</v>
      </c>
      <c r="D202" s="276">
        <f>IF(D$79=0,0,D$79/NMM!D$10*1000)</f>
        <v>91.030425265186594</v>
      </c>
      <c r="E202" s="276">
        <f>IF(E$79=0,0,E$79/NMM!E$10*1000)</f>
        <v>81.080418108933458</v>
      </c>
      <c r="F202" s="276">
        <f>IF(F$79=0,0,F$79/NMM!F$10*1000)</f>
        <v>89.655278776091436</v>
      </c>
      <c r="G202" s="276">
        <f>IF(G$79=0,0,G$79/NMM!G$10*1000)</f>
        <v>96.548135670269048</v>
      </c>
      <c r="H202" s="276">
        <f>IF(H$79=0,0,H$79/NMM!H$10*1000)</f>
        <v>100.71545771166066</v>
      </c>
      <c r="I202" s="276">
        <f>IF(I$79=0,0,I$79/NMM!I$10*1000)</f>
        <v>95.304388095128303</v>
      </c>
      <c r="J202" s="276">
        <f>IF(J$79=0,0,J$79/NMM!J$10*1000)</f>
        <v>95.515350119393446</v>
      </c>
      <c r="K202" s="276">
        <f>IF(K$79=0,0,K$79/NMM!K$10*1000)</f>
        <v>95.503868001425488</v>
      </c>
      <c r="L202" s="276">
        <f>IF(L$79=0,0,L$79/NMM!L$10*1000)</f>
        <v>95.642652669485088</v>
      </c>
      <c r="M202" s="276">
        <f>IF(M$79=0,0,M$79/NMM!M$10*1000)</f>
        <v>100.0566547731522</v>
      </c>
      <c r="N202" s="276">
        <f>IF(N$79=0,0,N$79/NMM!N$10*1000)</f>
        <v>103.05944566300889</v>
      </c>
      <c r="O202" s="276">
        <f>IF(O$79=0,0,O$79/NMM!O$10*1000)</f>
        <v>92.452871058906098</v>
      </c>
      <c r="P202" s="276">
        <f>IF(P$79=0,0,P$79/NMM!P$10*1000)</f>
        <v>84.051279468554682</v>
      </c>
      <c r="Q202" s="276">
        <f>IF(Q$79=0,0,Q$79/NMM!Q$10*1000)</f>
        <v>92.28660325239224</v>
      </c>
      <c r="R202" s="276">
        <f>IF(R$79=0,0,R$79/NMM!R$10*1000)</f>
        <v>82.896239208990551</v>
      </c>
      <c r="S202" s="276">
        <f>IF(S$79=0,0,S$79/NMM!S$10*1000)</f>
        <v>81.630436222364224</v>
      </c>
      <c r="T202" s="276">
        <f>IF(T$79=0,0,T$79/NMM!T$10*1000)</f>
        <v>87.469673268918129</v>
      </c>
      <c r="U202" s="276">
        <f>IF(U$79=0,0,U$79/NMM!U$10*1000)</f>
        <v>71.059730281021857</v>
      </c>
      <c r="V202" s="276">
        <f>IF(V$79=0,0,V$79/NMM!V$10*1000)</f>
        <v>65.254620723789373</v>
      </c>
      <c r="W202" s="276">
        <f>IF(W$79=0,0,W$79/NMM!W$10*1000)</f>
        <v>71.085847946508352</v>
      </c>
      <c r="X202" s="276">
        <f>IF(X$79=0,0,X$79/NMM!X$10*1000)</f>
        <v>63.067447013874251</v>
      </c>
      <c r="Y202" s="276">
        <f>IF(Y$79=0,0,Y$79/NMM!Y$10*1000)</f>
        <v>68.12658866429669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10.449218730300471</v>
      </c>
      <c r="C203" s="277">
        <f>IF(C$89=0,0,C$89/NMM!C$10*1000)</f>
        <v>9.41036681797992</v>
      </c>
      <c r="D203" s="277">
        <f>IF(D$89=0,0,D$89/NMM!D$10*1000)</f>
        <v>10.262454389723171</v>
      </c>
      <c r="E203" s="277">
        <f>IF(E$89=0,0,E$89/NMM!E$10*1000)</f>
        <v>9.0605916489956932</v>
      </c>
      <c r="F203" s="277">
        <f>IF(F$89=0,0,F$89/NMM!F$10*1000)</f>
        <v>10.018816985818333</v>
      </c>
      <c r="G203" s="277">
        <f>IF(G$89=0,0,G$89/NMM!G$10*1000)</f>
        <v>10.537770454573733</v>
      </c>
      <c r="H203" s="277">
        <f>IF(H$89=0,0,H$89/NMM!H$10*1000)</f>
        <v>10.978011743966498</v>
      </c>
      <c r="I203" s="277">
        <f>IF(I$89=0,0,I$89/NMM!I$10*1000)</f>
        <v>10.417070472036045</v>
      </c>
      <c r="J203" s="277">
        <f>IF(J$89=0,0,J$89/NMM!J$10*1000)</f>
        <v>10.422496549313577</v>
      </c>
      <c r="K203" s="277">
        <f>IF(K$89=0,0,K$89/NMM!K$10*1000)</f>
        <v>10.154877354086366</v>
      </c>
      <c r="L203" s="277">
        <f>IF(L$89=0,0,L$89/NMM!L$10*1000)</f>
        <v>10.32278230942144</v>
      </c>
      <c r="M203" s="277">
        <f>IF(M$89=0,0,M$89/NMM!M$10*1000)</f>
        <v>10.815855454179319</v>
      </c>
      <c r="N203" s="277">
        <f>IF(N$89=0,0,N$89/NMM!N$10*1000)</f>
        <v>11.170562117336026</v>
      </c>
      <c r="O203" s="277">
        <f>IF(O$89=0,0,O$89/NMM!O$10*1000)</f>
        <v>10.100544061237846</v>
      </c>
      <c r="P203" s="277">
        <f>IF(P$89=0,0,P$89/NMM!P$10*1000)</f>
        <v>9.1693119311233335</v>
      </c>
      <c r="Q203" s="277">
        <f>IF(Q$89=0,0,Q$89/NMM!Q$10*1000)</f>
        <v>10.125838320474543</v>
      </c>
      <c r="R203" s="277">
        <f>IF(R$89=0,0,R$89/NMM!R$10*1000)</f>
        <v>9.0500830729506685</v>
      </c>
      <c r="S203" s="277">
        <f>IF(S$89=0,0,S$89/NMM!S$10*1000)</f>
        <v>8.9093236722882629</v>
      </c>
      <c r="T203" s="277">
        <f>IF(T$89=0,0,T$89/NMM!T$10*1000)</f>
        <v>9.5134133682259154</v>
      </c>
      <c r="U203" s="277">
        <f>IF(U$89=0,0,U$89/NMM!U$10*1000)</f>
        <v>7.6721812663693969</v>
      </c>
      <c r="V203" s="277">
        <f>IF(V$89=0,0,V$89/NMM!V$10*1000)</f>
        <v>8.0303407080562543</v>
      </c>
      <c r="W203" s="277">
        <f>IF(W$89=0,0,W$89/NMM!W$10*1000)</f>
        <v>7.6913909761112293</v>
      </c>
      <c r="X203" s="277">
        <f>IF(X$89=0,0,X$89/NMM!X$10*1000)</f>
        <v>7.6962309865968166</v>
      </c>
      <c r="Y203" s="277">
        <f>IF(Y$89=0,0,Y$89/NMM!Y$10*1000)</f>
        <v>7.455917216337288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476.55104211481256</v>
      </c>
      <c r="C205" s="320">
        <f t="shared" si="57"/>
        <v>411.6075585659371</v>
      </c>
      <c r="D205" s="320">
        <f t="shared" si="57"/>
        <v>451.32975429105772</v>
      </c>
      <c r="E205" s="320">
        <f t="shared" si="57"/>
        <v>383.07195160322652</v>
      </c>
      <c r="F205" s="320">
        <f t="shared" si="57"/>
        <v>410.87909768626713</v>
      </c>
      <c r="G205" s="320">
        <f t="shared" si="57"/>
        <v>441.11340503571375</v>
      </c>
      <c r="H205" s="320">
        <f t="shared" si="57"/>
        <v>472.00162903003422</v>
      </c>
      <c r="I205" s="320">
        <f t="shared" si="57"/>
        <v>431.17823025126438</v>
      </c>
      <c r="J205" s="320">
        <f t="shared" si="57"/>
        <v>424.01993805875605</v>
      </c>
      <c r="K205" s="320">
        <f t="shared" si="57"/>
        <v>440.56439781475154</v>
      </c>
      <c r="L205" s="320">
        <f t="shared" si="57"/>
        <v>445.88850754380155</v>
      </c>
      <c r="M205" s="320">
        <f t="shared" si="57"/>
        <v>484.172094319839</v>
      </c>
      <c r="N205" s="320">
        <f t="shared" si="57"/>
        <v>482.64964427771366</v>
      </c>
      <c r="O205" s="320">
        <f t="shared" si="57"/>
        <v>396.93087682746756</v>
      </c>
      <c r="P205" s="320">
        <f t="shared" si="57"/>
        <v>361.96865567543415</v>
      </c>
      <c r="Q205" s="320">
        <f t="shared" si="57"/>
        <v>414.036388415288</v>
      </c>
      <c r="R205" s="320">
        <f t="shared" si="57"/>
        <v>405.48616950802148</v>
      </c>
      <c r="S205" s="320">
        <f t="shared" si="57"/>
        <v>385.87933235221584</v>
      </c>
      <c r="T205" s="320">
        <f t="shared" si="57"/>
        <v>400.01094013516712</v>
      </c>
      <c r="U205" s="320">
        <f t="shared" si="57"/>
        <v>367.26988364488221</v>
      </c>
      <c r="V205" s="320">
        <f t="shared" si="57"/>
        <v>389.64839905353398</v>
      </c>
      <c r="W205" s="320">
        <f t="shared" si="57"/>
        <v>350.4220279474012</v>
      </c>
      <c r="X205" s="320">
        <f t="shared" si="57"/>
        <v>384.65229162236227</v>
      </c>
      <c r="Y205" s="320">
        <f t="shared" si="57"/>
        <v>352.48382465583029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1.3391779698724375</v>
      </c>
      <c r="C210" s="275">
        <f>IF(C$104=0,0,C$104/NMM!C$11*1000)</f>
        <v>0.9555407417729701</v>
      </c>
      <c r="D210" s="275">
        <f>IF(D$104=0,0,D$104/NMM!D$11*1000)</f>
        <v>1.3300494878929741</v>
      </c>
      <c r="E210" s="275">
        <f>IF(E$104=0,0,E$104/NMM!E$11*1000)</f>
        <v>1.0679199339703045</v>
      </c>
      <c r="F210" s="275">
        <f>IF(F$104=0,0,F$104/NMM!F$11*1000)</f>
        <v>1.0205314251573903</v>
      </c>
      <c r="G210" s="275">
        <f>IF(G$104=0,0,G$104/NMM!G$11*1000)</f>
        <v>0.77174020877582983</v>
      </c>
      <c r="H210" s="275">
        <f>IF(H$104=0,0,H$104/NMM!H$11*1000)</f>
        <v>0.88101140100435482</v>
      </c>
      <c r="I210" s="275">
        <f>IF(I$104=0,0,I$104/NMM!I$11*1000)</f>
        <v>0.78201244077261634</v>
      </c>
      <c r="J210" s="275">
        <f>IF(J$104=0,0,J$104/NMM!J$11*1000)</f>
        <v>0.63506202161650738</v>
      </c>
      <c r="K210" s="275">
        <f>IF(K$104=0,0,K$104/NMM!K$11*1000)</f>
        <v>1.0968122903041675</v>
      </c>
      <c r="L210" s="275">
        <f>IF(L$104=0,0,L$104/NMM!L$11*1000)</f>
        <v>1.2638332655329392</v>
      </c>
      <c r="M210" s="275">
        <f>IF(M$104=0,0,M$104/NMM!M$11*1000)</f>
        <v>1.5824076195548047</v>
      </c>
      <c r="N210" s="275">
        <f>IF(N$104=0,0,N$104/NMM!N$11*1000)</f>
        <v>1.4830088484609014</v>
      </c>
      <c r="O210" s="275">
        <f>IF(O$104=0,0,O$104/NMM!O$11*1000)</f>
        <v>0.70056724627833256</v>
      </c>
      <c r="P210" s="275">
        <f>IF(P$104=0,0,P$104/NMM!P$11*1000)</f>
        <v>0.58694983327940164</v>
      </c>
      <c r="Q210" s="275">
        <f>IF(Q$104=0,0,Q$104/NMM!Q$11*1000)</f>
        <v>0.80744595509012662</v>
      </c>
      <c r="R210" s="275">
        <f>IF(R$104=0,0,R$104/NMM!R$11*1000)</f>
        <v>0.61734011872532613</v>
      </c>
      <c r="S210" s="275">
        <f>IF(S$104=0,0,S$104/NMM!S$11*1000)</f>
        <v>0.52912384792157607</v>
      </c>
      <c r="T210" s="275">
        <f>IF(T$104=0,0,T$104/NMM!T$11*1000)</f>
        <v>0.72494237832023067</v>
      </c>
      <c r="U210" s="275">
        <f>IF(U$104=0,0,U$104/NMM!U$11*1000)</f>
        <v>0.66018462508863995</v>
      </c>
      <c r="V210" s="275">
        <f>IF(V$104=0,0,V$104/NMM!V$11*1000)</f>
        <v>0.72375886154493951</v>
      </c>
      <c r="W210" s="275">
        <f>IF(W$104=0,0,W$104/NMM!W$11*1000)</f>
        <v>0.58001759796634855</v>
      </c>
      <c r="X210" s="275">
        <f>IF(X$104=0,0,X$104/NMM!X$11*1000)</f>
        <v>0.69717033950232243</v>
      </c>
      <c r="Y210" s="275">
        <f>IF(Y$104=0,0,Y$104/NMM!Y$11*1000)</f>
        <v>0.64614381039057622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438.53885268742755</v>
      </c>
      <c r="C211" s="276">
        <f>IF(C$110=0,0,C$110/NMM!C$11*1000)</f>
        <v>378.96121359347904</v>
      </c>
      <c r="D211" s="276">
        <f>IF(D$110=0,0,D$110/NMM!D$11*1000)</f>
        <v>415.27236406259283</v>
      </c>
      <c r="E211" s="276">
        <f>IF(E$110=0,0,E$110/NMM!E$11*1000)</f>
        <v>352.52404750381504</v>
      </c>
      <c r="F211" s="276">
        <f>IF(F$110=0,0,F$110/NMM!F$11*1000)</f>
        <v>378.2289942101288</v>
      </c>
      <c r="G211" s="276">
        <f>IF(G$110=0,0,G$110/NMM!G$11*1000)</f>
        <v>406.35965356449799</v>
      </c>
      <c r="H211" s="276">
        <f>IF(H$110=0,0,H$110/NMM!H$11*1000)</f>
        <v>434.76333551599288</v>
      </c>
      <c r="I211" s="276">
        <f>IF(I$110=0,0,I$110/NMM!I$11*1000)</f>
        <v>397.18171577899341</v>
      </c>
      <c r="J211" s="276">
        <f>IF(J$110=0,0,J$110/NMM!J$11*1000)</f>
        <v>390.71145270461125</v>
      </c>
      <c r="K211" s="276">
        <f>IF(K$110=0,0,K$110/NMM!K$11*1000)</f>
        <v>405.55302863908338</v>
      </c>
      <c r="L211" s="276">
        <f>IF(L$110=0,0,L$110/NMM!L$11*1000)</f>
        <v>410.31213495764581</v>
      </c>
      <c r="M211" s="276">
        <f>IF(M$110=0,0,M$110/NMM!M$11*1000)</f>
        <v>445.34731451860188</v>
      </c>
      <c r="N211" s="276">
        <f>IF(N$110=0,0,N$110/NMM!N$11*1000)</f>
        <v>444.03408284490115</v>
      </c>
      <c r="O211" s="276">
        <f>IF(O$110=0,0,O$110/NMM!O$11*1000)</f>
        <v>365.6524562499585</v>
      </c>
      <c r="P211" s="276">
        <f>IF(P$110=0,0,P$110/NMM!P$11*1000)</f>
        <v>333.49318613372719</v>
      </c>
      <c r="Q211" s="276">
        <f>IF(Q$110=0,0,Q$110/NMM!Q$11*1000)</f>
        <v>381.33927201039501</v>
      </c>
      <c r="R211" s="276">
        <f>IF(R$110=0,0,R$110/NMM!R$11*1000)</f>
        <v>373.62432490770186</v>
      </c>
      <c r="S211" s="276">
        <f>IF(S$110=0,0,S$110/NMM!S$11*1000)</f>
        <v>355.61199345139192</v>
      </c>
      <c r="T211" s="276">
        <f>IF(T$110=0,0,T$110/NMM!T$11*1000)</f>
        <v>368.47233110542879</v>
      </c>
      <c r="U211" s="276">
        <f>IF(U$110=0,0,U$110/NMM!U$11*1000)</f>
        <v>338.31772504566004</v>
      </c>
      <c r="V211" s="276">
        <f>IF(V$110=0,0,V$110/NMM!V$11*1000)</f>
        <v>358.91057938663948</v>
      </c>
      <c r="W211" s="276">
        <f>IF(W$110=0,0,W$110/NMM!W$11*1000)</f>
        <v>322.84403108612474</v>
      </c>
      <c r="X211" s="276">
        <f>IF(X$110=0,0,X$110/NMM!X$11*1000)</f>
        <v>354.32456778791965</v>
      </c>
      <c r="Y211" s="276">
        <f>IF(Y$110=0,0,Y$110/NMM!Y$11*1000)</f>
        <v>324.68569186038769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36.673011457512565</v>
      </c>
      <c r="C213" s="276">
        <f>IF(C$119=0,0,C$119/NMM!C$11*1000)</f>
        <v>31.690804230685099</v>
      </c>
      <c r="D213" s="276">
        <f>IF(D$119=0,0,D$119/NMM!D$11*1000)</f>
        <v>34.727340740571961</v>
      </c>
      <c r="E213" s="276">
        <f>IF(E$119=0,0,E$119/NMM!E$11*1000)</f>
        <v>29.479984165441184</v>
      </c>
      <c r="F213" s="276">
        <f>IF(F$119=0,0,F$119/NMM!F$11*1000)</f>
        <v>31.629572050980936</v>
      </c>
      <c r="G213" s="276">
        <f>IF(G$119=0,0,G$119/NMM!G$11*1000)</f>
        <v>33.982011262439954</v>
      </c>
      <c r="H213" s="276">
        <f>IF(H$119=0,0,H$119/NMM!H$11*1000)</f>
        <v>36.357282113037002</v>
      </c>
      <c r="I213" s="276">
        <f>IF(I$119=0,0,I$119/NMM!I$11*1000)</f>
        <v>33.214502031498341</v>
      </c>
      <c r="J213" s="276">
        <f>IF(J$119=0,0,J$119/NMM!J$11*1000)</f>
        <v>32.673423332528287</v>
      </c>
      <c r="K213" s="276">
        <f>IF(K$119=0,0,K$119/NMM!K$11*1000)</f>
        <v>33.914556885363972</v>
      </c>
      <c r="L213" s="276">
        <f>IF(L$119=0,0,L$119/NMM!L$11*1000)</f>
        <v>34.312539320622825</v>
      </c>
      <c r="M213" s="276">
        <f>IF(M$119=0,0,M$119/NMM!M$11*1000)</f>
        <v>37.242372181682306</v>
      </c>
      <c r="N213" s="276">
        <f>IF(N$119=0,0,N$119/NMM!N$11*1000)</f>
        <v>37.132552584351629</v>
      </c>
      <c r="O213" s="276">
        <f>IF(O$119=0,0,O$119/NMM!O$11*1000)</f>
        <v>30.577853331230688</v>
      </c>
      <c r="P213" s="276">
        <f>IF(P$119=0,0,P$119/NMM!P$11*1000)</f>
        <v>27.888519708427573</v>
      </c>
      <c r="Q213" s="276">
        <f>IF(Q$119=0,0,Q$119/NMM!Q$11*1000)</f>
        <v>31.889670449802871</v>
      </c>
      <c r="R213" s="276">
        <f>IF(R$119=0,0,R$119/NMM!R$11*1000)</f>
        <v>31.244504481594294</v>
      </c>
      <c r="S213" s="276">
        <f>IF(S$119=0,0,S$119/NMM!S$11*1000)</f>
        <v>29.738215052902319</v>
      </c>
      <c r="T213" s="276">
        <f>IF(T$119=0,0,T$119/NMM!T$11*1000)</f>
        <v>30.813666651418089</v>
      </c>
      <c r="U213" s="276">
        <f>IF(U$119=0,0,U$119/NMM!U$11*1000)</f>
        <v>28.29197397413353</v>
      </c>
      <c r="V213" s="276">
        <f>IF(V$119=0,0,V$119/NMM!V$11*1000)</f>
        <v>30.014060805349576</v>
      </c>
      <c r="W213" s="276">
        <f>IF(W$119=0,0,W$119/NMM!W$11*1000)</f>
        <v>26.997979263310118</v>
      </c>
      <c r="X213" s="276">
        <f>IF(X$119=0,0,X$119/NMM!X$11*1000)</f>
        <v>29.63055349494029</v>
      </c>
      <c r="Y213" s="276">
        <f>IF(Y$119=0,0,Y$119/NMM!Y$11*1000)</f>
        <v>27.151988985052043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SE: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8569.8628750839944</v>
      </c>
      <c r="C3" s="203">
        <f t="shared" si="0"/>
        <v>8631.1224999071601</v>
      </c>
      <c r="D3" s="203">
        <f t="shared" si="0"/>
        <v>7878.4625945906791</v>
      </c>
      <c r="E3" s="203">
        <f t="shared" si="0"/>
        <v>7413.7649608484589</v>
      </c>
      <c r="F3" s="203">
        <f t="shared" si="0"/>
        <v>6917.1020176440798</v>
      </c>
      <c r="G3" s="203">
        <f t="shared" si="0"/>
        <v>6476.5481174241077</v>
      </c>
      <c r="H3" s="203">
        <f t="shared" si="0"/>
        <v>6442.7679584087855</v>
      </c>
      <c r="I3" s="203">
        <f t="shared" si="0"/>
        <v>6291.385470715687</v>
      </c>
      <c r="J3" s="203">
        <f t="shared" si="0"/>
        <v>5512.5957035445736</v>
      </c>
      <c r="K3" s="203">
        <f t="shared" si="0"/>
        <v>5178.278965478964</v>
      </c>
      <c r="L3" s="203">
        <f t="shared" si="0"/>
        <v>5426.5875543549873</v>
      </c>
      <c r="M3" s="203">
        <f t="shared" si="0"/>
        <v>5424.8079132769035</v>
      </c>
      <c r="N3" s="203">
        <f t="shared" si="0"/>
        <v>5138.2226285534925</v>
      </c>
      <c r="O3" s="203">
        <f t="shared" si="0"/>
        <v>4792.7085742964136</v>
      </c>
      <c r="P3" s="203">
        <f t="shared" si="0"/>
        <v>5081.1640290348596</v>
      </c>
      <c r="Q3" s="203">
        <f t="shared" si="0"/>
        <v>5052.3687359999994</v>
      </c>
      <c r="R3" s="203">
        <f t="shared" si="0"/>
        <v>4938.3616313116227</v>
      </c>
      <c r="S3" s="203">
        <f t="shared" si="0"/>
        <v>4839.9658620826549</v>
      </c>
      <c r="T3" s="203">
        <f t="shared" si="0"/>
        <v>5559.04776177862</v>
      </c>
      <c r="U3" s="203">
        <f t="shared" si="0"/>
        <v>5064.0087180338751</v>
      </c>
      <c r="V3" s="203">
        <f t="shared" si="0"/>
        <v>4600.3051195363441</v>
      </c>
      <c r="W3" s="203">
        <f t="shared" si="0"/>
        <v>5107.7888956414399</v>
      </c>
      <c r="X3" s="203">
        <f t="shared" si="0"/>
        <v>6297.5444414171498</v>
      </c>
      <c r="Y3" s="203">
        <f t="shared" si="0"/>
        <v>6462.2467286206929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6837.1682855620174</v>
      </c>
      <c r="C4" s="241">
        <f t="shared" si="1"/>
        <v>6944.7226038842855</v>
      </c>
      <c r="D4" s="241">
        <f t="shared" si="1"/>
        <v>6285.5376733408157</v>
      </c>
      <c r="E4" s="241">
        <f t="shared" si="1"/>
        <v>5921.8766992240544</v>
      </c>
      <c r="F4" s="241">
        <f t="shared" si="1"/>
        <v>5408.5719909070567</v>
      </c>
      <c r="G4" s="241">
        <f t="shared" si="1"/>
        <v>5010.7099081059823</v>
      </c>
      <c r="H4" s="241">
        <f t="shared" si="1"/>
        <v>5019.494951807932</v>
      </c>
      <c r="I4" s="241">
        <f t="shared" si="1"/>
        <v>4880.5992830646719</v>
      </c>
      <c r="J4" s="241">
        <f t="shared" si="1"/>
        <v>4173.921425143405</v>
      </c>
      <c r="K4" s="241">
        <f t="shared" si="1"/>
        <v>4050.9126651126649</v>
      </c>
      <c r="L4" s="241">
        <f t="shared" si="1"/>
        <v>4304.9772499670571</v>
      </c>
      <c r="M4" s="241">
        <f t="shared" si="1"/>
        <v>4300.3060054099096</v>
      </c>
      <c r="N4" s="241">
        <f t="shared" si="1"/>
        <v>4035.256057365953</v>
      </c>
      <c r="O4" s="241">
        <f t="shared" si="1"/>
        <v>3834.2273887194533</v>
      </c>
      <c r="P4" s="241">
        <f t="shared" si="1"/>
        <v>4114.3888162021685</v>
      </c>
      <c r="Q4" s="241">
        <f t="shared" si="1"/>
        <v>4140.3793859999996</v>
      </c>
      <c r="R4" s="241">
        <f t="shared" si="1"/>
        <v>4048.2094293397072</v>
      </c>
      <c r="S4" s="241">
        <f t="shared" si="1"/>
        <v>4105.9932450672914</v>
      </c>
      <c r="T4" s="241">
        <f t="shared" si="1"/>
        <v>4767.822389428874</v>
      </c>
      <c r="U4" s="241">
        <f t="shared" si="1"/>
        <v>4416.2538753736299</v>
      </c>
      <c r="V4" s="241">
        <f t="shared" si="1"/>
        <v>4015.7487442646702</v>
      </c>
      <c r="W4" s="241">
        <f t="shared" si="1"/>
        <v>4515.134118317349</v>
      </c>
      <c r="X4" s="241">
        <f t="shared" si="1"/>
        <v>5738.4763197700095</v>
      </c>
      <c r="Y4" s="241">
        <f t="shared" si="1"/>
        <v>5961.8465780522101</v>
      </c>
      <c r="DA4" s="83"/>
    </row>
    <row r="5" spans="1:105" ht="12" customHeight="1" x14ac:dyDescent="0.25">
      <c r="A5" s="99" t="s">
        <v>54</v>
      </c>
      <c r="B5" s="282">
        <v>1199.2467238869961</v>
      </c>
      <c r="C5" s="282">
        <v>1191.2628400294479</v>
      </c>
      <c r="D5" s="282">
        <v>1093.1703370704111</v>
      </c>
      <c r="E5" s="282">
        <v>1032.2439382505111</v>
      </c>
      <c r="F5" s="282">
        <v>928.09117236447889</v>
      </c>
      <c r="G5" s="282">
        <v>846.37743668577104</v>
      </c>
      <c r="H5" s="282">
        <v>848.32401640899855</v>
      </c>
      <c r="I5" s="282">
        <v>876.73103382712634</v>
      </c>
      <c r="J5" s="282">
        <v>718.76803616504378</v>
      </c>
      <c r="K5" s="282">
        <v>431.13533412977421</v>
      </c>
      <c r="L5" s="282">
        <v>1165.175709328636</v>
      </c>
      <c r="M5" s="282">
        <v>850.21613051503221</v>
      </c>
      <c r="N5" s="282">
        <v>510.04733784341738</v>
      </c>
      <c r="O5" s="282">
        <v>656.89938521808506</v>
      </c>
      <c r="P5" s="282">
        <v>910.57758803456841</v>
      </c>
      <c r="Q5" s="282">
        <v>862.90948861191168</v>
      </c>
      <c r="R5" s="282">
        <v>838.00334331518104</v>
      </c>
      <c r="S5" s="282">
        <v>1000.019249790786</v>
      </c>
      <c r="T5" s="282">
        <v>967.31648012869778</v>
      </c>
      <c r="U5" s="282">
        <v>983.19626743327376</v>
      </c>
      <c r="V5" s="282">
        <v>1005.5227150589629</v>
      </c>
      <c r="W5" s="282">
        <v>978.4258872311824</v>
      </c>
      <c r="X5" s="282">
        <v>935.22194920178106</v>
      </c>
      <c r="Y5" s="282">
        <v>929.54606450610515</v>
      </c>
      <c r="DA5" s="94" t="s">
        <v>1810</v>
      </c>
    </row>
    <row r="6" spans="1:105" ht="12" customHeight="1" x14ac:dyDescent="0.25">
      <c r="A6" s="99" t="s">
        <v>61</v>
      </c>
      <c r="B6" s="282">
        <v>5637.9215616750216</v>
      </c>
      <c r="C6" s="282">
        <v>5753.4597638548375</v>
      </c>
      <c r="D6" s="282">
        <v>5192.3673362704048</v>
      </c>
      <c r="E6" s="282">
        <v>4889.6327609735436</v>
      </c>
      <c r="F6" s="282">
        <v>4480.4808185425782</v>
      </c>
      <c r="G6" s="282">
        <v>4164.3324714202117</v>
      </c>
      <c r="H6" s="282">
        <v>4171.1709353989336</v>
      </c>
      <c r="I6" s="282">
        <v>4003.868249237546</v>
      </c>
      <c r="J6" s="282">
        <v>3455.1533889783609</v>
      </c>
      <c r="K6" s="282">
        <v>3619.7773309828908</v>
      </c>
      <c r="L6" s="282">
        <v>3139.8015406384211</v>
      </c>
      <c r="M6" s="282">
        <v>3450.0898748948771</v>
      </c>
      <c r="N6" s="282">
        <v>3525.2087195225358</v>
      </c>
      <c r="O6" s="282">
        <v>3177.3280035013681</v>
      </c>
      <c r="P6" s="282">
        <v>3203.8112281675999</v>
      </c>
      <c r="Q6" s="282">
        <v>3277.4698973880882</v>
      </c>
      <c r="R6" s="282">
        <v>3210.206086024526</v>
      </c>
      <c r="S6" s="282">
        <v>3105.9739952765058</v>
      </c>
      <c r="T6" s="282">
        <v>3800.505909300176</v>
      </c>
      <c r="U6" s="282">
        <v>3433.0576079403559</v>
      </c>
      <c r="V6" s="282">
        <v>3010.2260292057072</v>
      </c>
      <c r="W6" s="282">
        <v>3536.708231086167</v>
      </c>
      <c r="X6" s="282">
        <v>4803.2543705682283</v>
      </c>
      <c r="Y6" s="282">
        <v>5032.3005135461053</v>
      </c>
      <c r="DA6" s="94" t="s">
        <v>1811</v>
      </c>
    </row>
    <row r="7" spans="1:105" ht="12" customHeight="1" x14ac:dyDescent="0.25">
      <c r="A7" s="49" t="s">
        <v>62</v>
      </c>
      <c r="B7" s="242">
        <v>1732.6945895219769</v>
      </c>
      <c r="C7" s="242">
        <v>1686.3998960228739</v>
      </c>
      <c r="D7" s="242">
        <v>1592.9249212498639</v>
      </c>
      <c r="E7" s="242">
        <v>1491.888261624405</v>
      </c>
      <c r="F7" s="242">
        <v>1508.530026737023</v>
      </c>
      <c r="G7" s="242">
        <v>1465.8382093181251</v>
      </c>
      <c r="H7" s="242">
        <v>1423.2730066008539</v>
      </c>
      <c r="I7" s="242">
        <v>1410.7861876510151</v>
      </c>
      <c r="J7" s="242">
        <v>1338.674278401169</v>
      </c>
      <c r="K7" s="242">
        <v>1127.3663003662989</v>
      </c>
      <c r="L7" s="242">
        <v>1121.61030438793</v>
      </c>
      <c r="M7" s="242">
        <v>1124.5019078669941</v>
      </c>
      <c r="N7" s="242">
        <v>1102.9665711875391</v>
      </c>
      <c r="O7" s="242">
        <v>958.48118557696057</v>
      </c>
      <c r="P7" s="242">
        <v>966.77521283269073</v>
      </c>
      <c r="Q7" s="242">
        <v>911.98934999999983</v>
      </c>
      <c r="R7" s="242">
        <v>890.15220197191559</v>
      </c>
      <c r="S7" s="242">
        <v>733.97261701536377</v>
      </c>
      <c r="T7" s="242">
        <v>791.22537234974641</v>
      </c>
      <c r="U7" s="242">
        <v>647.75484266024512</v>
      </c>
      <c r="V7" s="242">
        <v>584.55637527167369</v>
      </c>
      <c r="W7" s="242">
        <v>592.65477732409113</v>
      </c>
      <c r="X7" s="242">
        <v>559.06812164713995</v>
      </c>
      <c r="Y7" s="242">
        <v>500.40015056848279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11517</v>
      </c>
      <c r="C10" s="241">
        <v>11000</v>
      </c>
      <c r="D10" s="241">
        <v>11354</v>
      </c>
      <c r="E10" s="241">
        <v>11737.4</v>
      </c>
      <c r="F10" s="241">
        <v>12106</v>
      </c>
      <c r="G10" s="241">
        <v>12108</v>
      </c>
      <c r="H10" s="241">
        <v>12414</v>
      </c>
      <c r="I10" s="241">
        <v>12588</v>
      </c>
      <c r="J10" s="241">
        <v>12226.48</v>
      </c>
      <c r="K10" s="241">
        <v>11474.08</v>
      </c>
      <c r="L10" s="241">
        <v>11876</v>
      </c>
      <c r="M10" s="241">
        <v>11858</v>
      </c>
      <c r="N10" s="241">
        <v>11658</v>
      </c>
      <c r="O10" s="241">
        <v>11222</v>
      </c>
      <c r="P10" s="241">
        <v>11531</v>
      </c>
      <c r="Q10" s="241">
        <v>11622</v>
      </c>
      <c r="R10" s="241">
        <v>11569</v>
      </c>
      <c r="S10" s="241">
        <v>12160</v>
      </c>
      <c r="T10" s="241">
        <v>11999</v>
      </c>
      <c r="U10" s="241">
        <v>12079</v>
      </c>
      <c r="V10" s="241">
        <v>12034</v>
      </c>
      <c r="W10" s="241">
        <v>11697</v>
      </c>
      <c r="X10" s="241">
        <v>11778</v>
      </c>
      <c r="Y10" s="241">
        <v>10897</v>
      </c>
      <c r="DA10" s="83" t="s">
        <v>1814</v>
      </c>
    </row>
    <row r="11" spans="1:105" ht="12" customHeight="1" x14ac:dyDescent="0.25">
      <c r="A11" s="107" t="s">
        <v>1815</v>
      </c>
      <c r="B11" s="282">
        <v>10786</v>
      </c>
      <c r="C11" s="282">
        <v>10534</v>
      </c>
      <c r="D11" s="282">
        <v>10724</v>
      </c>
      <c r="E11" s="282">
        <v>11061.2</v>
      </c>
      <c r="F11" s="282">
        <v>11589</v>
      </c>
      <c r="G11" s="282">
        <v>11775</v>
      </c>
      <c r="H11" s="282">
        <v>12066</v>
      </c>
      <c r="I11" s="282">
        <v>11511.1</v>
      </c>
      <c r="J11" s="282">
        <v>11663</v>
      </c>
      <c r="K11" s="282">
        <v>10932</v>
      </c>
      <c r="L11" s="282">
        <v>11397</v>
      </c>
      <c r="M11" s="282">
        <v>11298</v>
      </c>
      <c r="N11" s="282">
        <v>12190.81</v>
      </c>
      <c r="O11" s="282">
        <v>11774.09</v>
      </c>
      <c r="P11" s="282">
        <v>10419</v>
      </c>
      <c r="Q11" s="282">
        <v>10255</v>
      </c>
      <c r="R11" s="282">
        <v>10102</v>
      </c>
      <c r="S11" s="282">
        <v>10261</v>
      </c>
      <c r="T11" s="282">
        <v>10141</v>
      </c>
      <c r="U11" s="282">
        <v>9616</v>
      </c>
      <c r="V11" s="282">
        <v>9280</v>
      </c>
      <c r="W11" s="282">
        <v>8924</v>
      </c>
      <c r="X11" s="282">
        <v>8531</v>
      </c>
      <c r="Y11" s="282">
        <v>7492</v>
      </c>
      <c r="DA11" s="94" t="s">
        <v>1816</v>
      </c>
    </row>
    <row r="12" spans="1:105" ht="12" customHeight="1" x14ac:dyDescent="0.25">
      <c r="A12" s="49" t="s">
        <v>1817</v>
      </c>
      <c r="B12" s="242">
        <v>321.26455670521381</v>
      </c>
      <c r="C12" s="242">
        <v>316.8371385083704</v>
      </c>
      <c r="D12" s="242">
        <v>297.59541907367941</v>
      </c>
      <c r="E12" s="242">
        <v>280.40997114946589</v>
      </c>
      <c r="F12" s="242">
        <v>285.3663596801922</v>
      </c>
      <c r="G12" s="242">
        <v>277.84977238239651</v>
      </c>
      <c r="H12" s="242">
        <v>272.27502527805609</v>
      </c>
      <c r="I12" s="242">
        <v>268.03852376137257</v>
      </c>
      <c r="J12" s="242">
        <v>265.70705763397132</v>
      </c>
      <c r="K12" s="242">
        <v>214.8993033821292</v>
      </c>
      <c r="L12" s="242">
        <v>199.51638930912651</v>
      </c>
      <c r="M12" s="242">
        <v>198.51336359051831</v>
      </c>
      <c r="N12" s="242">
        <v>192.32911290322599</v>
      </c>
      <c r="O12" s="242">
        <v>162.10738167170209</v>
      </c>
      <c r="P12" s="242">
        <v>210.52498738010999</v>
      </c>
      <c r="Q12" s="242">
        <v>198.68113017154411</v>
      </c>
      <c r="R12" s="242">
        <v>196.81029263370351</v>
      </c>
      <c r="S12" s="242">
        <v>203.62159434914241</v>
      </c>
      <c r="T12" s="242">
        <v>201.06962663975801</v>
      </c>
      <c r="U12" s="242">
        <v>174.95967741935499</v>
      </c>
      <c r="V12" s="242">
        <v>171.88709677419371</v>
      </c>
      <c r="W12" s="242">
        <v>166.29838709677429</v>
      </c>
      <c r="X12" s="242">
        <v>122.5895372233402</v>
      </c>
      <c r="Y12" s="242">
        <v>111.0000000000001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12796.66666666667</v>
      </c>
      <c r="C15" s="241">
        <v>12796.66666666667</v>
      </c>
      <c r="D15" s="241">
        <v>12796.66666666667</v>
      </c>
      <c r="E15" s="241">
        <v>12796.66666666667</v>
      </c>
      <c r="F15" s="241">
        <v>12796.66666666667</v>
      </c>
      <c r="G15" s="241">
        <v>12796.66666666667</v>
      </c>
      <c r="H15" s="241">
        <v>14041.10330628428</v>
      </c>
      <c r="I15" s="241">
        <v>14041.10330628428</v>
      </c>
      <c r="J15" s="241">
        <v>14041.10330628428</v>
      </c>
      <c r="K15" s="241">
        <v>14041.10330628428</v>
      </c>
      <c r="L15" s="241">
        <v>12796.66666666667</v>
      </c>
      <c r="M15" s="241">
        <v>12796.66666666667</v>
      </c>
      <c r="N15" s="241">
        <v>12796.66666666667</v>
      </c>
      <c r="O15" s="241">
        <v>12796.66666666667</v>
      </c>
      <c r="P15" s="241">
        <v>12796.66666666667</v>
      </c>
      <c r="Q15" s="241">
        <v>12796.66666666667</v>
      </c>
      <c r="R15" s="241">
        <v>12796.66666666667</v>
      </c>
      <c r="S15" s="241">
        <v>14041.10330628428</v>
      </c>
      <c r="T15" s="241">
        <v>12796.66666666667</v>
      </c>
      <c r="U15" s="241">
        <v>12796.66666666667</v>
      </c>
      <c r="V15" s="241">
        <v>12796.66666666667</v>
      </c>
      <c r="W15" s="241">
        <v>12796.66666666667</v>
      </c>
      <c r="X15" s="241">
        <v>12796.66666666667</v>
      </c>
      <c r="Y15" s="241">
        <v>12796.66666666667</v>
      </c>
      <c r="DA15" s="83" t="s">
        <v>1819</v>
      </c>
    </row>
    <row r="16" spans="1:105" ht="12" customHeight="1" x14ac:dyDescent="0.25">
      <c r="A16" s="107" t="s">
        <v>1815</v>
      </c>
      <c r="B16" s="282">
        <v>11353.68421052632</v>
      </c>
      <c r="C16" s="282">
        <v>11353.68421052632</v>
      </c>
      <c r="D16" s="282">
        <v>11353.68421052632</v>
      </c>
      <c r="E16" s="282">
        <v>12247.89357922721</v>
      </c>
      <c r="F16" s="282">
        <v>12247.89357922721</v>
      </c>
      <c r="G16" s="282">
        <v>13142.102947928101</v>
      </c>
      <c r="H16" s="282">
        <v>13142.102947928101</v>
      </c>
      <c r="I16" s="282">
        <v>13142.102947928101</v>
      </c>
      <c r="J16" s="282">
        <v>13142.102947928101</v>
      </c>
      <c r="K16" s="282">
        <v>13142.102947928101</v>
      </c>
      <c r="L16" s="282">
        <v>12247.89357922721</v>
      </c>
      <c r="M16" s="282">
        <v>12247.89357922721</v>
      </c>
      <c r="N16" s="282">
        <v>13142.102947928101</v>
      </c>
      <c r="O16" s="282">
        <v>13142.102947928101</v>
      </c>
      <c r="P16" s="282">
        <v>12247.89357922721</v>
      </c>
      <c r="Q16" s="282">
        <v>12247.89357922721</v>
      </c>
      <c r="R16" s="282">
        <v>11353.68421052632</v>
      </c>
      <c r="S16" s="282">
        <v>11353.68421052632</v>
      </c>
      <c r="T16" s="282">
        <v>11353.68421052632</v>
      </c>
      <c r="U16" s="282">
        <v>11353.68421052632</v>
      </c>
      <c r="V16" s="282">
        <v>10459.47484182542</v>
      </c>
      <c r="W16" s="282">
        <v>10459.47484182542</v>
      </c>
      <c r="X16" s="282">
        <v>9565.2654731245311</v>
      </c>
      <c r="Y16" s="282">
        <v>9565.2654731245311</v>
      </c>
      <c r="DA16" s="94" t="s">
        <v>1820</v>
      </c>
    </row>
    <row r="17" spans="1:105" ht="12" customHeight="1" x14ac:dyDescent="0.25">
      <c r="A17" s="49" t="s">
        <v>1817</v>
      </c>
      <c r="B17" s="242">
        <v>356.96061856134872</v>
      </c>
      <c r="C17" s="242">
        <v>356.96061856134872</v>
      </c>
      <c r="D17" s="242">
        <v>325.84802251981421</v>
      </c>
      <c r="E17" s="242">
        <v>325.84802251981421</v>
      </c>
      <c r="F17" s="242">
        <v>325.84802251981421</v>
      </c>
      <c r="G17" s="242">
        <v>294.73542647827969</v>
      </c>
      <c r="H17" s="242">
        <v>294.73542647827969</v>
      </c>
      <c r="I17" s="242">
        <v>294.73542647827969</v>
      </c>
      <c r="J17" s="242">
        <v>294.73542647827969</v>
      </c>
      <c r="K17" s="242">
        <v>263.62283043674529</v>
      </c>
      <c r="L17" s="242">
        <v>263.62283043674529</v>
      </c>
      <c r="M17" s="242">
        <v>232.5102343952108</v>
      </c>
      <c r="N17" s="242">
        <v>232.5102343952108</v>
      </c>
      <c r="O17" s="242">
        <v>232.5102343952108</v>
      </c>
      <c r="P17" s="242">
        <v>232.5102343952108</v>
      </c>
      <c r="Q17" s="242">
        <v>232.5102343952108</v>
      </c>
      <c r="R17" s="242">
        <v>232.5102343952108</v>
      </c>
      <c r="S17" s="242">
        <v>232.5102343952108</v>
      </c>
      <c r="T17" s="242">
        <v>232.5102343952108</v>
      </c>
      <c r="U17" s="242">
        <v>201.39763835367631</v>
      </c>
      <c r="V17" s="242">
        <v>201.39763835367631</v>
      </c>
      <c r="W17" s="242">
        <v>201.39763835367631</v>
      </c>
      <c r="X17" s="242">
        <v>201.39763835367631</v>
      </c>
      <c r="Y17" s="242">
        <v>170.2850423121418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1244.4366396176099</v>
      </c>
      <c r="E19" s="241">
        <v>0</v>
      </c>
      <c r="F19" s="241">
        <v>0</v>
      </c>
      <c r="G19" s="241">
        <v>0</v>
      </c>
      <c r="H19" s="241">
        <v>2488.8732792352198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1244.4366396176099</v>
      </c>
      <c r="Q19" s="241">
        <v>0</v>
      </c>
      <c r="R19" s="241">
        <v>0</v>
      </c>
      <c r="S19" s="241">
        <v>1244.4366396176099</v>
      </c>
      <c r="T19" s="241">
        <v>0</v>
      </c>
      <c r="U19" s="241">
        <v>0</v>
      </c>
      <c r="V19" s="241">
        <v>0</v>
      </c>
      <c r="W19" s="241">
        <v>1244.4366396176099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894.20936870089349</v>
      </c>
      <c r="E20" s="282">
        <v>894.20936870089349</v>
      </c>
      <c r="F20" s="282">
        <v>894.20936870089349</v>
      </c>
      <c r="G20" s="282">
        <v>894.20936870089349</v>
      </c>
      <c r="H20" s="282">
        <v>894.20936870089349</v>
      </c>
      <c r="I20" s="282">
        <v>0</v>
      </c>
      <c r="J20" s="282">
        <v>894.20936870089349</v>
      </c>
      <c r="K20" s="282">
        <v>0</v>
      </c>
      <c r="L20" s="282">
        <v>0</v>
      </c>
      <c r="M20" s="282">
        <v>0</v>
      </c>
      <c r="N20" s="282">
        <v>1788.418737401787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894.20936870089349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</v>
      </c>
      <c r="D21" s="242">
        <v>0</v>
      </c>
      <c r="E21" s="242">
        <v>0</v>
      </c>
      <c r="F21" s="242">
        <v>31.112596041534481</v>
      </c>
      <c r="G21" s="242">
        <v>0</v>
      </c>
      <c r="H21" s="242">
        <v>0</v>
      </c>
      <c r="I21" s="242">
        <v>31.112596041534481</v>
      </c>
      <c r="J21" s="242">
        <v>0</v>
      </c>
      <c r="K21" s="242">
        <v>0</v>
      </c>
      <c r="L21" s="242">
        <v>0</v>
      </c>
      <c r="M21" s="242">
        <v>0</v>
      </c>
      <c r="N21" s="242">
        <v>31.112596041534481</v>
      </c>
      <c r="O21" s="242">
        <v>0</v>
      </c>
      <c r="P21" s="242">
        <v>31.112596041534481</v>
      </c>
      <c r="Q21" s="242">
        <v>0</v>
      </c>
      <c r="R21" s="242">
        <v>31.112596041534481</v>
      </c>
      <c r="S21" s="242">
        <v>0</v>
      </c>
      <c r="T21" s="242">
        <v>31.112596041534481</v>
      </c>
      <c r="U21" s="242">
        <v>0</v>
      </c>
      <c r="V21" s="242">
        <v>0</v>
      </c>
      <c r="W21" s="242">
        <v>31.112596041534481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1244.4366396176101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1244.4366396176101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1244.4366396176101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1244.4366396176101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1244.4366396176101</v>
      </c>
      <c r="U23" s="241">
        <f t="shared" si="2"/>
        <v>0</v>
      </c>
      <c r="V23" s="241">
        <f t="shared" si="2"/>
        <v>0</v>
      </c>
      <c r="W23" s="241">
        <f t="shared" si="2"/>
        <v>1244.4366396176101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894.20936870089281</v>
      </c>
      <c r="E24" s="282">
        <f t="shared" si="3"/>
        <v>0</v>
      </c>
      <c r="F24" s="282">
        <f t="shared" si="3"/>
        <v>894.20936870089281</v>
      </c>
      <c r="G24" s="282">
        <f t="shared" si="3"/>
        <v>0</v>
      </c>
      <c r="H24" s="282">
        <f t="shared" si="3"/>
        <v>894.20936870089281</v>
      </c>
      <c r="I24" s="282">
        <f t="shared" si="3"/>
        <v>0</v>
      </c>
      <c r="J24" s="282">
        <f t="shared" si="3"/>
        <v>894.20936870089281</v>
      </c>
      <c r="K24" s="282">
        <f t="shared" si="3"/>
        <v>0</v>
      </c>
      <c r="L24" s="282">
        <f t="shared" si="3"/>
        <v>894.20936870089099</v>
      </c>
      <c r="M24" s="282">
        <f t="shared" si="3"/>
        <v>0</v>
      </c>
      <c r="N24" s="282">
        <f t="shared" si="3"/>
        <v>894.20936870089645</v>
      </c>
      <c r="O24" s="282">
        <f t="shared" si="3"/>
        <v>0</v>
      </c>
      <c r="P24" s="282">
        <f t="shared" si="3"/>
        <v>894.20936870089099</v>
      </c>
      <c r="Q24" s="282">
        <f t="shared" si="3"/>
        <v>0</v>
      </c>
      <c r="R24" s="282">
        <f t="shared" si="3"/>
        <v>894.20936870088917</v>
      </c>
      <c r="S24" s="282">
        <f t="shared" si="3"/>
        <v>0</v>
      </c>
      <c r="T24" s="282">
        <f t="shared" si="3"/>
        <v>894.20936870089281</v>
      </c>
      <c r="U24" s="282">
        <f t="shared" si="3"/>
        <v>0</v>
      </c>
      <c r="V24" s="282">
        <f t="shared" si="3"/>
        <v>894.20936870090009</v>
      </c>
      <c r="W24" s="282">
        <f t="shared" si="3"/>
        <v>0</v>
      </c>
      <c r="X24" s="282">
        <f t="shared" si="3"/>
        <v>894.20936870088917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31.112596041534516</v>
      </c>
      <c r="E25" s="242">
        <f t="shared" si="4"/>
        <v>0</v>
      </c>
      <c r="F25" s="242">
        <f t="shared" si="4"/>
        <v>31.112596041534459</v>
      </c>
      <c r="G25" s="242">
        <f t="shared" si="4"/>
        <v>31.112596041534516</v>
      </c>
      <c r="H25" s="242">
        <f t="shared" si="4"/>
        <v>0</v>
      </c>
      <c r="I25" s="242">
        <f t="shared" si="4"/>
        <v>31.112596041534459</v>
      </c>
      <c r="J25" s="242">
        <f t="shared" si="4"/>
        <v>0</v>
      </c>
      <c r="K25" s="242">
        <f t="shared" si="4"/>
        <v>31.112596041534403</v>
      </c>
      <c r="L25" s="242">
        <f t="shared" si="4"/>
        <v>0</v>
      </c>
      <c r="M25" s="242">
        <f t="shared" si="4"/>
        <v>31.112596041534488</v>
      </c>
      <c r="N25" s="242">
        <f t="shared" si="4"/>
        <v>31.112596041534488</v>
      </c>
      <c r="O25" s="242">
        <f t="shared" si="4"/>
        <v>0</v>
      </c>
      <c r="P25" s="242">
        <f t="shared" si="4"/>
        <v>31.112596041534488</v>
      </c>
      <c r="Q25" s="242">
        <f t="shared" si="4"/>
        <v>0</v>
      </c>
      <c r="R25" s="242">
        <f t="shared" si="4"/>
        <v>31.112596041534488</v>
      </c>
      <c r="S25" s="242">
        <f t="shared" si="4"/>
        <v>0</v>
      </c>
      <c r="T25" s="242">
        <f t="shared" si="4"/>
        <v>31.112596041534488</v>
      </c>
      <c r="U25" s="242">
        <f t="shared" si="4"/>
        <v>31.112596041534488</v>
      </c>
      <c r="V25" s="242">
        <f t="shared" si="4"/>
        <v>0</v>
      </c>
      <c r="W25" s="242">
        <f t="shared" si="4"/>
        <v>31.112596041534488</v>
      </c>
      <c r="X25" s="242">
        <f t="shared" si="4"/>
        <v>0</v>
      </c>
      <c r="Y25" s="242">
        <f t="shared" si="4"/>
        <v>31.112596041534516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1279.6666666666697</v>
      </c>
      <c r="C27" s="241">
        <f t="shared" si="5"/>
        <v>1796.6666666666697</v>
      </c>
      <c r="D27" s="241">
        <f t="shared" si="5"/>
        <v>1442.6666666666697</v>
      </c>
      <c r="E27" s="241">
        <f t="shared" si="5"/>
        <v>1059.2666666666701</v>
      </c>
      <c r="F27" s="241">
        <f t="shared" si="5"/>
        <v>690.6666666666697</v>
      </c>
      <c r="G27" s="241">
        <f t="shared" si="5"/>
        <v>688.6666666666697</v>
      </c>
      <c r="H27" s="241">
        <f t="shared" si="5"/>
        <v>1627.1033062842798</v>
      </c>
      <c r="I27" s="241">
        <f t="shared" si="5"/>
        <v>1453.1033062842798</v>
      </c>
      <c r="J27" s="241">
        <f t="shared" si="5"/>
        <v>1814.6233062842803</v>
      </c>
      <c r="K27" s="241">
        <f t="shared" si="5"/>
        <v>2567.0233062842799</v>
      </c>
      <c r="L27" s="241">
        <f t="shared" si="5"/>
        <v>920.6666666666697</v>
      </c>
      <c r="M27" s="241">
        <f t="shared" si="5"/>
        <v>938.6666666666697</v>
      </c>
      <c r="N27" s="241">
        <f t="shared" si="5"/>
        <v>1138.6666666666697</v>
      </c>
      <c r="O27" s="241">
        <f t="shared" si="5"/>
        <v>1574.6666666666697</v>
      </c>
      <c r="P27" s="241">
        <f t="shared" si="5"/>
        <v>1265.6666666666697</v>
      </c>
      <c r="Q27" s="241">
        <f t="shared" si="5"/>
        <v>1174.6666666666697</v>
      </c>
      <c r="R27" s="241">
        <f t="shared" si="5"/>
        <v>1227.6666666666697</v>
      </c>
      <c r="S27" s="241">
        <f t="shared" si="5"/>
        <v>1881.1033062842798</v>
      </c>
      <c r="T27" s="241">
        <f t="shared" si="5"/>
        <v>797.6666666666697</v>
      </c>
      <c r="U27" s="241">
        <f t="shared" si="5"/>
        <v>717.6666666666697</v>
      </c>
      <c r="V27" s="241">
        <f t="shared" si="5"/>
        <v>762.6666666666697</v>
      </c>
      <c r="W27" s="241">
        <f t="shared" si="5"/>
        <v>1099.6666666666697</v>
      </c>
      <c r="X27" s="241">
        <f t="shared" si="5"/>
        <v>1018.6666666666697</v>
      </c>
      <c r="Y27" s="241">
        <f t="shared" si="5"/>
        <v>1899.6666666666697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567.68421052632038</v>
      </c>
      <c r="C28" s="282">
        <f t="shared" si="6"/>
        <v>819.68421052632038</v>
      </c>
      <c r="D28" s="282">
        <f t="shared" si="6"/>
        <v>629.68421052632038</v>
      </c>
      <c r="E28" s="282">
        <f t="shared" si="6"/>
        <v>1186.6935792272088</v>
      </c>
      <c r="F28" s="282">
        <f t="shared" si="6"/>
        <v>658.89357922720956</v>
      </c>
      <c r="G28" s="282">
        <f t="shared" si="6"/>
        <v>1367.1029479281005</v>
      </c>
      <c r="H28" s="282">
        <f t="shared" si="6"/>
        <v>1076.1029479281005</v>
      </c>
      <c r="I28" s="282">
        <f t="shared" si="6"/>
        <v>1631.0029479281002</v>
      </c>
      <c r="J28" s="282">
        <f t="shared" si="6"/>
        <v>1479.1029479281005</v>
      </c>
      <c r="K28" s="282">
        <f t="shared" si="6"/>
        <v>2210.1029479281005</v>
      </c>
      <c r="L28" s="282">
        <f t="shared" si="6"/>
        <v>850.89357922720956</v>
      </c>
      <c r="M28" s="282">
        <f t="shared" si="6"/>
        <v>949.89357922720956</v>
      </c>
      <c r="N28" s="282">
        <f t="shared" si="6"/>
        <v>951.29294792810106</v>
      </c>
      <c r="O28" s="282">
        <f t="shared" si="6"/>
        <v>1368.0129479281004</v>
      </c>
      <c r="P28" s="282">
        <f t="shared" si="6"/>
        <v>1828.8935792272096</v>
      </c>
      <c r="Q28" s="282">
        <f t="shared" si="6"/>
        <v>1992.8935792272096</v>
      </c>
      <c r="R28" s="282">
        <f t="shared" si="6"/>
        <v>1251.6842105263204</v>
      </c>
      <c r="S28" s="282">
        <f t="shared" si="6"/>
        <v>1092.6842105263204</v>
      </c>
      <c r="T28" s="282">
        <f t="shared" si="6"/>
        <v>1212.6842105263204</v>
      </c>
      <c r="U28" s="282">
        <f t="shared" si="6"/>
        <v>1737.6842105263204</v>
      </c>
      <c r="V28" s="282">
        <f t="shared" si="6"/>
        <v>1179.4748418254203</v>
      </c>
      <c r="W28" s="282">
        <f t="shared" si="6"/>
        <v>1535.4748418254203</v>
      </c>
      <c r="X28" s="282">
        <f t="shared" si="6"/>
        <v>1034.2654731245311</v>
      </c>
      <c r="Y28" s="282">
        <f t="shared" si="6"/>
        <v>2073.2654731245311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35.696061856134918</v>
      </c>
      <c r="C29" s="242">
        <f t="shared" si="7"/>
        <v>40.123480052978323</v>
      </c>
      <c r="D29" s="242">
        <f t="shared" si="7"/>
        <v>28.252603446134799</v>
      </c>
      <c r="E29" s="242">
        <f t="shared" si="7"/>
        <v>45.438051370348319</v>
      </c>
      <c r="F29" s="242">
        <f t="shared" si="7"/>
        <v>40.481662839622004</v>
      </c>
      <c r="G29" s="242">
        <f t="shared" si="7"/>
        <v>16.885654095883183</v>
      </c>
      <c r="H29" s="242">
        <f t="shared" si="7"/>
        <v>22.4604012002236</v>
      </c>
      <c r="I29" s="242">
        <f t="shared" si="7"/>
        <v>26.696902716907118</v>
      </c>
      <c r="J29" s="242">
        <f t="shared" si="7"/>
        <v>29.028368844308375</v>
      </c>
      <c r="K29" s="242">
        <f t="shared" si="7"/>
        <v>48.723527054616085</v>
      </c>
      <c r="L29" s="242">
        <f t="shared" si="7"/>
        <v>64.10644112761878</v>
      </c>
      <c r="M29" s="242">
        <f t="shared" si="7"/>
        <v>33.996870804692492</v>
      </c>
      <c r="N29" s="242">
        <f t="shared" si="7"/>
        <v>40.181121491984811</v>
      </c>
      <c r="O29" s="242">
        <f t="shared" si="7"/>
        <v>70.402852723508715</v>
      </c>
      <c r="P29" s="242">
        <f t="shared" si="7"/>
        <v>21.985247015100811</v>
      </c>
      <c r="Q29" s="242">
        <f t="shared" si="7"/>
        <v>33.82910422366669</v>
      </c>
      <c r="R29" s="242">
        <f t="shared" si="7"/>
        <v>35.69994176150729</v>
      </c>
      <c r="S29" s="242">
        <f t="shared" si="7"/>
        <v>28.888640046068389</v>
      </c>
      <c r="T29" s="242">
        <f t="shared" si="7"/>
        <v>31.440607755452788</v>
      </c>
      <c r="U29" s="242">
        <f t="shared" si="7"/>
        <v>26.437960934321325</v>
      </c>
      <c r="V29" s="242">
        <f t="shared" si="7"/>
        <v>29.510541579482606</v>
      </c>
      <c r="W29" s="242">
        <f t="shared" si="7"/>
        <v>35.099251256902022</v>
      </c>
      <c r="X29" s="242">
        <f t="shared" si="7"/>
        <v>78.808101130336112</v>
      </c>
      <c r="Y29" s="242">
        <f t="shared" si="7"/>
        <v>59.285042312141698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5997.1208082545136</v>
      </c>
      <c r="C32" s="210">
        <v>5670.9683576956149</v>
      </c>
      <c r="D32" s="210">
        <v>5565.3698194325016</v>
      </c>
      <c r="E32" s="210">
        <v>5550.0109200343932</v>
      </c>
      <c r="F32" s="210">
        <v>5519.3752364574366</v>
      </c>
      <c r="G32" s="210">
        <v>5592.1238177128116</v>
      </c>
      <c r="H32" s="210">
        <v>6035.7398968185717</v>
      </c>
      <c r="I32" s="210">
        <v>6182.9784178847804</v>
      </c>
      <c r="J32" s="210">
        <v>5988.1129836629398</v>
      </c>
      <c r="K32" s="210">
        <v>5908.6431642304397</v>
      </c>
      <c r="L32" s="210">
        <v>6154.0531384350816</v>
      </c>
      <c r="M32" s="210">
        <v>5964.5005159071352</v>
      </c>
      <c r="N32" s="210">
        <v>5925.9264832330173</v>
      </c>
      <c r="O32" s="210">
        <v>5853.8024075666381</v>
      </c>
      <c r="P32" s="210">
        <v>5742.1579027332846</v>
      </c>
      <c r="Q32" s="210">
        <v>5810.840326741185</v>
      </c>
      <c r="R32" s="210">
        <v>5727.6843508168531</v>
      </c>
      <c r="S32" s="210">
        <v>5631.3852106620798</v>
      </c>
      <c r="T32" s="210">
        <v>5629.1721410146156</v>
      </c>
      <c r="U32" s="210">
        <v>5660.1950128976787</v>
      </c>
      <c r="V32" s="210">
        <v>6005.4875322441967</v>
      </c>
      <c r="W32" s="210">
        <v>5844.4480653482378</v>
      </c>
      <c r="X32" s="210">
        <v>5807.3138974862741</v>
      </c>
      <c r="Y32" s="210">
        <v>6176.3840068787613</v>
      </c>
      <c r="DA32" s="109" t="s">
        <v>1825</v>
      </c>
    </row>
    <row r="33" spans="1:105" ht="12" customHeight="1" x14ac:dyDescent="0.25">
      <c r="A33" s="24" t="s">
        <v>28</v>
      </c>
      <c r="B33" s="213">
        <v>19.887704213241619</v>
      </c>
      <c r="C33" s="213">
        <v>9.6231298366294062</v>
      </c>
      <c r="D33" s="213">
        <v>9.6231298366294062</v>
      </c>
      <c r="E33" s="213">
        <v>7.0569217540842644</v>
      </c>
      <c r="F33" s="213">
        <v>16.03852106620808</v>
      </c>
      <c r="G33" s="213">
        <v>22.453912295786761</v>
      </c>
      <c r="H33" s="213">
        <v>22.453912295786761</v>
      </c>
      <c r="I33" s="213">
        <v>22.731900257953569</v>
      </c>
      <c r="J33" s="213">
        <v>12.19595872742906</v>
      </c>
      <c r="K33" s="213">
        <v>10.271367153912299</v>
      </c>
      <c r="L33" s="213">
        <v>7.1892519346517627</v>
      </c>
      <c r="M33" s="213">
        <v>3.5979363714531378</v>
      </c>
      <c r="N33" s="213">
        <v>7.1892519346517627</v>
      </c>
      <c r="O33" s="213">
        <v>9.2395528804815132</v>
      </c>
      <c r="P33" s="213">
        <v>11.17085124677558</v>
      </c>
      <c r="Q33" s="213">
        <v>7.8307824591573514</v>
      </c>
      <c r="R33" s="213">
        <v>6.8056749785038688</v>
      </c>
      <c r="S33" s="213">
        <v>3.339982803095443</v>
      </c>
      <c r="T33" s="213">
        <v>5.6482373172828879</v>
      </c>
      <c r="U33" s="213">
        <v>5.2713671539122959</v>
      </c>
      <c r="V33" s="213">
        <v>3.0820292347377469</v>
      </c>
      <c r="W33" s="213">
        <v>2.0569217540842648</v>
      </c>
      <c r="X33" s="213">
        <v>1.283061049011178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490.77807394668957</v>
      </c>
      <c r="C34" s="204">
        <f t="shared" si="8"/>
        <v>474.98091143594149</v>
      </c>
      <c r="D34" s="204">
        <f t="shared" si="8"/>
        <v>488.31092003439375</v>
      </c>
      <c r="E34" s="204">
        <f t="shared" si="8"/>
        <v>549.76827171109187</v>
      </c>
      <c r="F34" s="204">
        <f t="shared" si="8"/>
        <v>539.35941530524508</v>
      </c>
      <c r="G34" s="204">
        <f t="shared" si="8"/>
        <v>481.2386930352535</v>
      </c>
      <c r="H34" s="204">
        <f t="shared" si="8"/>
        <v>473.06457437661214</v>
      </c>
      <c r="I34" s="204">
        <f t="shared" si="8"/>
        <v>399.02398968185713</v>
      </c>
      <c r="J34" s="204">
        <f t="shared" si="8"/>
        <v>405.27609630266551</v>
      </c>
      <c r="K34" s="204">
        <f t="shared" si="8"/>
        <v>324.33104041272566</v>
      </c>
      <c r="L34" s="204">
        <f t="shared" si="8"/>
        <v>341.49999999999994</v>
      </c>
      <c r="M34" s="204">
        <f t="shared" si="8"/>
        <v>293.0647463456578</v>
      </c>
      <c r="N34" s="204">
        <f t="shared" si="8"/>
        <v>265.53877901977643</v>
      </c>
      <c r="O34" s="204">
        <f t="shared" si="8"/>
        <v>216.26552020636282</v>
      </c>
      <c r="P34" s="204">
        <f t="shared" si="8"/>
        <v>157.01049011177986</v>
      </c>
      <c r="Q34" s="204">
        <f t="shared" si="8"/>
        <v>151.75141874462594</v>
      </c>
      <c r="R34" s="204">
        <f t="shared" si="8"/>
        <v>152.80369733447978</v>
      </c>
      <c r="S34" s="204">
        <f t="shared" si="8"/>
        <v>170.54969905417028</v>
      </c>
      <c r="T34" s="204">
        <f t="shared" si="8"/>
        <v>176.64832330180568</v>
      </c>
      <c r="U34" s="204">
        <f t="shared" si="8"/>
        <v>159.37179707652618</v>
      </c>
      <c r="V34" s="204">
        <f t="shared" si="8"/>
        <v>148.7230438521066</v>
      </c>
      <c r="W34" s="204">
        <f t="shared" si="8"/>
        <v>160.8840068787618</v>
      </c>
      <c r="X34" s="204">
        <f t="shared" si="8"/>
        <v>135.75786758383489</v>
      </c>
      <c r="Y34" s="204">
        <f t="shared" si="8"/>
        <v>152.63946689595872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46.319346517626819</v>
      </c>
      <c r="C36" s="204">
        <v>44.05993121238177</v>
      </c>
      <c r="D36" s="204">
        <v>56.487016337059323</v>
      </c>
      <c r="E36" s="204">
        <v>62.135769561478931</v>
      </c>
      <c r="F36" s="204">
        <v>64.395270851246778</v>
      </c>
      <c r="G36" s="204">
        <v>58.867411865864142</v>
      </c>
      <c r="H36" s="204">
        <v>60.379019776440231</v>
      </c>
      <c r="I36" s="204">
        <v>63.410146173688737</v>
      </c>
      <c r="J36" s="204">
        <v>63.776182287188298</v>
      </c>
      <c r="K36" s="204">
        <v>58.187274290627677</v>
      </c>
      <c r="L36" s="204">
        <v>61.53138435081685</v>
      </c>
      <c r="M36" s="204">
        <v>60.083061049011171</v>
      </c>
      <c r="N36" s="204">
        <v>57.673258813413582</v>
      </c>
      <c r="O36" s="204">
        <v>59.105760963026647</v>
      </c>
      <c r="P36" s="204">
        <v>58.38280309544281</v>
      </c>
      <c r="Q36" s="204">
        <v>59.169045571797071</v>
      </c>
      <c r="R36" s="204">
        <v>50.31754084264832</v>
      </c>
      <c r="S36" s="204">
        <v>47.617712811693892</v>
      </c>
      <c r="T36" s="204">
        <v>50.418744625967321</v>
      </c>
      <c r="U36" s="204">
        <v>55.115735167669811</v>
      </c>
      <c r="V36" s="204">
        <v>50.682717110920038</v>
      </c>
      <c r="W36" s="204">
        <v>49.024333619948408</v>
      </c>
      <c r="X36" s="204">
        <v>51.833018056749779</v>
      </c>
      <c r="Y36" s="204">
        <v>46.372828890799653</v>
      </c>
      <c r="DA36" s="71" t="s">
        <v>1828</v>
      </c>
    </row>
    <row r="37" spans="1:105" ht="12" customHeight="1" x14ac:dyDescent="0.25">
      <c r="A37" s="18" t="s">
        <v>71</v>
      </c>
      <c r="B37" s="204">
        <v>25.67592433361995</v>
      </c>
      <c r="C37" s="204">
        <v>9.2433361994840926</v>
      </c>
      <c r="D37" s="204">
        <v>8.2163370593293195</v>
      </c>
      <c r="E37" s="204">
        <v>21.56775580395529</v>
      </c>
      <c r="F37" s="204">
        <v>19.51367153912296</v>
      </c>
      <c r="G37" s="204">
        <v>11.244024075666379</v>
      </c>
      <c r="H37" s="204">
        <v>12.70859845227859</v>
      </c>
      <c r="I37" s="204">
        <v>9.1098022355975914</v>
      </c>
      <c r="J37" s="204">
        <v>8.3005159071367149</v>
      </c>
      <c r="K37" s="204">
        <v>12.12003439380911</v>
      </c>
      <c r="L37" s="204">
        <v>11.196732588134131</v>
      </c>
      <c r="M37" s="204">
        <v>10.420292347377471</v>
      </c>
      <c r="N37" s="204">
        <v>8.4771281169389496</v>
      </c>
      <c r="O37" s="204">
        <v>10.216938950988821</v>
      </c>
      <c r="P37" s="204">
        <v>9.2761822871883055</v>
      </c>
      <c r="Q37" s="204">
        <v>12.90266552020636</v>
      </c>
      <c r="R37" s="204">
        <v>19.137833190025791</v>
      </c>
      <c r="S37" s="204">
        <v>17.050558899398109</v>
      </c>
      <c r="T37" s="204">
        <v>19.35520206362855</v>
      </c>
      <c r="U37" s="204">
        <v>24.100601891659501</v>
      </c>
      <c r="V37" s="204">
        <v>17.960705073086839</v>
      </c>
      <c r="W37" s="204">
        <v>24.64350816852966</v>
      </c>
      <c r="X37" s="204">
        <v>24.026999140154771</v>
      </c>
      <c r="Y37" s="204">
        <v>26.843164230438521</v>
      </c>
      <c r="DA37" s="71" t="s">
        <v>1829</v>
      </c>
    </row>
    <row r="38" spans="1:105" ht="12" customHeight="1" x14ac:dyDescent="0.25">
      <c r="A38" s="18" t="s">
        <v>32</v>
      </c>
      <c r="B38" s="204">
        <v>418.78280309544277</v>
      </c>
      <c r="C38" s="204">
        <v>421.67764402407562</v>
      </c>
      <c r="D38" s="204">
        <v>423.6075666380051</v>
      </c>
      <c r="E38" s="204">
        <v>466.06474634565768</v>
      </c>
      <c r="F38" s="204">
        <v>455.45047291487532</v>
      </c>
      <c r="G38" s="204">
        <v>411.03731728288898</v>
      </c>
      <c r="H38" s="204">
        <v>399.9472914875322</v>
      </c>
      <c r="I38" s="204">
        <v>326.47016337059318</v>
      </c>
      <c r="J38" s="204">
        <v>333.16973344797941</v>
      </c>
      <c r="K38" s="204">
        <v>253.9782459157351</v>
      </c>
      <c r="L38" s="204">
        <v>268.73697334479789</v>
      </c>
      <c r="M38" s="204">
        <v>222.55606190885641</v>
      </c>
      <c r="N38" s="204">
        <v>199.38306104901119</v>
      </c>
      <c r="O38" s="204">
        <v>146.9406706792777</v>
      </c>
      <c r="P38" s="204">
        <v>89.34935511607911</v>
      </c>
      <c r="Q38" s="204">
        <v>79.679707652622525</v>
      </c>
      <c r="R38" s="204">
        <v>83.337747205503007</v>
      </c>
      <c r="S38" s="204">
        <v>105.8592433361995</v>
      </c>
      <c r="T38" s="204">
        <v>106.8585554600172</v>
      </c>
      <c r="U38" s="204">
        <v>80.145915735167662</v>
      </c>
      <c r="V38" s="204">
        <v>80.073258813413574</v>
      </c>
      <c r="W38" s="204">
        <v>87.212983662940673</v>
      </c>
      <c r="X38" s="204">
        <v>59.893637145313839</v>
      </c>
      <c r="Y38" s="204">
        <v>79.420292347377469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8.9939810834049866E-2</v>
      </c>
      <c r="H39" s="204">
        <v>2.9664660361134989E-2</v>
      </c>
      <c r="I39" s="204">
        <v>3.3877901977644023E-2</v>
      </c>
      <c r="J39" s="204">
        <v>2.9664660361134989E-2</v>
      </c>
      <c r="K39" s="204">
        <v>4.5485812553740318E-2</v>
      </c>
      <c r="L39" s="204">
        <v>3.4909716251074807E-2</v>
      </c>
      <c r="M39" s="204">
        <v>5.3310404127257091E-3</v>
      </c>
      <c r="N39" s="204">
        <v>5.3310404127257091E-3</v>
      </c>
      <c r="O39" s="204">
        <v>2.149613069647463E-3</v>
      </c>
      <c r="P39" s="204">
        <v>2.149613069647463E-3</v>
      </c>
      <c r="Q39" s="204">
        <v>0</v>
      </c>
      <c r="R39" s="204">
        <v>1.0576096302665519E-2</v>
      </c>
      <c r="S39" s="204">
        <v>2.2184006878761819E-2</v>
      </c>
      <c r="T39" s="204">
        <v>1.5821152192605329E-2</v>
      </c>
      <c r="U39" s="204">
        <v>9.5442820292347373E-3</v>
      </c>
      <c r="V39" s="204">
        <v>6.3628546861564913E-3</v>
      </c>
      <c r="W39" s="204">
        <v>3.1814273430782461E-3</v>
      </c>
      <c r="X39" s="204">
        <v>4.2132416165090282E-3</v>
      </c>
      <c r="Y39" s="204">
        <v>3.1814273430782461E-3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29.98710232158211</v>
      </c>
      <c r="C40" s="204">
        <f t="shared" si="9"/>
        <v>49.806534823731717</v>
      </c>
      <c r="D40" s="204">
        <f t="shared" si="9"/>
        <v>30.739466895958721</v>
      </c>
      <c r="E40" s="204">
        <f t="shared" si="9"/>
        <v>49.720550300945817</v>
      </c>
      <c r="F40" s="204">
        <f t="shared" si="9"/>
        <v>32.545141874462587</v>
      </c>
      <c r="G40" s="204">
        <f t="shared" si="9"/>
        <v>27.106620808254512</v>
      </c>
      <c r="H40" s="204">
        <f t="shared" si="9"/>
        <v>25.300945829750638</v>
      </c>
      <c r="I40" s="204">
        <f t="shared" si="9"/>
        <v>17.17540842648323</v>
      </c>
      <c r="J40" s="204">
        <f t="shared" si="9"/>
        <v>17.712811693895102</v>
      </c>
      <c r="K40" s="204">
        <f t="shared" si="9"/>
        <v>14.29492691315563</v>
      </c>
      <c r="L40" s="204">
        <f t="shared" si="9"/>
        <v>11.887360275150471</v>
      </c>
      <c r="M40" s="204">
        <f t="shared" si="9"/>
        <v>11.392949269131559</v>
      </c>
      <c r="N40" s="204">
        <f t="shared" si="9"/>
        <v>14.466895958727431</v>
      </c>
      <c r="O40" s="204">
        <f t="shared" si="9"/>
        <v>11.30696474634566</v>
      </c>
      <c r="P40" s="204">
        <f t="shared" si="9"/>
        <v>11.758383490971619</v>
      </c>
      <c r="Q40" s="204">
        <f t="shared" si="9"/>
        <v>16.573516766981939</v>
      </c>
      <c r="R40" s="204">
        <f t="shared" si="9"/>
        <v>7.6311263972484946</v>
      </c>
      <c r="S40" s="204">
        <f t="shared" si="9"/>
        <v>24.284178847807389</v>
      </c>
      <c r="T40" s="204">
        <f t="shared" si="9"/>
        <v>40.766809974204641</v>
      </c>
      <c r="U40" s="204">
        <f t="shared" si="9"/>
        <v>40.28297506448839</v>
      </c>
      <c r="V40" s="204">
        <f t="shared" si="9"/>
        <v>29.946431642304379</v>
      </c>
      <c r="W40" s="204">
        <f t="shared" si="9"/>
        <v>25.373884099727729</v>
      </c>
      <c r="X40" s="204">
        <f t="shared" si="9"/>
        <v>13.644587866239039</v>
      </c>
      <c r="Y40" s="204">
        <f t="shared" si="9"/>
        <v>9.5555499427740092</v>
      </c>
      <c r="DA40" s="71"/>
    </row>
    <row r="41" spans="1:105" ht="12" customHeight="1" x14ac:dyDescent="0.25">
      <c r="A41" s="18" t="s">
        <v>73</v>
      </c>
      <c r="B41" s="204">
        <v>29.901117798796211</v>
      </c>
      <c r="C41" s="204">
        <v>49.720550300945817</v>
      </c>
      <c r="D41" s="204">
        <v>30.739466895958721</v>
      </c>
      <c r="E41" s="204">
        <v>49.720550300945817</v>
      </c>
      <c r="F41" s="204">
        <v>32.545141874462587</v>
      </c>
      <c r="G41" s="204">
        <v>27.106620808254512</v>
      </c>
      <c r="H41" s="204">
        <v>25.300945829750638</v>
      </c>
      <c r="I41" s="204">
        <v>17.17540842648323</v>
      </c>
      <c r="J41" s="204">
        <v>17.712811693895102</v>
      </c>
      <c r="K41" s="204">
        <v>14.29492691315563</v>
      </c>
      <c r="L41" s="204">
        <v>11.887360275150471</v>
      </c>
      <c r="M41" s="204">
        <v>11.392949269131559</v>
      </c>
      <c r="N41" s="204">
        <v>14.466895958727431</v>
      </c>
      <c r="O41" s="204">
        <v>11.30696474634566</v>
      </c>
      <c r="P41" s="204">
        <v>11.758383490971619</v>
      </c>
      <c r="Q41" s="204">
        <v>16.573516766981939</v>
      </c>
      <c r="R41" s="204">
        <v>7.6311263972484946</v>
      </c>
      <c r="S41" s="204">
        <v>24.284178847807389</v>
      </c>
      <c r="T41" s="204">
        <v>40.766809974204641</v>
      </c>
      <c r="U41" s="204">
        <v>40.28297506448839</v>
      </c>
      <c r="V41" s="204">
        <v>29.946431642304379</v>
      </c>
      <c r="W41" s="204">
        <v>25.373884099727729</v>
      </c>
      <c r="X41" s="204">
        <v>13.644587866239039</v>
      </c>
      <c r="Y41" s="204">
        <v>9.5555499427740092</v>
      </c>
      <c r="DA41" s="71" t="s">
        <v>1832</v>
      </c>
    </row>
    <row r="42" spans="1:105" ht="12" customHeight="1" x14ac:dyDescent="0.25">
      <c r="A42" s="18" t="s">
        <v>36</v>
      </c>
      <c r="B42" s="204">
        <v>8.5984522785898534E-2</v>
      </c>
      <c r="C42" s="204">
        <v>8.5984522785898534E-2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3430.3286328460881</v>
      </c>
      <c r="C43" s="204">
        <f t="shared" si="10"/>
        <v>3140.9429922613931</v>
      </c>
      <c r="D43" s="204">
        <f t="shared" si="10"/>
        <v>3082.3540842648322</v>
      </c>
      <c r="E43" s="204">
        <f t="shared" si="10"/>
        <v>3001.074806534823</v>
      </c>
      <c r="F43" s="204">
        <f t="shared" si="10"/>
        <v>2950.1767841788469</v>
      </c>
      <c r="G43" s="204">
        <f t="shared" si="10"/>
        <v>3074.7381771281171</v>
      </c>
      <c r="H43" s="204">
        <f t="shared" si="10"/>
        <v>3435.2987962166808</v>
      </c>
      <c r="I43" s="204">
        <f t="shared" si="10"/>
        <v>3614.5544282029232</v>
      </c>
      <c r="J43" s="204">
        <f t="shared" si="10"/>
        <v>3444.3296646603603</v>
      </c>
      <c r="K43" s="204">
        <f t="shared" si="10"/>
        <v>3641.8610490111782</v>
      </c>
      <c r="L43" s="204">
        <f t="shared" si="10"/>
        <v>3814.0268271711097</v>
      </c>
      <c r="M43" s="204">
        <f t="shared" si="10"/>
        <v>3691.6125537403259</v>
      </c>
      <c r="N43" s="204">
        <f t="shared" si="10"/>
        <v>3663.4950988822006</v>
      </c>
      <c r="O43" s="204">
        <f t="shared" si="10"/>
        <v>3754.9095442820289</v>
      </c>
      <c r="P43" s="204">
        <f t="shared" si="10"/>
        <v>3718.0152192605333</v>
      </c>
      <c r="Q43" s="204">
        <f t="shared" si="10"/>
        <v>3874.0655202063617</v>
      </c>
      <c r="R43" s="204">
        <f t="shared" si="10"/>
        <v>3828.7155631986243</v>
      </c>
      <c r="S43" s="204">
        <f t="shared" si="10"/>
        <v>3690.133104041272</v>
      </c>
      <c r="T43" s="204">
        <f t="shared" si="10"/>
        <v>3683.8387790197758</v>
      </c>
      <c r="U43" s="204">
        <f t="shared" si="10"/>
        <v>3771.3479793637143</v>
      </c>
      <c r="V43" s="204">
        <f t="shared" si="10"/>
        <v>4121.2281169389516</v>
      </c>
      <c r="W43" s="204">
        <f t="shared" si="10"/>
        <v>4060.1840694686302</v>
      </c>
      <c r="X43" s="204">
        <f t="shared" si="10"/>
        <v>4118.7147414544825</v>
      </c>
      <c r="Y43" s="204">
        <f t="shared" si="10"/>
        <v>4491.3171069789796</v>
      </c>
      <c r="DA43" s="71"/>
    </row>
    <row r="44" spans="1:105" ht="12" customHeight="1" x14ac:dyDescent="0.25">
      <c r="A44" s="18" t="s">
        <v>38</v>
      </c>
      <c r="B44" s="204">
        <v>3430.3286328460881</v>
      </c>
      <c r="C44" s="204">
        <v>3140.9429922613931</v>
      </c>
      <c r="D44" s="204">
        <v>3082.3540842648322</v>
      </c>
      <c r="E44" s="204">
        <v>3001.074806534823</v>
      </c>
      <c r="F44" s="204">
        <v>2950.1767841788469</v>
      </c>
      <c r="G44" s="204">
        <v>3074.734909716251</v>
      </c>
      <c r="H44" s="204">
        <v>3435.296646603611</v>
      </c>
      <c r="I44" s="204">
        <v>3614.5504729148752</v>
      </c>
      <c r="J44" s="204">
        <v>3444.3250214961299</v>
      </c>
      <c r="K44" s="204">
        <v>3641.8266552020641</v>
      </c>
      <c r="L44" s="204">
        <v>3814.010662080826</v>
      </c>
      <c r="M44" s="204">
        <v>3691.6021496130688</v>
      </c>
      <c r="N44" s="204">
        <v>3663.466122098022</v>
      </c>
      <c r="O44" s="204">
        <v>3753.9648323301799</v>
      </c>
      <c r="P44" s="204">
        <v>3717.922957867584</v>
      </c>
      <c r="Q44" s="204">
        <v>3873.913241616508</v>
      </c>
      <c r="R44" s="204">
        <v>3827.9593293207222</v>
      </c>
      <c r="S44" s="204">
        <v>3688.6644024075658</v>
      </c>
      <c r="T44" s="204">
        <v>3682.2632846087699</v>
      </c>
      <c r="U44" s="204">
        <v>3762.6349097162511</v>
      </c>
      <c r="V44" s="204">
        <v>4063.6285468615652</v>
      </c>
      <c r="W44" s="204">
        <v>3989.7057609630269</v>
      </c>
      <c r="X44" s="204">
        <v>4072.9435941530519</v>
      </c>
      <c r="Y44" s="204">
        <v>4428.632846087703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0.88374892519346515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8.1446259673258812</v>
      </c>
      <c r="V45" s="204">
        <v>8.6700773860705063</v>
      </c>
      <c r="W45" s="204">
        <v>7.1801141805818123</v>
      </c>
      <c r="X45" s="204">
        <v>7.8809495370283624</v>
      </c>
      <c r="Y45" s="204">
        <v>6.6622488534426729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3.2674118658641439E-3</v>
      </c>
      <c r="H46" s="204">
        <v>2.149613069647463E-3</v>
      </c>
      <c r="I46" s="204">
        <v>3.9552880481513331E-3</v>
      </c>
      <c r="J46" s="204">
        <v>4.6431642304385207E-3</v>
      </c>
      <c r="K46" s="204">
        <v>3.4393809114359422E-2</v>
      </c>
      <c r="L46" s="204">
        <v>1.616509028374892E-2</v>
      </c>
      <c r="M46" s="204">
        <v>1.040412725709372E-2</v>
      </c>
      <c r="N46" s="204">
        <v>2.897678417884781E-2</v>
      </c>
      <c r="O46" s="204">
        <v>6.0963026655202049E-2</v>
      </c>
      <c r="P46" s="204">
        <v>9.2261392949269133E-2</v>
      </c>
      <c r="Q46" s="204">
        <v>0.15227858985382631</v>
      </c>
      <c r="R46" s="204">
        <v>0.7562338779019776</v>
      </c>
      <c r="S46" s="204">
        <v>1.4687016337059331</v>
      </c>
      <c r="T46" s="204">
        <v>1.5754944110060189</v>
      </c>
      <c r="U46" s="204">
        <v>0.56844368013757518</v>
      </c>
      <c r="V46" s="204">
        <v>48.929492691315552</v>
      </c>
      <c r="W46" s="204">
        <v>63.298194325021477</v>
      </c>
      <c r="X46" s="204">
        <v>37.890197764402409</v>
      </c>
      <c r="Y46" s="204">
        <v>56.022012037833193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69.575838349097154</v>
      </c>
      <c r="W50" s="204">
        <v>72.131470335339628</v>
      </c>
      <c r="X50" s="204">
        <v>77.338263112639723</v>
      </c>
      <c r="Y50" s="204">
        <v>83.40498710232157</v>
      </c>
      <c r="DA50" s="71" t="s">
        <v>1840</v>
      </c>
    </row>
    <row r="51" spans="1:105" ht="12" customHeight="1" x14ac:dyDescent="0.25">
      <c r="A51" s="21" t="s">
        <v>40</v>
      </c>
      <c r="B51" s="207">
        <v>2026.139294926913</v>
      </c>
      <c r="C51" s="207">
        <v>1995.6147893379191</v>
      </c>
      <c r="D51" s="207">
        <v>1954.3422184006879</v>
      </c>
      <c r="E51" s="207">
        <v>1942.3903697334481</v>
      </c>
      <c r="F51" s="207">
        <v>1981.2553740326739</v>
      </c>
      <c r="G51" s="207">
        <v>1986.5864144453999</v>
      </c>
      <c r="H51" s="207">
        <v>2079.6216680997418</v>
      </c>
      <c r="I51" s="207">
        <v>2129.4926913155632</v>
      </c>
      <c r="J51" s="207">
        <v>2108.5984522785898</v>
      </c>
      <c r="K51" s="207">
        <v>1917.884780739467</v>
      </c>
      <c r="L51" s="207">
        <v>1979.44969905417</v>
      </c>
      <c r="M51" s="207">
        <v>1964.8323301805669</v>
      </c>
      <c r="N51" s="207">
        <v>1975.2364574376611</v>
      </c>
      <c r="O51" s="207">
        <v>1862.0808254514191</v>
      </c>
      <c r="P51" s="207">
        <v>1844.202958623224</v>
      </c>
      <c r="Q51" s="207">
        <v>1760.6190885640581</v>
      </c>
      <c r="R51" s="207">
        <v>1731.728288907997</v>
      </c>
      <c r="S51" s="207">
        <v>1743.0782459157349</v>
      </c>
      <c r="T51" s="207">
        <v>1722.2699914015479</v>
      </c>
      <c r="U51" s="207">
        <v>1683.9208942390369</v>
      </c>
      <c r="V51" s="207">
        <v>1632.932072226999</v>
      </c>
      <c r="W51" s="207">
        <v>1523.817712811694</v>
      </c>
      <c r="X51" s="207">
        <v>1460.575376420066</v>
      </c>
      <c r="Y51" s="207">
        <v>1439.466895958727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5997.1208082545154</v>
      </c>
      <c r="C52" s="284">
        <f t="shared" si="11"/>
        <v>5670.968357695614</v>
      </c>
      <c r="D52" s="284">
        <f t="shared" si="11"/>
        <v>5565.3698194324998</v>
      </c>
      <c r="E52" s="284">
        <f t="shared" si="11"/>
        <v>5550.0109200343932</v>
      </c>
      <c r="F52" s="284">
        <f t="shared" si="11"/>
        <v>5519.3752364574366</v>
      </c>
      <c r="G52" s="284">
        <f t="shared" si="11"/>
        <v>5592.1238177128116</v>
      </c>
      <c r="H52" s="284">
        <f t="shared" si="11"/>
        <v>6035.7398968185707</v>
      </c>
      <c r="I52" s="284">
        <f t="shared" si="11"/>
        <v>6182.9784178847822</v>
      </c>
      <c r="J52" s="284">
        <f t="shared" si="11"/>
        <v>5988.1129836629379</v>
      </c>
      <c r="K52" s="284">
        <f t="shared" si="11"/>
        <v>5908.6431642304397</v>
      </c>
      <c r="L52" s="284">
        <f t="shared" si="11"/>
        <v>6154.0531384350825</v>
      </c>
      <c r="M52" s="284">
        <f t="shared" si="11"/>
        <v>5964.5005159071361</v>
      </c>
      <c r="N52" s="284">
        <f t="shared" si="11"/>
        <v>5925.9264832330173</v>
      </c>
      <c r="O52" s="284">
        <f t="shared" si="11"/>
        <v>5853.8024075666381</v>
      </c>
      <c r="P52" s="284">
        <f t="shared" si="11"/>
        <v>5742.1579027332855</v>
      </c>
      <c r="Q52" s="284">
        <f t="shared" si="11"/>
        <v>5810.8403267411859</v>
      </c>
      <c r="R52" s="284">
        <f t="shared" si="11"/>
        <v>5727.6843508168531</v>
      </c>
      <c r="S52" s="284">
        <f t="shared" si="11"/>
        <v>5631.3852106620816</v>
      </c>
      <c r="T52" s="284">
        <f t="shared" si="11"/>
        <v>5629.1721410146174</v>
      </c>
      <c r="U52" s="284">
        <f t="shared" si="11"/>
        <v>5660.1950128976787</v>
      </c>
      <c r="V52" s="284">
        <f t="shared" si="11"/>
        <v>6005.4875322441976</v>
      </c>
      <c r="W52" s="284">
        <f t="shared" si="11"/>
        <v>5844.4480653482378</v>
      </c>
      <c r="X52" s="284">
        <f t="shared" si="11"/>
        <v>5807.3138974862732</v>
      </c>
      <c r="Y52" s="284">
        <f t="shared" si="11"/>
        <v>6176.3840068787622</v>
      </c>
      <c r="DA52" s="118"/>
    </row>
    <row r="53" spans="1:105" ht="12" customHeight="1" x14ac:dyDescent="0.25">
      <c r="A53" s="51" t="s">
        <v>54</v>
      </c>
      <c r="B53" s="241">
        <f>PPA_fec!B5</f>
        <v>3515.7752720196158</v>
      </c>
      <c r="C53" s="241">
        <f>PPA_fec!C5</f>
        <v>3293.5387828421781</v>
      </c>
      <c r="D53" s="241">
        <f>PPA_fec!D5</f>
        <v>3245.3886476634329</v>
      </c>
      <c r="E53" s="241">
        <f>PPA_fec!E5</f>
        <v>3262.4922308733649</v>
      </c>
      <c r="F53" s="241">
        <f>PPA_fec!F5</f>
        <v>3242.4157092379651</v>
      </c>
      <c r="G53" s="241">
        <f>PPA_fec!G5</f>
        <v>3279.9904925246528</v>
      </c>
      <c r="H53" s="241">
        <f>PPA_fec!H5</f>
        <v>3502.5034830014738</v>
      </c>
      <c r="I53" s="241">
        <f>PPA_fec!I5</f>
        <v>3679.3195811974269</v>
      </c>
      <c r="J53" s="241">
        <f>PPA_fec!J5</f>
        <v>3532.4745622720552</v>
      </c>
      <c r="K53" s="241">
        <f>PPA_fec!K5</f>
        <v>3490.9729338761481</v>
      </c>
      <c r="L53" s="241">
        <f>PPA_fec!L5</f>
        <v>3627.8305462006178</v>
      </c>
      <c r="M53" s="241">
        <f>PPA_fec!M5</f>
        <v>3526.408851104391</v>
      </c>
      <c r="N53" s="241">
        <f>PPA_fec!N5</f>
        <v>3441.203255853698</v>
      </c>
      <c r="O53" s="241">
        <f>PPA_fec!O5</f>
        <v>3396.8946081523491</v>
      </c>
      <c r="P53" s="241">
        <f>PPA_fec!P5</f>
        <v>3476.25157050807</v>
      </c>
      <c r="Q53" s="241">
        <f>PPA_fec!Q5</f>
        <v>3551.5678780093981</v>
      </c>
      <c r="R53" s="241">
        <f>PPA_fec!R5</f>
        <v>3516.0337959662588</v>
      </c>
      <c r="S53" s="241">
        <f>PPA_fec!S5</f>
        <v>3445.2098730104999</v>
      </c>
      <c r="T53" s="241">
        <f>PPA_fec!T5</f>
        <v>3488.1082400249429</v>
      </c>
      <c r="U53" s="241">
        <f>PPA_fec!U5</f>
        <v>3588.0486257021139</v>
      </c>
      <c r="V53" s="241">
        <f>PPA_fec!V5</f>
        <v>3850.7849544148062</v>
      </c>
      <c r="W53" s="241">
        <f>PPA_fec!W5</f>
        <v>3693.068306196265</v>
      </c>
      <c r="X53" s="241">
        <f>PPA_fec!X5</f>
        <v>3743.0148700430241</v>
      </c>
      <c r="Y53" s="241">
        <f>PPA_fec!Y5</f>
        <v>4053.6754278530511</v>
      </c>
      <c r="DA53" s="83"/>
    </row>
    <row r="54" spans="1:105" ht="12" customHeight="1" x14ac:dyDescent="0.25">
      <c r="A54" s="99" t="s">
        <v>61</v>
      </c>
      <c r="B54" s="282">
        <f>PPA_fec!B32</f>
        <v>2423.375260549285</v>
      </c>
      <c r="C54" s="282">
        <f>PPA_fec!C32</f>
        <v>2321.008257150771</v>
      </c>
      <c r="D54" s="282">
        <f>PPA_fec!D32</f>
        <v>2266.6871820959768</v>
      </c>
      <c r="E54" s="282">
        <f>PPA_fec!E32</f>
        <v>2237.605025520354</v>
      </c>
      <c r="F54" s="282">
        <f>PPA_fec!F32</f>
        <v>2226.4890817435498</v>
      </c>
      <c r="G54" s="282">
        <f>PPA_fec!G32</f>
        <v>2263.091221062014</v>
      </c>
      <c r="H54" s="282">
        <f>PPA_fec!H32</f>
        <v>2485.6183782967569</v>
      </c>
      <c r="I54" s="282">
        <f>PPA_fec!I32</f>
        <v>2456.4585370740988</v>
      </c>
      <c r="J54" s="282">
        <f>PPA_fec!J32</f>
        <v>2410.851269994213</v>
      </c>
      <c r="K54" s="282">
        <f>PPA_fec!K32</f>
        <v>2379.9527746098188</v>
      </c>
      <c r="L54" s="282">
        <f>PPA_fec!L32</f>
        <v>2488.6971462632091</v>
      </c>
      <c r="M54" s="282">
        <f>PPA_fec!M32</f>
        <v>2400.4694227953428</v>
      </c>
      <c r="N54" s="282">
        <f>PPA_fec!N32</f>
        <v>2447.8214538573779</v>
      </c>
      <c r="O54" s="282">
        <f>PPA_fec!O32</f>
        <v>2424.840349333082</v>
      </c>
      <c r="P54" s="282">
        <f>PPA_fec!P32</f>
        <v>2215.4138517097622</v>
      </c>
      <c r="Q54" s="282">
        <f>PPA_fec!Q32</f>
        <v>2211.640361258234</v>
      </c>
      <c r="R54" s="282">
        <f>PPA_fec!R32</f>
        <v>2165.1552904568539</v>
      </c>
      <c r="S54" s="282">
        <f>PPA_fec!S32</f>
        <v>2147.8381827839021</v>
      </c>
      <c r="T54" s="282">
        <f>PPA_fec!T32</f>
        <v>2105.3110587235042</v>
      </c>
      <c r="U54" s="282">
        <f>PPA_fec!U32</f>
        <v>2041.2325627950679</v>
      </c>
      <c r="V54" s="282">
        <f>PPA_fec!V32</f>
        <v>2125.1215135320758</v>
      </c>
      <c r="W54" s="282">
        <f>PPA_fec!W32</f>
        <v>2126.4227514133659</v>
      </c>
      <c r="X54" s="282">
        <f>PPA_fec!X32</f>
        <v>2043.385680734546</v>
      </c>
      <c r="Y54" s="282">
        <f>PPA_fec!Y32</f>
        <v>2103.3849924881802</v>
      </c>
      <c r="DA54" s="94"/>
    </row>
    <row r="55" spans="1:105" ht="12" customHeight="1" x14ac:dyDescent="0.25">
      <c r="A55" s="52" t="s">
        <v>62</v>
      </c>
      <c r="B55" s="242">
        <f>PPA_fec!B83</f>
        <v>57.97027568561424</v>
      </c>
      <c r="C55" s="242">
        <f>PPA_fec!C83</f>
        <v>56.421317702665228</v>
      </c>
      <c r="D55" s="242">
        <f>PPA_fec!D83</f>
        <v>53.29398967309028</v>
      </c>
      <c r="E55" s="242">
        <f>PPA_fec!E83</f>
        <v>49.91366364067386</v>
      </c>
      <c r="F55" s="242">
        <f>PPA_fec!F83</f>
        <v>50.470445475922332</v>
      </c>
      <c r="G55" s="242">
        <f>PPA_fec!G83</f>
        <v>49.042104126144352</v>
      </c>
      <c r="H55" s="242">
        <f>PPA_fec!H83</f>
        <v>47.618035520340783</v>
      </c>
      <c r="I55" s="242">
        <f>PPA_fec!I83</f>
        <v>47.200299613256192</v>
      </c>
      <c r="J55" s="242">
        <f>PPA_fec!J83</f>
        <v>44.787151396670517</v>
      </c>
      <c r="K55" s="242">
        <f>PPA_fec!K83</f>
        <v>37.717455744472147</v>
      </c>
      <c r="L55" s="242">
        <f>PPA_fec!L83</f>
        <v>37.525445971255387</v>
      </c>
      <c r="M55" s="242">
        <f>PPA_fec!M83</f>
        <v>37.622242007402022</v>
      </c>
      <c r="N55" s="242">
        <f>PPA_fec!N83</f>
        <v>36.901773521941607</v>
      </c>
      <c r="O55" s="242">
        <f>PPA_fec!O83</f>
        <v>32.067450081207603</v>
      </c>
      <c r="P55" s="242">
        <f>PPA_fec!P83</f>
        <v>50.492480515453167</v>
      </c>
      <c r="Q55" s="242">
        <f>PPA_fec!Q83</f>
        <v>47.632087473553938</v>
      </c>
      <c r="R55" s="242">
        <f>PPA_fec!R83</f>
        <v>46.495264393740023</v>
      </c>
      <c r="S55" s="242">
        <f>PPA_fec!S83</f>
        <v>38.337154867679367</v>
      </c>
      <c r="T55" s="242">
        <f>PPA_fec!T83</f>
        <v>35.752842266169857</v>
      </c>
      <c r="U55" s="242">
        <f>PPA_fec!U83</f>
        <v>30.9138244004968</v>
      </c>
      <c r="V55" s="242">
        <f>PPA_fec!V83</f>
        <v>29.581064297315361</v>
      </c>
      <c r="W55" s="242">
        <f>PPA_fec!W83</f>
        <v>24.95700773860705</v>
      </c>
      <c r="X55" s="242">
        <f>PPA_fec!X83</f>
        <v>20.913346708703539</v>
      </c>
      <c r="Y55" s="242">
        <f>PPA_fec!Y83</f>
        <v>19.32358653753133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1706.956376759631</v>
      </c>
      <c r="C57" s="203">
        <f t="shared" si="12"/>
        <v>1665.9718563596398</v>
      </c>
      <c r="D57" s="203">
        <f t="shared" si="12"/>
        <v>1657.1279930396136</v>
      </c>
      <c r="E57" s="203">
        <f t="shared" si="12"/>
        <v>1885.6495490395557</v>
      </c>
      <c r="F57" s="203">
        <f t="shared" si="12"/>
        <v>1845.4801525195141</v>
      </c>
      <c r="G57" s="203">
        <f t="shared" si="12"/>
        <v>1689.7442831995907</v>
      </c>
      <c r="H57" s="203">
        <f t="shared" si="12"/>
        <v>1657.9272823196791</v>
      </c>
      <c r="I57" s="203">
        <f t="shared" si="12"/>
        <v>1398.0392391597111</v>
      </c>
      <c r="J57" s="203">
        <f t="shared" si="12"/>
        <v>1371.5032258797514</v>
      </c>
      <c r="K57" s="203">
        <f t="shared" si="12"/>
        <v>1095.1155212397807</v>
      </c>
      <c r="L57" s="203">
        <f t="shared" si="12"/>
        <v>1129.136137199745</v>
      </c>
      <c r="M57" s="203">
        <f t="shared" si="12"/>
        <v>955.40926247984942</v>
      </c>
      <c r="N57" s="203">
        <f t="shared" si="12"/>
        <v>891.73197179981855</v>
      </c>
      <c r="O57" s="203">
        <f t="shared" si="12"/>
        <v>733.08518927988541</v>
      </c>
      <c r="P57" s="203">
        <f t="shared" si="12"/>
        <v>551.32280315989829</v>
      </c>
      <c r="Q57" s="203">
        <f t="shared" si="12"/>
        <v>529.39194983987466</v>
      </c>
      <c r="R57" s="203">
        <f t="shared" si="12"/>
        <v>511.45959491987685</v>
      </c>
      <c r="S57" s="203">
        <f t="shared" si="12"/>
        <v>594.07312787985995</v>
      </c>
      <c r="T57" s="203">
        <f t="shared" si="12"/>
        <v>661.23973115983756</v>
      </c>
      <c r="U57" s="203">
        <f t="shared" si="12"/>
        <v>598.60491047988853</v>
      </c>
      <c r="V57" s="203">
        <f t="shared" si="12"/>
        <v>533.54990519989371</v>
      </c>
      <c r="W57" s="203">
        <f t="shared" si="12"/>
        <v>606.5653523891209</v>
      </c>
      <c r="X57" s="203">
        <f t="shared" si="12"/>
        <v>465.98130086827314</v>
      </c>
      <c r="Y57" s="203">
        <f t="shared" si="12"/>
        <v>508.24319497665857</v>
      </c>
      <c r="DA57" s="112"/>
    </row>
    <row r="58" spans="1:105" ht="12" customHeight="1" x14ac:dyDescent="0.25">
      <c r="A58" s="51" t="s">
        <v>54</v>
      </c>
      <c r="B58" s="241">
        <f>PPA_emi!B5</f>
        <v>884.10349555179755</v>
      </c>
      <c r="C58" s="241">
        <f>PPA_emi!C5</f>
        <v>845.42380883562635</v>
      </c>
      <c r="D58" s="241">
        <f>PPA_emi!D5</f>
        <v>845.26983828198934</v>
      </c>
      <c r="E58" s="241">
        <f>PPA_emi!E5</f>
        <v>971.32961604257184</v>
      </c>
      <c r="F58" s="241">
        <f>PPA_emi!F5</f>
        <v>944.70935923895649</v>
      </c>
      <c r="G58" s="241">
        <f>PPA_emi!G5</f>
        <v>864.84558780413511</v>
      </c>
      <c r="H58" s="241">
        <f>PPA_emi!H5</f>
        <v>841.70727096525059</v>
      </c>
      <c r="I58" s="241">
        <f>PPA_emi!I5</f>
        <v>732.51166486235172</v>
      </c>
      <c r="J58" s="241">
        <f>PPA_emi!J5</f>
        <v>707.05718955630596</v>
      </c>
      <c r="K58" s="241">
        <f>PPA_emi!K5</f>
        <v>574.51767630120457</v>
      </c>
      <c r="L58" s="241">
        <f>PPA_emi!L5</f>
        <v>591.52632943137701</v>
      </c>
      <c r="M58" s="241">
        <f>PPA_emi!M5</f>
        <v>500.10731035885618</v>
      </c>
      <c r="N58" s="241">
        <f>PPA_emi!N5</f>
        <v>455.20739224730852</v>
      </c>
      <c r="O58" s="241">
        <f>PPA_emi!O5</f>
        <v>377.08940977027629</v>
      </c>
      <c r="P58" s="241">
        <f>PPA_emi!P5</f>
        <v>299.86685565507332</v>
      </c>
      <c r="Q58" s="241">
        <f>PPA_emi!Q5</f>
        <v>294.03068305652442</v>
      </c>
      <c r="R58" s="241">
        <f>PPA_emi!R5</f>
        <v>285.649943762227</v>
      </c>
      <c r="S58" s="241">
        <f>PPA_emi!S5</f>
        <v>328.45185353088431</v>
      </c>
      <c r="T58" s="241">
        <f>PPA_emi!T5</f>
        <v>371.78972831573702</v>
      </c>
      <c r="U58" s="241">
        <f>PPA_emi!U5</f>
        <v>347.127769262779</v>
      </c>
      <c r="V58" s="241">
        <f>PPA_emi!V5</f>
        <v>317.39551958424011</v>
      </c>
      <c r="W58" s="241">
        <f>PPA_emi!W5</f>
        <v>356.27442459916119</v>
      </c>
      <c r="X58" s="241">
        <f>PPA_emi!X5</f>
        <v>281.17178655170119</v>
      </c>
      <c r="Y58" s="241">
        <f>PPA_emi!Y5</f>
        <v>315.53099577051393</v>
      </c>
      <c r="DA58" s="83"/>
    </row>
    <row r="59" spans="1:105" ht="12" customHeight="1" x14ac:dyDescent="0.25">
      <c r="A59" s="99" t="s">
        <v>61</v>
      </c>
      <c r="B59" s="282">
        <f>PPA_emi!B32</f>
        <v>821.92038974885247</v>
      </c>
      <c r="C59" s="282">
        <f>PPA_emi!C32</f>
        <v>819.78920582688306</v>
      </c>
      <c r="D59" s="282">
        <f>PPA_emi!D32</f>
        <v>811.35638248792884</v>
      </c>
      <c r="E59" s="282">
        <f>PPA_emi!E32</f>
        <v>913.42987106014562</v>
      </c>
      <c r="F59" s="282">
        <f>PPA_emi!F32</f>
        <v>900.1659711134331</v>
      </c>
      <c r="G59" s="282">
        <f>PPA_emi!G32</f>
        <v>824.45912247727222</v>
      </c>
      <c r="H59" s="282">
        <f>PPA_emi!H32</f>
        <v>815.77040670646102</v>
      </c>
      <c r="I59" s="282">
        <f>PPA_emi!I32</f>
        <v>665.21321649382799</v>
      </c>
      <c r="J59" s="282">
        <f>PPA_emi!J32</f>
        <v>664.17746082916392</v>
      </c>
      <c r="K59" s="282">
        <f>PPA_emi!K32</f>
        <v>520.24545649037077</v>
      </c>
      <c r="L59" s="282">
        <f>PPA_emi!L32</f>
        <v>537.30153588701432</v>
      </c>
      <c r="M59" s="282">
        <f>PPA_emi!M32</f>
        <v>455.03110453960687</v>
      </c>
      <c r="N59" s="282">
        <f>PPA_emi!N32</f>
        <v>436.27284720947688</v>
      </c>
      <c r="O59" s="282">
        <f>PPA_emi!O32</f>
        <v>355.73178822914599</v>
      </c>
      <c r="P59" s="282">
        <f>PPA_emi!P32</f>
        <v>251.02894262151341</v>
      </c>
      <c r="Q59" s="282">
        <f>PPA_emi!Q32</f>
        <v>234.63411117531149</v>
      </c>
      <c r="R59" s="282">
        <f>PPA_emi!R32</f>
        <v>225.09327013042619</v>
      </c>
      <c r="S59" s="282">
        <f>PPA_emi!S32</f>
        <v>264.87425612190259</v>
      </c>
      <c r="T59" s="282">
        <f>PPA_emi!T32</f>
        <v>288.41320087196198</v>
      </c>
      <c r="U59" s="282">
        <f>PPA_emi!U32</f>
        <v>250.36903038952741</v>
      </c>
      <c r="V59" s="282">
        <f>PPA_emi!V32</f>
        <v>215.0934410590452</v>
      </c>
      <c r="W59" s="282">
        <f>PPA_emi!W32</f>
        <v>249.17031328858531</v>
      </c>
      <c r="X59" s="282">
        <f>PPA_emi!X32</f>
        <v>183.89916842072449</v>
      </c>
      <c r="Y59" s="282">
        <f>PPA_emi!Y32</f>
        <v>191.66637283868249</v>
      </c>
      <c r="DA59" s="94"/>
    </row>
    <row r="60" spans="1:105" ht="12" customHeight="1" x14ac:dyDescent="0.25">
      <c r="A60" s="52" t="s">
        <v>62</v>
      </c>
      <c r="B60" s="242">
        <f>PPA_emi!B83</f>
        <v>0.93249145898116748</v>
      </c>
      <c r="C60" s="242">
        <f>PPA_emi!C83</f>
        <v>0.75884169713020522</v>
      </c>
      <c r="D60" s="242">
        <f>PPA_emi!D83</f>
        <v>0.50177226969522759</v>
      </c>
      <c r="E60" s="242">
        <f>PPA_emi!E83</f>
        <v>0.89006193683815682</v>
      </c>
      <c r="F60" s="242">
        <f>PPA_emi!F83</f>
        <v>0.60482216712471426</v>
      </c>
      <c r="G60" s="242">
        <f>PPA_emi!G83</f>
        <v>0.43957291818325278</v>
      </c>
      <c r="H60" s="242">
        <f>PPA_emi!H83</f>
        <v>0.44960464796726529</v>
      </c>
      <c r="I60" s="242">
        <f>PPA_emi!I83</f>
        <v>0.31435780353146808</v>
      </c>
      <c r="J60" s="242">
        <f>PPA_emi!J83</f>
        <v>0.26857549428157701</v>
      </c>
      <c r="K60" s="242">
        <f>PPA_emi!K83</f>
        <v>0.35238844820532711</v>
      </c>
      <c r="L60" s="242">
        <f>PPA_emi!L83</f>
        <v>0.30827188135374539</v>
      </c>
      <c r="M60" s="242">
        <f>PPA_emi!M83</f>
        <v>0.27084758138641662</v>
      </c>
      <c r="N60" s="242">
        <f>PPA_emi!N83</f>
        <v>0.25173234303314362</v>
      </c>
      <c r="O60" s="242">
        <f>PPA_emi!O83</f>
        <v>0.26399128046309062</v>
      </c>
      <c r="P60" s="242">
        <f>PPA_emi!P83</f>
        <v>0.42700488331157099</v>
      </c>
      <c r="Q60" s="242">
        <f>PPA_emi!Q83</f>
        <v>0.72715560803869295</v>
      </c>
      <c r="R60" s="242">
        <f>PPA_emi!R83</f>
        <v>0.71638102722363284</v>
      </c>
      <c r="S60" s="242">
        <f>PPA_emi!S83</f>
        <v>0.74701822707303589</v>
      </c>
      <c r="T60" s="242">
        <f>PPA_emi!T83</f>
        <v>1.03680197213848</v>
      </c>
      <c r="U60" s="242">
        <f>PPA_emi!U83</f>
        <v>1.108110827582147</v>
      </c>
      <c r="V60" s="242">
        <f>PPA_emi!V83</f>
        <v>1.060944556608453</v>
      </c>
      <c r="W60" s="242">
        <f>PPA_emi!W83</f>
        <v>1.120614501374511</v>
      </c>
      <c r="X60" s="242">
        <f>PPA_emi!X83</f>
        <v>0.9103458958474373</v>
      </c>
      <c r="Y60" s="242">
        <f>PPA_emi!Y83</f>
        <v>1.0458263674621679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104.12839488469184</v>
      </c>
      <c r="C63" s="287">
        <f t="shared" si="13"/>
        <v>108.2966218208589</v>
      </c>
      <c r="D63" s="287">
        <f t="shared" si="13"/>
        <v>96.280635641219931</v>
      </c>
      <c r="E63" s="287">
        <f t="shared" si="13"/>
        <v>87.944854759189525</v>
      </c>
      <c r="F63" s="287">
        <f t="shared" si="13"/>
        <v>76.663734707126949</v>
      </c>
      <c r="G63" s="287">
        <f t="shared" si="13"/>
        <v>69.902332068530797</v>
      </c>
      <c r="H63" s="287">
        <f t="shared" si="13"/>
        <v>68.336073498388799</v>
      </c>
      <c r="I63" s="287">
        <f t="shared" si="13"/>
        <v>69.648159662148586</v>
      </c>
      <c r="J63" s="287">
        <f t="shared" si="13"/>
        <v>58.787814331274724</v>
      </c>
      <c r="K63" s="287">
        <f t="shared" si="13"/>
        <v>37.574719204482996</v>
      </c>
      <c r="L63" s="287">
        <f t="shared" si="13"/>
        <v>98.111797686816772</v>
      </c>
      <c r="M63" s="287">
        <f t="shared" si="13"/>
        <v>71.699791745238002</v>
      </c>
      <c r="N63" s="287">
        <f t="shared" si="13"/>
        <v>43.750843870596796</v>
      </c>
      <c r="O63" s="287">
        <f t="shared" si="13"/>
        <v>58.536747925332833</v>
      </c>
      <c r="P63" s="287">
        <f t="shared" si="13"/>
        <v>78.967790133949208</v>
      </c>
      <c r="Q63" s="287">
        <f t="shared" si="13"/>
        <v>74.247933971081721</v>
      </c>
      <c r="R63" s="287">
        <f t="shared" si="13"/>
        <v>72.435244473608876</v>
      </c>
      <c r="S63" s="287">
        <f t="shared" si="13"/>
        <v>82.238425147268586</v>
      </c>
      <c r="T63" s="287">
        <f t="shared" si="13"/>
        <v>80.616424712784209</v>
      </c>
      <c r="U63" s="287">
        <f t="shared" si="13"/>
        <v>81.397157664812795</v>
      </c>
      <c r="V63" s="287">
        <f t="shared" si="13"/>
        <v>83.556815278291751</v>
      </c>
      <c r="W63" s="287">
        <f t="shared" si="13"/>
        <v>83.647592308385256</v>
      </c>
      <c r="X63" s="287">
        <f t="shared" si="13"/>
        <v>79.404139005075663</v>
      </c>
      <c r="Y63" s="287">
        <f t="shared" si="13"/>
        <v>85.302933330834648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522.70735784118506</v>
      </c>
      <c r="C64" s="288">
        <f t="shared" si="14"/>
        <v>546.17996619089024</v>
      </c>
      <c r="D64" s="288">
        <f t="shared" si="14"/>
        <v>484.18195974173864</v>
      </c>
      <c r="E64" s="288">
        <f t="shared" si="14"/>
        <v>442.05264898686789</v>
      </c>
      <c r="F64" s="288">
        <f t="shared" si="14"/>
        <v>386.61496406442126</v>
      </c>
      <c r="G64" s="288">
        <f t="shared" si="14"/>
        <v>353.65880861318146</v>
      </c>
      <c r="H64" s="288">
        <f t="shared" si="14"/>
        <v>345.69624858270623</v>
      </c>
      <c r="I64" s="288">
        <f t="shared" si="14"/>
        <v>347.82672804836602</v>
      </c>
      <c r="J64" s="288">
        <f t="shared" si="14"/>
        <v>296.24911163322997</v>
      </c>
      <c r="K64" s="288">
        <f t="shared" si="14"/>
        <v>331.11757509905698</v>
      </c>
      <c r="L64" s="288">
        <f t="shared" si="14"/>
        <v>275.4936861137511</v>
      </c>
      <c r="M64" s="288">
        <f t="shared" si="14"/>
        <v>305.37173613868623</v>
      </c>
      <c r="N64" s="288">
        <f t="shared" si="14"/>
        <v>289.16935950298102</v>
      </c>
      <c r="O64" s="288">
        <f t="shared" si="14"/>
        <v>269.85762836035462</v>
      </c>
      <c r="P64" s="288">
        <f t="shared" si="14"/>
        <v>307.49699857640849</v>
      </c>
      <c r="Q64" s="288">
        <f t="shared" si="14"/>
        <v>319.59725961853616</v>
      </c>
      <c r="R64" s="288">
        <f t="shared" si="14"/>
        <v>317.77926014893347</v>
      </c>
      <c r="S64" s="288">
        <f t="shared" si="14"/>
        <v>302.69700762854552</v>
      </c>
      <c r="T64" s="288">
        <f t="shared" si="14"/>
        <v>374.7663849028869</v>
      </c>
      <c r="U64" s="288">
        <f t="shared" si="14"/>
        <v>357.01514225669257</v>
      </c>
      <c r="V64" s="288">
        <f t="shared" si="14"/>
        <v>324.37780487130465</v>
      </c>
      <c r="W64" s="288">
        <f t="shared" si="14"/>
        <v>396.31423476985287</v>
      </c>
      <c r="X64" s="288">
        <f t="shared" si="14"/>
        <v>563.03532652306046</v>
      </c>
      <c r="Y64" s="288">
        <f t="shared" si="14"/>
        <v>671.68987100188269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5393.357447494167</v>
      </c>
      <c r="C65" s="289">
        <f t="shared" si="15"/>
        <v>5322.60802493746</v>
      </c>
      <c r="D65" s="289">
        <f t="shared" si="15"/>
        <v>5352.6526927334307</v>
      </c>
      <c r="E65" s="289">
        <f t="shared" si="15"/>
        <v>5320.382351272342</v>
      </c>
      <c r="F65" s="289">
        <f t="shared" si="15"/>
        <v>5286.2924292394546</v>
      </c>
      <c r="G65" s="289">
        <f t="shared" si="15"/>
        <v>5275.6502074823902</v>
      </c>
      <c r="H65" s="289">
        <f t="shared" si="15"/>
        <v>5227.3358716884204</v>
      </c>
      <c r="I65" s="289">
        <f t="shared" si="15"/>
        <v>5263.3709806094876</v>
      </c>
      <c r="J65" s="289">
        <f t="shared" si="15"/>
        <v>5038.158528123402</v>
      </c>
      <c r="K65" s="289">
        <f t="shared" si="15"/>
        <v>5246.0211951531601</v>
      </c>
      <c r="L65" s="289">
        <f t="shared" si="15"/>
        <v>5621.6449599542948</v>
      </c>
      <c r="M65" s="289">
        <f t="shared" si="15"/>
        <v>5664.6156587550977</v>
      </c>
      <c r="N65" s="289">
        <f t="shared" si="15"/>
        <v>5734.7873888573358</v>
      </c>
      <c r="O65" s="289">
        <f t="shared" si="15"/>
        <v>5912.6313416008725</v>
      </c>
      <c r="P65" s="289">
        <f t="shared" si="15"/>
        <v>4592.2112375532188</v>
      </c>
      <c r="Q65" s="289">
        <f t="shared" si="15"/>
        <v>4590.2162385153297</v>
      </c>
      <c r="R65" s="289">
        <f t="shared" si="15"/>
        <v>4522.8945603400725</v>
      </c>
      <c r="S65" s="289">
        <f t="shared" si="15"/>
        <v>3604.5912485924655</v>
      </c>
      <c r="T65" s="289">
        <f t="shared" si="15"/>
        <v>3935.0815216229948</v>
      </c>
      <c r="U65" s="289">
        <f t="shared" si="15"/>
        <v>3702.3093104342165</v>
      </c>
      <c r="V65" s="289">
        <f t="shared" si="15"/>
        <v>3400.8159206947298</v>
      </c>
      <c r="W65" s="289">
        <f t="shared" si="15"/>
        <v>3563.8035201099487</v>
      </c>
      <c r="X65" s="289">
        <f t="shared" si="15"/>
        <v>4560.4880670085213</v>
      </c>
      <c r="Y65" s="289">
        <f t="shared" si="15"/>
        <v>4508.1094645809226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0.30526832265517201</v>
      </c>
      <c r="C67" s="252">
        <f t="shared" si="16"/>
        <v>0.29941261662201618</v>
      </c>
      <c r="D67" s="252">
        <f t="shared" si="16"/>
        <v>0.28583659042306087</v>
      </c>
      <c r="E67" s="252">
        <f t="shared" si="16"/>
        <v>0.27795697776963935</v>
      </c>
      <c r="F67" s="252">
        <f t="shared" si="16"/>
        <v>0.26783542947612465</v>
      </c>
      <c r="G67" s="252">
        <f t="shared" si="16"/>
        <v>0.27089449062806847</v>
      </c>
      <c r="H67" s="252">
        <f t="shared" si="16"/>
        <v>0.28214141155159284</v>
      </c>
      <c r="I67" s="252">
        <f t="shared" si="16"/>
        <v>0.29228785996166406</v>
      </c>
      <c r="J67" s="252">
        <f t="shared" si="16"/>
        <v>0.28891999678337965</v>
      </c>
      <c r="K67" s="252">
        <f t="shared" si="16"/>
        <v>0.30424861373427309</v>
      </c>
      <c r="L67" s="252">
        <f t="shared" si="16"/>
        <v>0.30547579540254444</v>
      </c>
      <c r="M67" s="252">
        <f t="shared" si="16"/>
        <v>0.29738647757669007</v>
      </c>
      <c r="N67" s="252">
        <f t="shared" si="16"/>
        <v>0.29517955531426471</v>
      </c>
      <c r="O67" s="252">
        <f t="shared" si="16"/>
        <v>0.3026995729952191</v>
      </c>
      <c r="P67" s="252">
        <f t="shared" si="16"/>
        <v>0.30147008676680859</v>
      </c>
      <c r="Q67" s="252">
        <f t="shared" si="16"/>
        <v>0.30559007726806042</v>
      </c>
      <c r="R67" s="252">
        <f t="shared" si="16"/>
        <v>0.30391855786725375</v>
      </c>
      <c r="S67" s="252">
        <f t="shared" si="16"/>
        <v>0.2833231803462582</v>
      </c>
      <c r="T67" s="252">
        <f t="shared" si="16"/>
        <v>0.2906999116613837</v>
      </c>
      <c r="U67" s="252">
        <f t="shared" si="16"/>
        <v>0.29704848296234077</v>
      </c>
      <c r="V67" s="252">
        <f t="shared" si="16"/>
        <v>0.31999210191248184</v>
      </c>
      <c r="W67" s="252">
        <f t="shared" si="16"/>
        <v>0.31572781962864538</v>
      </c>
      <c r="X67" s="252">
        <f t="shared" si="16"/>
        <v>0.31779715317057428</v>
      </c>
      <c r="Y67" s="252">
        <f t="shared" si="16"/>
        <v>0.37199921334799035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0.22467784726027118</v>
      </c>
      <c r="C68" s="291">
        <f t="shared" si="17"/>
        <v>0.22033493992317932</v>
      </c>
      <c r="D68" s="291">
        <f t="shared" si="17"/>
        <v>0.21136583197463416</v>
      </c>
      <c r="E68" s="291">
        <f t="shared" si="17"/>
        <v>0.20229315314074006</v>
      </c>
      <c r="F68" s="291">
        <f t="shared" si="17"/>
        <v>0.19212089755315814</v>
      </c>
      <c r="G68" s="291">
        <f t="shared" si="17"/>
        <v>0.19219458352968272</v>
      </c>
      <c r="H68" s="291">
        <f t="shared" si="17"/>
        <v>0.20600185465744711</v>
      </c>
      <c r="I68" s="291">
        <f t="shared" si="17"/>
        <v>0.21339911364457773</v>
      </c>
      <c r="J68" s="291">
        <f t="shared" si="17"/>
        <v>0.20670936036990595</v>
      </c>
      <c r="K68" s="291">
        <f t="shared" si="17"/>
        <v>0.21770515684319602</v>
      </c>
      <c r="L68" s="291">
        <f t="shared" si="17"/>
        <v>0.21836423148751505</v>
      </c>
      <c r="M68" s="291">
        <f t="shared" si="17"/>
        <v>0.21246852742037023</v>
      </c>
      <c r="N68" s="291">
        <f t="shared" si="17"/>
        <v>0.20079235537731932</v>
      </c>
      <c r="O68" s="291">
        <f t="shared" si="17"/>
        <v>0.20594715594437293</v>
      </c>
      <c r="P68" s="291">
        <f t="shared" si="17"/>
        <v>0.21263210017369827</v>
      </c>
      <c r="Q68" s="291">
        <f t="shared" si="17"/>
        <v>0.21566458910367955</v>
      </c>
      <c r="R68" s="291">
        <f t="shared" si="17"/>
        <v>0.21432936947701978</v>
      </c>
      <c r="S68" s="291">
        <f t="shared" si="17"/>
        <v>0.20932055187446663</v>
      </c>
      <c r="T68" s="291">
        <f t="shared" si="17"/>
        <v>0.2076038910091218</v>
      </c>
      <c r="U68" s="291">
        <f t="shared" si="17"/>
        <v>0.21227460095622586</v>
      </c>
      <c r="V68" s="291">
        <f t="shared" si="17"/>
        <v>0.22900016309612886</v>
      </c>
      <c r="W68" s="291">
        <f t="shared" si="17"/>
        <v>0.23828134820857977</v>
      </c>
      <c r="X68" s="291">
        <f t="shared" si="17"/>
        <v>0.23952475451114125</v>
      </c>
      <c r="Y68" s="291">
        <f t="shared" si="17"/>
        <v>0.28075079985159906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0.18044404362603453</v>
      </c>
      <c r="C69" s="253">
        <f t="shared" si="18"/>
        <v>0.17807671779984421</v>
      </c>
      <c r="D69" s="253">
        <f t="shared" si="18"/>
        <v>0.17908202296586972</v>
      </c>
      <c r="E69" s="253">
        <f t="shared" si="18"/>
        <v>0.17800245631803358</v>
      </c>
      <c r="F69" s="253">
        <f t="shared" si="18"/>
        <v>0.1768619312118084</v>
      </c>
      <c r="G69" s="253">
        <f t="shared" si="18"/>
        <v>0.17650582797184783</v>
      </c>
      <c r="H69" s="253">
        <f t="shared" si="18"/>
        <v>0.174889472406482</v>
      </c>
      <c r="I69" s="253">
        <f t="shared" si="18"/>
        <v>0.17609520807269233</v>
      </c>
      <c r="J69" s="253">
        <f t="shared" si="18"/>
        <v>0.16855838078026411</v>
      </c>
      <c r="K69" s="253">
        <f t="shared" si="18"/>
        <v>0.17551222898756352</v>
      </c>
      <c r="L69" s="253">
        <f t="shared" si="18"/>
        <v>0.18808202223985843</v>
      </c>
      <c r="M69" s="253">
        <f t="shared" si="18"/>
        <v>0.18951994629946914</v>
      </c>
      <c r="N69" s="253">
        <f t="shared" si="18"/>
        <v>0.19186785071124116</v>
      </c>
      <c r="O69" s="253">
        <f t="shared" si="18"/>
        <v>0.197816100355937</v>
      </c>
      <c r="P69" s="253">
        <f t="shared" si="18"/>
        <v>0.23984079583050769</v>
      </c>
      <c r="Q69" s="253">
        <f t="shared" si="18"/>
        <v>0.23974137570300569</v>
      </c>
      <c r="R69" s="253">
        <f t="shared" si="18"/>
        <v>0.23624406920767804</v>
      </c>
      <c r="S69" s="253">
        <f t="shared" si="18"/>
        <v>0.18827646935100639</v>
      </c>
      <c r="T69" s="253">
        <f t="shared" si="18"/>
        <v>0.17781324242584712</v>
      </c>
      <c r="U69" s="253">
        <f t="shared" si="18"/>
        <v>0.17669113738933395</v>
      </c>
      <c r="V69" s="253">
        <f t="shared" si="18"/>
        <v>0.17209589813583098</v>
      </c>
      <c r="W69" s="253">
        <f t="shared" si="18"/>
        <v>0.1500736608111766</v>
      </c>
      <c r="X69" s="253">
        <f t="shared" si="18"/>
        <v>0.17059650588779432</v>
      </c>
      <c r="Y69" s="253">
        <f t="shared" si="18"/>
        <v>0.17408636520298479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0.19386097080258219</v>
      </c>
      <c r="C71" s="252">
        <f>IF(PPA_ued!C$5=0,"",PPA_ued!C$5/C$10)</f>
        <v>0.19050328036165745</v>
      </c>
      <c r="D71" s="252">
        <f>IF(PPA_ued!D$5=0,"",PPA_ued!D$5/D$10)</f>
        <v>0.18235906793460058</v>
      </c>
      <c r="E71" s="252">
        <f>IF(PPA_ued!E$5=0,"",PPA_ued!E$5/E$10)</f>
        <v>0.17747177335607597</v>
      </c>
      <c r="F71" s="252">
        <f>IF(PPA_ued!F$5=0,"",PPA_ued!F$5/F$10)</f>
        <v>0.17107950937286609</v>
      </c>
      <c r="G71" s="252">
        <f>IF(PPA_ued!G$5=0,"",PPA_ued!G$5/G$10)</f>
        <v>0.17288269427634806</v>
      </c>
      <c r="H71" s="252">
        <f>IF(PPA_ued!H$5=0,"",PPA_ued!H$5/H$10)</f>
        <v>0.18249334471120879</v>
      </c>
      <c r="I71" s="252">
        <f>IF(PPA_ued!I$5=0,"",PPA_ued!I$5/I$10)</f>
        <v>0.18923170666356698</v>
      </c>
      <c r="J71" s="252">
        <f>IF(PPA_ued!J$5=0,"",PPA_ued!J$5/J$10)</f>
        <v>0.18723958435168456</v>
      </c>
      <c r="K71" s="252">
        <f>IF(PPA_ued!K$5=0,"",PPA_ued!K$5/K$10)</f>
        <v>0.19659403270163359</v>
      </c>
      <c r="L71" s="252">
        <f>IF(PPA_ued!L$5=0,"",PPA_ued!L$5/L$10)</f>
        <v>0.19732625373690257</v>
      </c>
      <c r="M71" s="252">
        <f>IF(PPA_ued!M$5=0,"",PPA_ued!M$5/M$10)</f>
        <v>0.19223063225898909</v>
      </c>
      <c r="N71" s="252">
        <f>IF(PPA_ued!N$5=0,"",PPA_ued!N$5/N$10)</f>
        <v>0.19091179019923793</v>
      </c>
      <c r="O71" s="252">
        <f>IF(PPA_ued!O$5=0,"",PPA_ued!O$5/O$10)</f>
        <v>0.19547128371863501</v>
      </c>
      <c r="P71" s="252">
        <f>IF(PPA_ued!P$5=0,"",PPA_ued!P$5/P$10)</f>
        <v>0.19778247379066879</v>
      </c>
      <c r="Q71" s="252">
        <f>IF(PPA_ued!Q$5=0,"",PPA_ued!Q$5/Q$10)</f>
        <v>0.20082061530505602</v>
      </c>
      <c r="R71" s="252">
        <f>IF(PPA_ued!R$5=0,"",PPA_ued!R$5/R$10)</f>
        <v>0.19976425758373462</v>
      </c>
      <c r="S71" s="252">
        <f>IF(PPA_ued!S$5=0,"",PPA_ued!S$5/S$10)</f>
        <v>0.18919162425964131</v>
      </c>
      <c r="T71" s="252">
        <f>IF(PPA_ued!T$5=0,"",PPA_ued!T$5/T$10)</f>
        <v>0.19504570943834576</v>
      </c>
      <c r="U71" s="252">
        <f>IF(PPA_ued!U$5=0,"",PPA_ued!U$5/U$10)</f>
        <v>0.19951419340706575</v>
      </c>
      <c r="V71" s="252">
        <f>IF(PPA_ued!V$5=0,"",PPA_ued!V$5/V$10)</f>
        <v>0.21484024722098322</v>
      </c>
      <c r="W71" s="252">
        <f>IF(PPA_ued!W$5=0,"",PPA_ued!W$5/W$10)</f>
        <v>0.21460611216754014</v>
      </c>
      <c r="X71" s="252">
        <f>IF(PPA_ued!X$5=0,"",PPA_ued!X$5/X$10)</f>
        <v>0.21782175298627127</v>
      </c>
      <c r="Y71" s="252">
        <f>IF(PPA_ued!Y$5=0,"",PPA_ued!Y$5/Y$10)</f>
        <v>0.25488972408912736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0.15100710216623597</v>
      </c>
      <c r="C72" s="291">
        <f>IF(PPA_ued!C$32=0,"",PPA_ued!C$32/C$11)</f>
        <v>0.14814483110079116</v>
      </c>
      <c r="D72" s="291">
        <f>IF(PPA_ued!D$32=0,"",PPA_ued!D$32/D$11)</f>
        <v>0.14242462688849339</v>
      </c>
      <c r="E72" s="291">
        <f>IF(PPA_ued!E$32=0,"",PPA_ued!E$32/E$11)</f>
        <v>0.13693733068166608</v>
      </c>
      <c r="F72" s="291">
        <f>IF(PPA_ued!F$32=0,"",PPA_ued!F$32/F$11)</f>
        <v>0.13048588361238106</v>
      </c>
      <c r="G72" s="291">
        <f>IF(PPA_ued!G$32=0,"",PPA_ued!G$32/G$11)</f>
        <v>0.1310409376738845</v>
      </c>
      <c r="H72" s="291">
        <f>IF(PPA_ued!H$32=0,"",PPA_ued!H$32/H$11)</f>
        <v>0.141180926540939</v>
      </c>
      <c r="I72" s="291">
        <f>IF(PPA_ued!I$32=0,"",PPA_ued!I$32/I$11)</f>
        <v>0.14618050297533494</v>
      </c>
      <c r="J72" s="291">
        <f>IF(PPA_ued!J$32=0,"",PPA_ued!J$32/J$11)</f>
        <v>0.1426316061015635</v>
      </c>
      <c r="K72" s="291">
        <f>IF(PPA_ued!K$32=0,"",PPA_ued!K$32/K$11)</f>
        <v>0.15021726655558817</v>
      </c>
      <c r="L72" s="291">
        <f>IF(PPA_ued!L$32=0,"",PPA_ued!L$32/L$11)</f>
        <v>0.15066465049091832</v>
      </c>
      <c r="M72" s="291">
        <f>IF(PPA_ued!M$32=0,"",PPA_ued!M$32/M$11)</f>
        <v>0.14657114473312549</v>
      </c>
      <c r="N72" s="291">
        <f>IF(PPA_ued!N$32=0,"",PPA_ued!N$32/N$11)</f>
        <v>0.14119050645314979</v>
      </c>
      <c r="O72" s="291">
        <f>IF(PPA_ued!O$32=0,"",PPA_ued!O$32/O$11)</f>
        <v>0.14528058520501413</v>
      </c>
      <c r="P72" s="291">
        <f>IF(PPA_ued!P$32=0,"",PPA_ued!P$32/P$11)</f>
        <v>0.14999615436005365</v>
      </c>
      <c r="Q72" s="291">
        <f>IF(PPA_ued!Q$32=0,"",PPA_ued!Q$32/Q$11)</f>
        <v>0.15220433510826376</v>
      </c>
      <c r="R72" s="291">
        <f>IF(PPA_ued!R$32=0,"",PPA_ued!R$32/R$11)</f>
        <v>0.1512053847033244</v>
      </c>
      <c r="S72" s="291">
        <f>IF(PPA_ued!S$32=0,"",PPA_ued!S$32/S$11)</f>
        <v>0.14774323715763249</v>
      </c>
      <c r="T72" s="291">
        <f>IF(PPA_ued!T$32=0,"",PPA_ued!T$32/T$11)</f>
        <v>0.14911884114777213</v>
      </c>
      <c r="U72" s="291">
        <f>IF(PPA_ued!U$32=0,"",PPA_ued!U$32/U$11)</f>
        <v>0.15295049960990476</v>
      </c>
      <c r="V72" s="291">
        <f>IF(PPA_ued!V$32=0,"",PPA_ued!V$32/V$11)</f>
        <v>0.16545494675394989</v>
      </c>
      <c r="W72" s="291">
        <f>IF(PPA_ued!W$32=0,"",PPA_ued!W$32/W$11)</f>
        <v>0.17223849545818379</v>
      </c>
      <c r="X72" s="291">
        <f>IF(PPA_ued!X$32=0,"",PPA_ued!X$32/X$11)</f>
        <v>0.17304303861867004</v>
      </c>
      <c r="Y72" s="291">
        <f>IF(PPA_ued!Y$32=0,"",PPA_ued!Y$32/Y$11)</f>
        <v>0.20282628624528085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0.10294686631729501</v>
      </c>
      <c r="C73" s="253">
        <f>IF(PPA_ued!C$83=0,"",PPA_ued!C$83/C$12)</f>
        <v>0.10161775268545147</v>
      </c>
      <c r="D73" s="253">
        <f>IF(PPA_ued!D$83=0,"",PPA_ued!D$83/D$12)</f>
        <v>0.10223752028660163</v>
      </c>
      <c r="E73" s="253">
        <f>IF(PPA_ued!E$83=0,"",PPA_ued!E$83/E$12)</f>
        <v>0.10152644444258435</v>
      </c>
      <c r="F73" s="253">
        <f>IF(PPA_ued!F$83=0,"",PPA_ued!F$83/F$12)</f>
        <v>0.10153569007410175</v>
      </c>
      <c r="G73" s="253">
        <f>IF(PPA_ued!G$83=0,"",PPA_ued!G$83/G$12)</f>
        <v>0.1013689580484096</v>
      </c>
      <c r="H73" s="253">
        <f>IF(PPA_ued!H$83=0,"",PPA_ued!H$83/H$12)</f>
        <v>0.10043929924476232</v>
      </c>
      <c r="I73" s="253">
        <f>IF(PPA_ued!I$83=0,"",PPA_ued!I$83/I$12)</f>
        <v>0.10228505841319295</v>
      </c>
      <c r="J73" s="253">
        <f>IF(PPA_ued!J$83=0,"",PPA_ued!J$83/J$12)</f>
        <v>9.7911751894020072E-2</v>
      </c>
      <c r="K73" s="253">
        <f>IF(PPA_ued!K$83=0,"",PPA_ued!K$83/K$12)</f>
        <v>0.10192335215747889</v>
      </c>
      <c r="L73" s="253">
        <f>IF(PPA_ued!L$83=0,"",PPA_ued!L$83/L$12)</f>
        <v>0.10923606989410196</v>
      </c>
      <c r="M73" s="253">
        <f>IF(PPA_ued!M$83=0,"",PPA_ued!M$83/M$12)</f>
        <v>0.11008020317978116</v>
      </c>
      <c r="N73" s="253">
        <f>IF(PPA_ued!N$83=0,"",PPA_ued!N$83/N$12)</f>
        <v>0.11411176561212302</v>
      </c>
      <c r="O73" s="253">
        <f>IF(PPA_ued!O$83=0,"",PPA_ued!O$83/O$12)</f>
        <v>0.11763353384820745</v>
      </c>
      <c r="P73" s="253">
        <f>IF(PPA_ued!P$83=0,"",PPA_ued!P$83/P$12)</f>
        <v>0.14618536583096381</v>
      </c>
      <c r="Q73" s="253">
        <f>IF(PPA_ued!Q$83=0,"",PPA_ued!Q$83/Q$12)</f>
        <v>0.14604186659662091</v>
      </c>
      <c r="R73" s="253">
        <f>IF(PPA_ued!R$83=0,"",PPA_ued!R$83/R$12)</f>
        <v>0.14739559852001913</v>
      </c>
      <c r="S73" s="253">
        <f>IF(PPA_ued!S$83=0,"",PPA_ued!S$83/S$12)</f>
        <v>0.11759666166646007</v>
      </c>
      <c r="T73" s="253">
        <f>IF(PPA_ued!T$83=0,"",PPA_ued!T$83/T$12)</f>
        <v>0.1134484512188715</v>
      </c>
      <c r="U73" s="253">
        <f>IF(PPA_ued!U$83=0,"",PPA_ued!U$83/U$12)</f>
        <v>0.11311098576185544</v>
      </c>
      <c r="V73" s="253">
        <f>IF(PPA_ued!V$83=0,"",PPA_ued!V$83/V$12)</f>
        <v>0.10976415223337367</v>
      </c>
      <c r="W73" s="253">
        <f>IF(PPA_ued!W$83=0,"",PPA_ued!W$83/W$12)</f>
        <v>9.7621931396470227E-2</v>
      </c>
      <c r="X73" s="253">
        <f>IF(PPA_ued!X$83=0,"",PPA_ued!X$83/X$12)</f>
        <v>0.1123391585593613</v>
      </c>
      <c r="Y73" s="253">
        <f>IF(PPA_ued!Y$83=0,"",PPA_ued!Y$83/Y$12)</f>
        <v>0.11427489920465972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0.28462931318811419</v>
      </c>
      <c r="C74" s="254">
        <f t="shared" si="19"/>
        <v>0.29377202468408831</v>
      </c>
      <c r="D74" s="254">
        <f t="shared" si="19"/>
        <v>0.29775703085416716</v>
      </c>
      <c r="E74" s="254">
        <f t="shared" si="19"/>
        <v>0.33975600700761693</v>
      </c>
      <c r="F74" s="254">
        <f t="shared" si="19"/>
        <v>0.33436395850194445</v>
      </c>
      <c r="G74" s="254">
        <f t="shared" si="19"/>
        <v>0.30216503394424105</v>
      </c>
      <c r="H74" s="254">
        <f t="shared" si="19"/>
        <v>0.27468501139248397</v>
      </c>
      <c r="I74" s="254">
        <f t="shared" si="19"/>
        <v>0.226110968641871</v>
      </c>
      <c r="J74" s="254">
        <f t="shared" si="19"/>
        <v>0.22903763332815422</v>
      </c>
      <c r="K74" s="254">
        <f t="shared" si="19"/>
        <v>0.1853412857742632</v>
      </c>
      <c r="L74" s="254">
        <f t="shared" si="19"/>
        <v>0.18347845099804805</v>
      </c>
      <c r="M74" s="254">
        <f t="shared" si="19"/>
        <v>0.16018261041839177</v>
      </c>
      <c r="N74" s="254">
        <f t="shared" si="19"/>
        <v>0.1504797560892647</v>
      </c>
      <c r="O74" s="254">
        <f t="shared" si="19"/>
        <v>0.12523230854739781</v>
      </c>
      <c r="P74" s="254">
        <f t="shared" si="19"/>
        <v>9.6013173531411755E-2</v>
      </c>
      <c r="Q74" s="254">
        <f t="shared" si="19"/>
        <v>9.1104198372762082E-2</v>
      </c>
      <c r="R74" s="254">
        <f t="shared" si="19"/>
        <v>8.9296051177634311E-2</v>
      </c>
      <c r="S74" s="254">
        <f t="shared" si="19"/>
        <v>0.10549325000092026</v>
      </c>
      <c r="T74" s="254">
        <f t="shared" si="19"/>
        <v>0.1174666033646386</v>
      </c>
      <c r="U74" s="254">
        <f t="shared" si="19"/>
        <v>0.10575694107992206</v>
      </c>
      <c r="V74" s="254">
        <f t="shared" si="19"/>
        <v>8.8843728728966467E-2</v>
      </c>
      <c r="W74" s="254">
        <f t="shared" si="19"/>
        <v>0.10378488192673829</v>
      </c>
      <c r="X74" s="254">
        <f t="shared" si="19"/>
        <v>8.0240419080837982E-2</v>
      </c>
      <c r="Y74" s="254">
        <f t="shared" si="19"/>
        <v>8.2288146982217744E-2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0.25146757888308646</v>
      </c>
      <c r="C75" s="255">
        <f t="shared" si="20"/>
        <v>0.2566916209518757</v>
      </c>
      <c r="D75" s="255">
        <f t="shared" si="20"/>
        <v>0.26045257750271428</v>
      </c>
      <c r="E75" s="255">
        <f t="shared" si="20"/>
        <v>0.29772626179788581</v>
      </c>
      <c r="F75" s="255">
        <f t="shared" si="20"/>
        <v>0.29135972804085097</v>
      </c>
      <c r="G75" s="255">
        <f t="shared" si="20"/>
        <v>0.26367319959468899</v>
      </c>
      <c r="H75" s="255">
        <f t="shared" si="20"/>
        <v>0.24031589834250464</v>
      </c>
      <c r="I75" s="255">
        <f t="shared" si="20"/>
        <v>0.1990888936654851</v>
      </c>
      <c r="J75" s="255">
        <f t="shared" si="20"/>
        <v>0.20015917371575728</v>
      </c>
      <c r="K75" s="255">
        <f t="shared" si="20"/>
        <v>0.16457236626675811</v>
      </c>
      <c r="L75" s="255">
        <f t="shared" si="20"/>
        <v>0.16305235922633576</v>
      </c>
      <c r="M75" s="255">
        <f t="shared" si="20"/>
        <v>0.1418177334151807</v>
      </c>
      <c r="N75" s="255">
        <f t="shared" si="20"/>
        <v>0.13228146040864422</v>
      </c>
      <c r="O75" s="255">
        <f t="shared" si="20"/>
        <v>0.1110100410137199</v>
      </c>
      <c r="P75" s="255">
        <f t="shared" si="20"/>
        <v>8.6261552011682063E-2</v>
      </c>
      <c r="Q75" s="255">
        <f t="shared" si="20"/>
        <v>8.2788980291522499E-2</v>
      </c>
      <c r="R75" s="255">
        <f t="shared" si="20"/>
        <v>8.1242092749488515E-2</v>
      </c>
      <c r="S75" s="255">
        <f t="shared" si="20"/>
        <v>9.5335804098307622E-2</v>
      </c>
      <c r="T75" s="255">
        <f t="shared" si="20"/>
        <v>0.10658778418902459</v>
      </c>
      <c r="U75" s="255">
        <f t="shared" si="20"/>
        <v>9.674555879098562E-2</v>
      </c>
      <c r="V75" s="255">
        <f t="shared" si="20"/>
        <v>8.2423589824291779E-2</v>
      </c>
      <c r="W75" s="255">
        <f t="shared" si="20"/>
        <v>9.6471116984595331E-2</v>
      </c>
      <c r="X75" s="255">
        <f t="shared" si="20"/>
        <v>7.5119067466720826E-2</v>
      </c>
      <c r="Y75" s="255">
        <f t="shared" si="20"/>
        <v>7.7838248618150627E-2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0.3391634812524062</v>
      </c>
      <c r="C76" s="293">
        <f t="shared" si="21"/>
        <v>0.35320391614342722</v>
      </c>
      <c r="D76" s="293">
        <f t="shared" si="21"/>
        <v>0.35794810545391531</v>
      </c>
      <c r="E76" s="293">
        <f t="shared" si="21"/>
        <v>0.40821765264302079</v>
      </c>
      <c r="F76" s="293">
        <f t="shared" si="21"/>
        <v>0.40429839898811393</v>
      </c>
      <c r="G76" s="293">
        <f t="shared" si="21"/>
        <v>0.36430662396824354</v>
      </c>
      <c r="H76" s="293">
        <f t="shared" si="21"/>
        <v>0.32819615988897655</v>
      </c>
      <c r="I76" s="293">
        <f t="shared" si="21"/>
        <v>0.2708017279567711</v>
      </c>
      <c r="J76" s="293">
        <f t="shared" si="21"/>
        <v>0.27549499593592025</v>
      </c>
      <c r="K76" s="293">
        <f t="shared" si="21"/>
        <v>0.21859486542780765</v>
      </c>
      <c r="L76" s="293">
        <f t="shared" si="21"/>
        <v>0.21589671394680354</v>
      </c>
      <c r="M76" s="293">
        <f t="shared" si="21"/>
        <v>0.18955921713417365</v>
      </c>
      <c r="N76" s="293">
        <f t="shared" si="21"/>
        <v>0.17822903158315739</v>
      </c>
      <c r="O76" s="293">
        <f t="shared" si="21"/>
        <v>0.14670317917094416</v>
      </c>
      <c r="P76" s="293">
        <f t="shared" si="21"/>
        <v>0.11331018013983254</v>
      </c>
      <c r="Q76" s="293">
        <f t="shared" si="21"/>
        <v>0.10609053591417765</v>
      </c>
      <c r="R76" s="293">
        <f t="shared" si="21"/>
        <v>0.1039617209548655</v>
      </c>
      <c r="S76" s="293">
        <f t="shared" si="21"/>
        <v>0.12332132757719583</v>
      </c>
      <c r="T76" s="293">
        <f t="shared" si="21"/>
        <v>0.13699315342352933</v>
      </c>
      <c r="U76" s="293">
        <f t="shared" si="21"/>
        <v>0.12265580853104563</v>
      </c>
      <c r="V76" s="293">
        <f t="shared" si="21"/>
        <v>0.10121465511002586</v>
      </c>
      <c r="W76" s="293">
        <f t="shared" si="21"/>
        <v>0.11717816371319846</v>
      </c>
      <c r="X76" s="293">
        <f t="shared" si="21"/>
        <v>8.9997287420854069E-2</v>
      </c>
      <c r="Y76" s="293">
        <f t="shared" si="21"/>
        <v>9.1122820369633095E-2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1.6085682670171814E-2</v>
      </c>
      <c r="C77" s="256">
        <f t="shared" si="22"/>
        <v>1.3449556444768376E-2</v>
      </c>
      <c r="D77" s="256">
        <f t="shared" si="22"/>
        <v>9.4151755718260167E-3</v>
      </c>
      <c r="E77" s="256">
        <f t="shared" si="22"/>
        <v>1.7832029787387904E-2</v>
      </c>
      <c r="F77" s="256">
        <f t="shared" si="22"/>
        <v>1.1983689888634994E-2</v>
      </c>
      <c r="G77" s="256">
        <f t="shared" si="22"/>
        <v>8.9631741136676959E-3</v>
      </c>
      <c r="H77" s="256">
        <f t="shared" si="22"/>
        <v>9.4418982861065263E-3</v>
      </c>
      <c r="I77" s="256">
        <f t="shared" si="22"/>
        <v>6.66008067972477E-3</v>
      </c>
      <c r="J77" s="256">
        <f t="shared" si="22"/>
        <v>5.9967085627496046E-3</v>
      </c>
      <c r="K77" s="256">
        <f t="shared" si="22"/>
        <v>9.3428477942066115E-3</v>
      </c>
      <c r="L77" s="256">
        <f t="shared" si="22"/>
        <v>8.2150091324666111E-3</v>
      </c>
      <c r="M77" s="256">
        <f t="shared" si="22"/>
        <v>7.1991345261435639E-3</v>
      </c>
      <c r="N77" s="256">
        <f t="shared" si="22"/>
        <v>6.8216868461204137E-3</v>
      </c>
      <c r="O77" s="256">
        <f t="shared" si="22"/>
        <v>8.2323751902492765E-3</v>
      </c>
      <c r="P77" s="256">
        <f t="shared" si="22"/>
        <v>8.45680146731723E-3</v>
      </c>
      <c r="Q77" s="256">
        <f t="shared" si="22"/>
        <v>1.5266087350096106E-2</v>
      </c>
      <c r="R77" s="256">
        <f t="shared" si="22"/>
        <v>1.5407612722814931E-2</v>
      </c>
      <c r="S77" s="256">
        <f t="shared" si="22"/>
        <v>1.9485489459282208E-2</v>
      </c>
      <c r="T77" s="256">
        <f t="shared" si="22"/>
        <v>2.8999148219315849E-2</v>
      </c>
      <c r="U77" s="256">
        <f t="shared" si="22"/>
        <v>3.5845155009819461E-2</v>
      </c>
      <c r="V77" s="256">
        <f t="shared" si="22"/>
        <v>3.5865665479275513E-2</v>
      </c>
      <c r="W77" s="256">
        <f t="shared" si="22"/>
        <v>4.4901797247150953E-2</v>
      </c>
      <c r="X77" s="256">
        <f t="shared" si="22"/>
        <v>4.3529422073253214E-2</v>
      </c>
      <c r="Y77" s="256">
        <f t="shared" si="22"/>
        <v>5.4121752472342882E-2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SE: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3515.7752720196158</v>
      </c>
      <c r="C5" s="223">
        <v>3293.5387828421781</v>
      </c>
      <c r="D5" s="223">
        <v>3245.3886476634329</v>
      </c>
      <c r="E5" s="223">
        <v>3262.4922308733649</v>
      </c>
      <c r="F5" s="223">
        <v>3242.4157092379651</v>
      </c>
      <c r="G5" s="223">
        <v>3279.9904925246528</v>
      </c>
      <c r="H5" s="223">
        <v>3502.5034830014738</v>
      </c>
      <c r="I5" s="223">
        <v>3679.3195811974269</v>
      </c>
      <c r="J5" s="223">
        <v>3532.4745622720552</v>
      </c>
      <c r="K5" s="223">
        <v>3490.9729338761481</v>
      </c>
      <c r="L5" s="223">
        <v>3627.8305462006178</v>
      </c>
      <c r="M5" s="223">
        <v>3526.408851104391</v>
      </c>
      <c r="N5" s="223">
        <v>3441.203255853698</v>
      </c>
      <c r="O5" s="223">
        <v>3396.8946081523491</v>
      </c>
      <c r="P5" s="223">
        <v>3476.25157050807</v>
      </c>
      <c r="Q5" s="223">
        <v>3551.5678780093981</v>
      </c>
      <c r="R5" s="223">
        <v>3516.0337959662588</v>
      </c>
      <c r="S5" s="223">
        <v>3445.2098730104999</v>
      </c>
      <c r="T5" s="223">
        <v>3488.1082400249429</v>
      </c>
      <c r="U5" s="223">
        <v>3588.0486257021139</v>
      </c>
      <c r="V5" s="223">
        <v>3850.7849544148062</v>
      </c>
      <c r="W5" s="223">
        <v>3693.068306196265</v>
      </c>
      <c r="X5" s="223">
        <v>3743.0148700430241</v>
      </c>
      <c r="Y5" s="223">
        <v>4053.6754278530511</v>
      </c>
      <c r="DA5" s="89" t="s">
        <v>1842</v>
      </c>
    </row>
    <row r="6" spans="1:105" ht="12" customHeight="1" x14ac:dyDescent="0.25">
      <c r="A6" s="55" t="s">
        <v>91</v>
      </c>
      <c r="B6" s="259">
        <v>17.57887636009837</v>
      </c>
      <c r="C6" s="259">
        <v>16.4676939142112</v>
      </c>
      <c r="D6" s="259">
        <v>16.226943238317482</v>
      </c>
      <c r="E6" s="259">
        <v>16.312461154367149</v>
      </c>
      <c r="F6" s="259">
        <v>16.212078546190199</v>
      </c>
      <c r="G6" s="259">
        <v>16.39995246262361</v>
      </c>
      <c r="H6" s="259">
        <v>17.512517415007672</v>
      </c>
      <c r="I6" s="259">
        <v>18.396597905987431</v>
      </c>
      <c r="J6" s="259">
        <v>17.662372811360552</v>
      </c>
      <c r="K6" s="259">
        <v>17.454864669380999</v>
      </c>
      <c r="L6" s="259">
        <v>18.139152731003382</v>
      </c>
      <c r="M6" s="259">
        <v>17.63204425552216</v>
      </c>
      <c r="N6" s="259">
        <v>17.206016279268791</v>
      </c>
      <c r="O6" s="259">
        <v>16.984473040761941</v>
      </c>
      <c r="P6" s="259">
        <v>17.381257852540529</v>
      </c>
      <c r="Q6" s="259">
        <v>17.757839390047149</v>
      </c>
      <c r="R6" s="259">
        <v>17.580168979831448</v>
      </c>
      <c r="S6" s="259">
        <v>17.226049365052688</v>
      </c>
      <c r="T6" s="259">
        <v>17.440541200124891</v>
      </c>
      <c r="U6" s="259">
        <v>17.940243128510659</v>
      </c>
      <c r="V6" s="259">
        <v>19.25392477207404</v>
      </c>
      <c r="W6" s="259">
        <v>18.46534153098132</v>
      </c>
      <c r="X6" s="259">
        <v>18.715074350215041</v>
      </c>
      <c r="Y6" s="259">
        <v>20.26837713926512</v>
      </c>
      <c r="DA6" s="67" t="s">
        <v>1843</v>
      </c>
    </row>
    <row r="7" spans="1:105" ht="12" customHeight="1" x14ac:dyDescent="0.25">
      <c r="A7" s="173" t="s">
        <v>92</v>
      </c>
      <c r="B7" s="224">
        <v>24.610426904137721</v>
      </c>
      <c r="C7" s="224">
        <v>23.054771479895681</v>
      </c>
      <c r="D7" s="224">
        <v>22.717720533644471</v>
      </c>
      <c r="E7" s="224">
        <v>22.837445616114</v>
      </c>
      <c r="F7" s="224">
        <v>22.696909964666279</v>
      </c>
      <c r="G7" s="224">
        <v>22.959933447673059</v>
      </c>
      <c r="H7" s="224">
        <v>24.517524381010741</v>
      </c>
      <c r="I7" s="224">
        <v>25.755237068382399</v>
      </c>
      <c r="J7" s="224">
        <v>24.727321935904769</v>
      </c>
      <c r="K7" s="224">
        <v>24.43681053713339</v>
      </c>
      <c r="L7" s="224">
        <v>25.394813823404728</v>
      </c>
      <c r="M7" s="224">
        <v>24.68486195773103</v>
      </c>
      <c r="N7" s="224">
        <v>24.088422790976299</v>
      </c>
      <c r="O7" s="224">
        <v>23.778262257066739</v>
      </c>
      <c r="P7" s="224">
        <v>24.333760993556741</v>
      </c>
      <c r="Q7" s="224">
        <v>24.860975146066</v>
      </c>
      <c r="R7" s="224">
        <v>24.612236571764029</v>
      </c>
      <c r="S7" s="224">
        <v>24.116469111073769</v>
      </c>
      <c r="T7" s="224">
        <v>24.41675768017485</v>
      </c>
      <c r="U7" s="224">
        <v>25.116340379914931</v>
      </c>
      <c r="V7" s="224">
        <v>26.955494680903652</v>
      </c>
      <c r="W7" s="224">
        <v>25.851478143373839</v>
      </c>
      <c r="X7" s="224">
        <v>26.201104090301062</v>
      </c>
      <c r="Y7" s="224">
        <v>28.375727994971172</v>
      </c>
      <c r="DA7" s="177" t="s">
        <v>1844</v>
      </c>
    </row>
    <row r="8" spans="1:105" ht="12" customHeight="1" x14ac:dyDescent="0.25">
      <c r="A8" s="173" t="s">
        <v>93</v>
      </c>
      <c r="B8" s="224">
        <v>140.63101088078699</v>
      </c>
      <c r="C8" s="224">
        <v>131.7415513136896</v>
      </c>
      <c r="D8" s="224">
        <v>129.81554590653991</v>
      </c>
      <c r="E8" s="224">
        <v>130.49968923493719</v>
      </c>
      <c r="F8" s="224">
        <v>129.69662836952159</v>
      </c>
      <c r="G8" s="224">
        <v>131.1996197009889</v>
      </c>
      <c r="H8" s="224">
        <v>140.1001393200614</v>
      </c>
      <c r="I8" s="224">
        <v>147.17278324789939</v>
      </c>
      <c r="J8" s="224">
        <v>141.29898249088441</v>
      </c>
      <c r="K8" s="224">
        <v>139.63891735504799</v>
      </c>
      <c r="L8" s="224">
        <v>145.11322184802711</v>
      </c>
      <c r="M8" s="224">
        <v>141.05635404417731</v>
      </c>
      <c r="N8" s="224">
        <v>137.6481302341503</v>
      </c>
      <c r="O8" s="224">
        <v>135.8757843260955</v>
      </c>
      <c r="P8" s="224">
        <v>139.0500628203242</v>
      </c>
      <c r="Q8" s="224">
        <v>142.06271512037719</v>
      </c>
      <c r="R8" s="224">
        <v>140.64135183865159</v>
      </c>
      <c r="S8" s="224">
        <v>137.80839492042151</v>
      </c>
      <c r="T8" s="224">
        <v>139.5243296009991</v>
      </c>
      <c r="U8" s="224">
        <v>143.5219450280853</v>
      </c>
      <c r="V8" s="224">
        <v>154.03139817659229</v>
      </c>
      <c r="W8" s="224">
        <v>147.7227322478505</v>
      </c>
      <c r="X8" s="224">
        <v>149.7205948017203</v>
      </c>
      <c r="Y8" s="224">
        <v>162.14701711412101</v>
      </c>
      <c r="DA8" s="177" t="s">
        <v>1845</v>
      </c>
    </row>
    <row r="9" spans="1:105" ht="12" customHeight="1" x14ac:dyDescent="0.25">
      <c r="A9" s="173" t="s">
        <v>94</v>
      </c>
      <c r="B9" s="224">
        <v>70.315505440393494</v>
      </c>
      <c r="C9" s="224">
        <v>65.870775656844799</v>
      </c>
      <c r="D9" s="224">
        <v>64.907772953269927</v>
      </c>
      <c r="E9" s="224">
        <v>65.249844617468582</v>
      </c>
      <c r="F9" s="224">
        <v>64.84831418476081</v>
      </c>
      <c r="G9" s="224">
        <v>65.599809850494452</v>
      </c>
      <c r="H9" s="224">
        <v>70.050069660030687</v>
      </c>
      <c r="I9" s="224">
        <v>73.586391623949723</v>
      </c>
      <c r="J9" s="224">
        <v>70.649491245442206</v>
      </c>
      <c r="K9" s="224">
        <v>69.819458677523983</v>
      </c>
      <c r="L9" s="224">
        <v>72.556610924013526</v>
      </c>
      <c r="M9" s="224">
        <v>70.528177022088656</v>
      </c>
      <c r="N9" s="224">
        <v>68.824065117075151</v>
      </c>
      <c r="O9" s="224">
        <v>67.937892163047763</v>
      </c>
      <c r="P9" s="224">
        <v>69.5250314101621</v>
      </c>
      <c r="Q9" s="224">
        <v>71.031357560188596</v>
      </c>
      <c r="R9" s="224">
        <v>70.320675919325794</v>
      </c>
      <c r="S9" s="224">
        <v>68.904197460210767</v>
      </c>
      <c r="T9" s="224">
        <v>69.762164800499548</v>
      </c>
      <c r="U9" s="224">
        <v>71.760972514042635</v>
      </c>
      <c r="V9" s="224">
        <v>77.015699088296145</v>
      </c>
      <c r="W9" s="224">
        <v>73.861366123925265</v>
      </c>
      <c r="X9" s="224">
        <v>74.860297400860162</v>
      </c>
      <c r="Y9" s="224">
        <v>81.073508557060478</v>
      </c>
      <c r="DA9" s="177" t="s">
        <v>1846</v>
      </c>
    </row>
    <row r="10" spans="1:105" ht="12" customHeight="1" x14ac:dyDescent="0.25">
      <c r="A10" s="56" t="s">
        <v>95</v>
      </c>
      <c r="B10" s="260">
        <v>39.867278359778723</v>
      </c>
      <c r="C10" s="260">
        <v>39.293495419135738</v>
      </c>
      <c r="D10" s="260">
        <v>38.582867102120588</v>
      </c>
      <c r="E10" s="260">
        <v>38.594178346840117</v>
      </c>
      <c r="F10" s="260">
        <v>39.474526410345788</v>
      </c>
      <c r="G10" s="260">
        <v>39.512315516987009</v>
      </c>
      <c r="H10" s="260">
        <v>40.980256136163618</v>
      </c>
      <c r="I10" s="260">
        <v>42.583169995090927</v>
      </c>
      <c r="J10" s="260">
        <v>42.14683615630063</v>
      </c>
      <c r="K10" s="260">
        <v>37.88299285494147</v>
      </c>
      <c r="L10" s="260">
        <v>38.988837315707933</v>
      </c>
      <c r="M10" s="260">
        <v>38.935185633999858</v>
      </c>
      <c r="N10" s="260">
        <v>38.848585176565287</v>
      </c>
      <c r="O10" s="260">
        <v>36.335841134908833</v>
      </c>
      <c r="P10" s="260">
        <v>36.550751503675563</v>
      </c>
      <c r="Q10" s="260">
        <v>34.718170946932908</v>
      </c>
      <c r="R10" s="260">
        <v>34.206292400201363</v>
      </c>
      <c r="S10" s="260">
        <v>34.822326553586137</v>
      </c>
      <c r="T10" s="260">
        <v>34.774096573085281</v>
      </c>
      <c r="U10" s="260">
        <v>34.490135174331783</v>
      </c>
      <c r="V10" s="260">
        <v>33.789291074296827</v>
      </c>
      <c r="W10" s="260">
        <v>31.601271536366649</v>
      </c>
      <c r="X10" s="260">
        <v>30.025985208153131</v>
      </c>
      <c r="Y10" s="260">
        <v>30.247120000549849</v>
      </c>
      <c r="DA10" s="68" t="s">
        <v>1847</v>
      </c>
    </row>
    <row r="11" spans="1:105" ht="12" customHeight="1" x14ac:dyDescent="0.25">
      <c r="A11" s="37" t="s">
        <v>159</v>
      </c>
      <c r="B11" s="226">
        <v>0.56621270676747426</v>
      </c>
      <c r="C11" s="226">
        <v>0.1733992566070823</v>
      </c>
      <c r="D11" s="226">
        <v>0.15773001953243221</v>
      </c>
      <c r="E11" s="226">
        <v>0.4170782747169533</v>
      </c>
      <c r="F11" s="226">
        <v>0.34815411163469562</v>
      </c>
      <c r="G11" s="226">
        <v>0.2087247794476656</v>
      </c>
      <c r="H11" s="226">
        <v>0.25675715843601288</v>
      </c>
      <c r="I11" s="226">
        <v>0.1944231452941442</v>
      </c>
      <c r="J11" s="226">
        <v>0.16089148017235749</v>
      </c>
      <c r="K11" s="226">
        <v>0.31149607809572372</v>
      </c>
      <c r="L11" s="226">
        <v>0.29543561504959331</v>
      </c>
      <c r="M11" s="226">
        <v>0.25517176192188668</v>
      </c>
      <c r="N11" s="226">
        <v>0.19291098341384319</v>
      </c>
      <c r="O11" s="226">
        <v>0.27198443536761219</v>
      </c>
      <c r="P11" s="226">
        <v>0.26456826388806842</v>
      </c>
      <c r="Q11" s="226">
        <v>0.45016831312345218</v>
      </c>
      <c r="R11" s="226">
        <v>0.69689057175504621</v>
      </c>
      <c r="S11" s="226">
        <v>0.58666430083616339</v>
      </c>
      <c r="T11" s="226">
        <v>0.69278570743049206</v>
      </c>
      <c r="U11" s="226">
        <v>0.91592499876657307</v>
      </c>
      <c r="V11" s="226">
        <v>3.1997377187330689</v>
      </c>
      <c r="W11" s="226">
        <v>4.4947261317869653</v>
      </c>
      <c r="X11" s="226">
        <v>3.7378764577002568</v>
      </c>
      <c r="Y11" s="226">
        <v>6.128914246981525</v>
      </c>
      <c r="DA11" s="69" t="s">
        <v>1848</v>
      </c>
    </row>
    <row r="12" spans="1:105" ht="12" customHeight="1" x14ac:dyDescent="0.25">
      <c r="A12" s="37" t="s">
        <v>35</v>
      </c>
      <c r="B12" s="226">
        <v>0.65938786172776331</v>
      </c>
      <c r="C12" s="226">
        <v>0.93272669891204996</v>
      </c>
      <c r="D12" s="226">
        <v>0.59010927605639085</v>
      </c>
      <c r="E12" s="226">
        <v>0.96149833696155651</v>
      </c>
      <c r="F12" s="226">
        <v>0.58065571794686055</v>
      </c>
      <c r="G12" s="226">
        <v>0.50303874991114017</v>
      </c>
      <c r="H12" s="226">
        <v>0.51107920034227228</v>
      </c>
      <c r="I12" s="226">
        <v>0.36640177438609439</v>
      </c>
      <c r="J12" s="226">
        <v>0.34314098826476769</v>
      </c>
      <c r="K12" s="226">
        <v>0.36635320031278518</v>
      </c>
      <c r="L12" s="226">
        <v>0.31320624649637502</v>
      </c>
      <c r="M12" s="226">
        <v>0.27871187178733647</v>
      </c>
      <c r="N12" s="226">
        <v>0.3280964858518402</v>
      </c>
      <c r="O12" s="226">
        <v>0.32260322990955842</v>
      </c>
      <c r="P12" s="226">
        <v>0.33206103516766883</v>
      </c>
      <c r="Q12" s="226">
        <v>0.57149781895781038</v>
      </c>
      <c r="R12" s="226">
        <v>0.26731889562627659</v>
      </c>
      <c r="S12" s="226">
        <v>0.7692888590050726</v>
      </c>
      <c r="T12" s="226">
        <v>1.349341782386001</v>
      </c>
      <c r="U12" s="226">
        <v>1.798044852859759</v>
      </c>
      <c r="V12" s="226">
        <v>1.847246751147219</v>
      </c>
      <c r="W12" s="226">
        <v>1.663844372075753</v>
      </c>
      <c r="X12" s="226">
        <v>1.299474193301176</v>
      </c>
      <c r="Y12" s="226">
        <v>1.1995086787122491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38.641677791283477</v>
      </c>
      <c r="C15" s="226">
        <v>38.187369463616612</v>
      </c>
      <c r="D15" s="226">
        <v>37.83502780653177</v>
      </c>
      <c r="E15" s="226">
        <v>37.215601735161613</v>
      </c>
      <c r="F15" s="226">
        <v>38.545716580764243</v>
      </c>
      <c r="G15" s="226">
        <v>38.800551987628197</v>
      </c>
      <c r="H15" s="226">
        <v>40.212419777385342</v>
      </c>
      <c r="I15" s="226">
        <v>42.022345075410698</v>
      </c>
      <c r="J15" s="226">
        <v>41.642803687863513</v>
      </c>
      <c r="K15" s="226">
        <v>37.205143576532961</v>
      </c>
      <c r="L15" s="226">
        <v>38.380195454161957</v>
      </c>
      <c r="M15" s="226">
        <v>38.401302000290642</v>
      </c>
      <c r="N15" s="226">
        <v>38.327577707299596</v>
      </c>
      <c r="O15" s="226">
        <v>35.741253469631673</v>
      </c>
      <c r="P15" s="226">
        <v>35.954122204619821</v>
      </c>
      <c r="Q15" s="226">
        <v>33.696504814851643</v>
      </c>
      <c r="R15" s="226">
        <v>33.24208293282004</v>
      </c>
      <c r="S15" s="226">
        <v>33.466373393744909</v>
      </c>
      <c r="T15" s="226">
        <v>32.731969083268787</v>
      </c>
      <c r="U15" s="226">
        <v>31.776165322705449</v>
      </c>
      <c r="V15" s="226">
        <v>28.742306604416541</v>
      </c>
      <c r="W15" s="226">
        <v>25.44270103250393</v>
      </c>
      <c r="X15" s="226">
        <v>24.988634557151698</v>
      </c>
      <c r="Y15" s="226">
        <v>22.91869707485607</v>
      </c>
      <c r="DA15" s="69" t="s">
        <v>1852</v>
      </c>
    </row>
    <row r="16" spans="1:105" ht="12" customHeight="1" x14ac:dyDescent="0.25">
      <c r="A16" s="57" t="s">
        <v>1853</v>
      </c>
      <c r="B16" s="261">
        <v>100.9946678279093</v>
      </c>
      <c r="C16" s="261">
        <v>99.776731374396959</v>
      </c>
      <c r="D16" s="261">
        <v>97.952635624713935</v>
      </c>
      <c r="E16" s="261">
        <v>97.957183070506829</v>
      </c>
      <c r="F16" s="261">
        <v>100.314700445816</v>
      </c>
      <c r="G16" s="261">
        <v>100.3514413374466</v>
      </c>
      <c r="H16" s="261">
        <v>103.9888305436908</v>
      </c>
      <c r="I16" s="261">
        <v>108.04620160817571</v>
      </c>
      <c r="J16" s="261">
        <v>107.0043638994084</v>
      </c>
      <c r="K16" s="261">
        <v>95.958591656165495</v>
      </c>
      <c r="L16" s="261">
        <v>98.770946504170951</v>
      </c>
      <c r="M16" s="261">
        <v>98.702629703051755</v>
      </c>
      <c r="N16" s="261">
        <v>98.523603198662443</v>
      </c>
      <c r="O16" s="261">
        <v>92.032885878920865</v>
      </c>
      <c r="P16" s="261">
        <v>92.551187128310175</v>
      </c>
      <c r="Q16" s="261">
        <v>87.554954217423784</v>
      </c>
      <c r="R16" s="261">
        <v>86.279473853131762</v>
      </c>
      <c r="S16" s="261">
        <v>87.717683952440495</v>
      </c>
      <c r="T16" s="261">
        <v>87.165150333631274</v>
      </c>
      <c r="U16" s="261">
        <v>85.844294345438627</v>
      </c>
      <c r="V16" s="261">
        <v>81.626660273632794</v>
      </c>
      <c r="W16" s="261">
        <v>74.773156603232451</v>
      </c>
      <c r="X16" s="261">
        <v>71.494089830729436</v>
      </c>
      <c r="Y16" s="261">
        <v>69.099986571985056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2897.3449110733804</v>
      </c>
      <c r="C17" s="294">
        <f t="shared" si="0"/>
        <v>2695.6076939631239</v>
      </c>
      <c r="D17" s="294">
        <f t="shared" si="0"/>
        <v>2657.5126386943525</v>
      </c>
      <c r="E17" s="294">
        <f t="shared" si="0"/>
        <v>2673.3587997875607</v>
      </c>
      <c r="F17" s="294">
        <f t="shared" si="0"/>
        <v>2646.250994770407</v>
      </c>
      <c r="G17" s="294">
        <f t="shared" si="0"/>
        <v>2680.9642172363369</v>
      </c>
      <c r="H17" s="294">
        <f t="shared" si="0"/>
        <v>2874.2678554484182</v>
      </c>
      <c r="I17" s="294">
        <f t="shared" si="0"/>
        <v>3023.6765295075515</v>
      </c>
      <c r="J17" s="294">
        <f t="shared" si="0"/>
        <v>2891.197718400736</v>
      </c>
      <c r="K17" s="294">
        <f t="shared" si="0"/>
        <v>2892.5399833344763</v>
      </c>
      <c r="L17" s="294">
        <f t="shared" si="0"/>
        <v>3009.3759708228008</v>
      </c>
      <c r="M17" s="294">
        <f t="shared" si="0"/>
        <v>2915.5304213699283</v>
      </c>
      <c r="N17" s="294">
        <f t="shared" si="0"/>
        <v>2837.1230926155276</v>
      </c>
      <c r="O17" s="294">
        <f t="shared" si="0"/>
        <v>2819.4319451761685</v>
      </c>
      <c r="P17" s="294">
        <f t="shared" si="0"/>
        <v>2891.1902140699235</v>
      </c>
      <c r="Q17" s="294">
        <f t="shared" si="0"/>
        <v>2979.0153007007539</v>
      </c>
      <c r="R17" s="294">
        <f t="shared" si="0"/>
        <v>2950.6614322852838</v>
      </c>
      <c r="S17" s="294">
        <f t="shared" si="0"/>
        <v>2879.6865650867367</v>
      </c>
      <c r="T17" s="294">
        <f t="shared" si="0"/>
        <v>2921.3248657616923</v>
      </c>
      <c r="U17" s="294">
        <f t="shared" si="0"/>
        <v>3018.6095965863715</v>
      </c>
      <c r="V17" s="294">
        <f t="shared" si="0"/>
        <v>3276.71990796316</v>
      </c>
      <c r="W17" s="294">
        <f t="shared" si="0"/>
        <v>3154.6303897811295</v>
      </c>
      <c r="X17" s="294">
        <f t="shared" si="0"/>
        <v>3213.1219691816468</v>
      </c>
      <c r="Y17" s="294">
        <f t="shared" si="0"/>
        <v>3508.9081647595763</v>
      </c>
      <c r="DA17" s="70"/>
    </row>
    <row r="18" spans="1:105" ht="12" customHeight="1" x14ac:dyDescent="0.25">
      <c r="A18" s="60" t="s">
        <v>1856</v>
      </c>
      <c r="B18" s="329">
        <v>2055.72267917414</v>
      </c>
      <c r="C18" s="329">
        <v>1864.134932509819</v>
      </c>
      <c r="D18" s="329">
        <v>1841.2406751550729</v>
      </c>
      <c r="E18" s="329">
        <v>1857.048940866674</v>
      </c>
      <c r="F18" s="329">
        <v>1810.295157721944</v>
      </c>
      <c r="G18" s="329">
        <v>1844.7022060909519</v>
      </c>
      <c r="H18" s="329">
        <v>2007.694267584332</v>
      </c>
      <c r="I18" s="329">
        <v>2123.291516106091</v>
      </c>
      <c r="J18" s="329">
        <v>1999.4946859056699</v>
      </c>
      <c r="K18" s="329">
        <v>2092.8850528664339</v>
      </c>
      <c r="L18" s="329">
        <v>2186.2847499547129</v>
      </c>
      <c r="M18" s="329">
        <v>2093.008507177834</v>
      </c>
      <c r="N18" s="329">
        <v>2016.093065960011</v>
      </c>
      <c r="O18" s="329">
        <v>2052.4912295184981</v>
      </c>
      <c r="P18" s="329">
        <v>2119.930321334009</v>
      </c>
      <c r="Q18" s="329">
        <v>2249.3906822222252</v>
      </c>
      <c r="R18" s="329">
        <v>2231.665816842522</v>
      </c>
      <c r="S18" s="329">
        <v>2148.7058654830689</v>
      </c>
      <c r="T18" s="329">
        <v>2194.948612981435</v>
      </c>
      <c r="U18" s="329">
        <v>2303.2404770410521</v>
      </c>
      <c r="V18" s="329">
        <v>2596.497739016223</v>
      </c>
      <c r="W18" s="329">
        <v>2531.5207514208619</v>
      </c>
      <c r="X18" s="329">
        <v>2617.3378872589042</v>
      </c>
      <c r="Y18" s="329">
        <v>2933.07494332637</v>
      </c>
      <c r="DA18" s="72" t="s">
        <v>1857</v>
      </c>
    </row>
    <row r="19" spans="1:105" ht="12" customHeight="1" x14ac:dyDescent="0.25">
      <c r="A19" s="64" t="s">
        <v>28</v>
      </c>
      <c r="B19" s="229">
        <v>10.301931472442879</v>
      </c>
      <c r="C19" s="229">
        <v>4.8838095733867117</v>
      </c>
      <c r="D19" s="229">
        <v>4.9088099265561738</v>
      </c>
      <c r="E19" s="229">
        <v>3.6353392374038531</v>
      </c>
      <c r="F19" s="229">
        <v>8.2104431427583382</v>
      </c>
      <c r="G19" s="229">
        <v>11.49257127794691</v>
      </c>
      <c r="H19" s="229">
        <v>11.399509562493661</v>
      </c>
      <c r="I19" s="229">
        <v>11.910540973526651</v>
      </c>
      <c r="J19" s="229">
        <v>6.2873470078538984</v>
      </c>
      <c r="K19" s="229">
        <v>5.3883695116581967</v>
      </c>
      <c r="L19" s="229">
        <v>3.7661219979429692</v>
      </c>
      <c r="M19" s="229">
        <v>1.8832576048153049</v>
      </c>
      <c r="N19" s="229">
        <v>3.6697051841379742</v>
      </c>
      <c r="O19" s="229">
        <v>4.752198092674778</v>
      </c>
      <c r="P19" s="229">
        <v>6.0771222922661643</v>
      </c>
      <c r="Q19" s="229">
        <v>4.3510811172434263</v>
      </c>
      <c r="R19" s="229">
        <v>3.8025552498723441</v>
      </c>
      <c r="S19" s="229">
        <v>1.8468785620718939</v>
      </c>
      <c r="T19" s="229">
        <v>3.1762358276725191</v>
      </c>
      <c r="U19" s="229">
        <v>3.0570281158418151</v>
      </c>
      <c r="V19" s="229">
        <v>1.833752464597679</v>
      </c>
      <c r="W19" s="229">
        <v>1.208105680895331</v>
      </c>
      <c r="X19" s="229">
        <v>0.77405540962996977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23.993656007575382</v>
      </c>
      <c r="C21" s="229">
        <v>22.36074099704334</v>
      </c>
      <c r="D21" s="229">
        <v>28.814328729250409</v>
      </c>
      <c r="E21" s="229">
        <v>32.008942284558472</v>
      </c>
      <c r="F21" s="229">
        <v>32.965240860059332</v>
      </c>
      <c r="G21" s="229">
        <v>30.13006900109994</v>
      </c>
      <c r="H21" s="229">
        <v>30.65350947525857</v>
      </c>
      <c r="I21" s="229">
        <v>33.224197518409532</v>
      </c>
      <c r="J21" s="229">
        <v>32.878349118538416</v>
      </c>
      <c r="K21" s="229">
        <v>30.52510245772763</v>
      </c>
      <c r="L21" s="229">
        <v>32.233492757507612</v>
      </c>
      <c r="M21" s="229">
        <v>31.449105809348321</v>
      </c>
      <c r="N21" s="229">
        <v>29.438926160537541</v>
      </c>
      <c r="O21" s="229">
        <v>30.399986682033969</v>
      </c>
      <c r="P21" s="229">
        <v>31.761181519511599</v>
      </c>
      <c r="Q21" s="229">
        <v>32.876576287941653</v>
      </c>
      <c r="R21" s="229">
        <v>28.114070932893821</v>
      </c>
      <c r="S21" s="229">
        <v>26.330714303471389</v>
      </c>
      <c r="T21" s="229">
        <v>28.352530899729569</v>
      </c>
      <c r="U21" s="229">
        <v>31.963311815191641</v>
      </c>
      <c r="V21" s="229">
        <v>30.155313378318709</v>
      </c>
      <c r="W21" s="229">
        <v>28.793791417085359</v>
      </c>
      <c r="X21" s="229">
        <v>31.270240847226841</v>
      </c>
      <c r="Y21" s="229">
        <v>28.78512254205776</v>
      </c>
      <c r="DA21" s="73" t="s">
        <v>1860</v>
      </c>
    </row>
    <row r="22" spans="1:105" ht="12" customHeight="1" x14ac:dyDescent="0.25">
      <c r="A22" s="64" t="s">
        <v>159</v>
      </c>
      <c r="B22" s="229">
        <v>12.71545156378742</v>
      </c>
      <c r="C22" s="229">
        <v>4.5132628981913454</v>
      </c>
      <c r="D22" s="229">
        <v>4.0301030522184034</v>
      </c>
      <c r="E22" s="229">
        <v>10.687146609323429</v>
      </c>
      <c r="F22" s="229">
        <v>9.6371239822825228</v>
      </c>
      <c r="G22" s="229">
        <v>5.5462428121098384</v>
      </c>
      <c r="H22" s="229">
        <v>6.1966588665314299</v>
      </c>
      <c r="I22" s="229">
        <v>4.5806691280762699</v>
      </c>
      <c r="J22" s="229">
        <v>4.1218925386247189</v>
      </c>
      <c r="K22" s="229">
        <v>6.0679694406858182</v>
      </c>
      <c r="L22" s="229">
        <v>5.5826573146499721</v>
      </c>
      <c r="M22" s="229">
        <v>5.2080962613780484</v>
      </c>
      <c r="N22" s="229">
        <v>4.1530395802553084</v>
      </c>
      <c r="O22" s="229">
        <v>5.0213637513765459</v>
      </c>
      <c r="P22" s="229">
        <v>4.8217835579076551</v>
      </c>
      <c r="Q22" s="229">
        <v>6.7838719031869648</v>
      </c>
      <c r="R22" s="229">
        <v>10.387847768547839</v>
      </c>
      <c r="S22" s="229">
        <v>9.6458176237329027</v>
      </c>
      <c r="T22" s="229">
        <v>11.07034744039917</v>
      </c>
      <c r="U22" s="229">
        <v>13.387261152584911</v>
      </c>
      <c r="V22" s="229">
        <v>36.568404855201237</v>
      </c>
      <c r="W22" s="229">
        <v>47.167213257867552</v>
      </c>
      <c r="X22" s="229">
        <v>33.645556948636873</v>
      </c>
      <c r="Y22" s="229">
        <v>45.345754992262663</v>
      </c>
      <c r="DA22" s="73" t="s">
        <v>1861</v>
      </c>
    </row>
    <row r="23" spans="1:105" ht="12" customHeight="1" x14ac:dyDescent="0.25">
      <c r="A23" s="64" t="s">
        <v>32</v>
      </c>
      <c r="B23" s="229">
        <v>216.93161226997049</v>
      </c>
      <c r="C23" s="229">
        <v>214.00452344819001</v>
      </c>
      <c r="D23" s="229">
        <v>216.08448221927739</v>
      </c>
      <c r="E23" s="229">
        <v>240.09100831824421</v>
      </c>
      <c r="F23" s="229">
        <v>233.1543037399322</v>
      </c>
      <c r="G23" s="229">
        <v>210.38096188057469</v>
      </c>
      <c r="H23" s="229">
        <v>203.04715337563019</v>
      </c>
      <c r="I23" s="229">
        <v>171.05636631054981</v>
      </c>
      <c r="J23" s="229">
        <v>171.75802030146869</v>
      </c>
      <c r="K23" s="229">
        <v>133.23724256079299</v>
      </c>
      <c r="L23" s="229">
        <v>140.77907356344181</v>
      </c>
      <c r="M23" s="229">
        <v>116.4918866862342</v>
      </c>
      <c r="N23" s="229">
        <v>101.7737393836784</v>
      </c>
      <c r="O23" s="229">
        <v>75.576295083883437</v>
      </c>
      <c r="P23" s="229">
        <v>48.607482615280659</v>
      </c>
      <c r="Q23" s="229">
        <v>44.273081675175163</v>
      </c>
      <c r="R23" s="229">
        <v>46.563550147451338</v>
      </c>
      <c r="S23" s="229">
        <v>58.535980165402087</v>
      </c>
      <c r="T23" s="229">
        <v>60.090954625240748</v>
      </c>
      <c r="U23" s="229">
        <v>46.479084195540523</v>
      </c>
      <c r="V23" s="229">
        <v>47.642161872601207</v>
      </c>
      <c r="W23" s="229">
        <v>51.223387959128978</v>
      </c>
      <c r="X23" s="229">
        <v>36.133116090207793</v>
      </c>
      <c r="Y23" s="229">
        <v>49.298757531673438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4.6033834688546972E-2</v>
      </c>
      <c r="H24" s="229">
        <v>1.5060296620038801E-2</v>
      </c>
      <c r="I24" s="229">
        <v>1.7750567925383549E-2</v>
      </c>
      <c r="J24" s="229">
        <v>1.529293577725164E-2</v>
      </c>
      <c r="K24" s="229">
        <v>2.386190289032938E-2</v>
      </c>
      <c r="L24" s="229">
        <v>1.828761205062546E-2</v>
      </c>
      <c r="M24" s="229">
        <v>2.7904113253644221E-3</v>
      </c>
      <c r="N24" s="229">
        <v>2.7211936397908689E-3</v>
      </c>
      <c r="O24" s="229">
        <v>1.1056148778743799E-3</v>
      </c>
      <c r="P24" s="229">
        <v>1.169423996141029E-3</v>
      </c>
      <c r="Q24" s="229">
        <v>0</v>
      </c>
      <c r="R24" s="229">
        <v>5.9092140964535468E-3</v>
      </c>
      <c r="S24" s="229">
        <v>1.226687954419084E-2</v>
      </c>
      <c r="T24" s="229">
        <v>8.8968836835960907E-3</v>
      </c>
      <c r="U24" s="229">
        <v>5.5350230133827238E-3</v>
      </c>
      <c r="V24" s="229">
        <v>3.7857851350359402E-3</v>
      </c>
      <c r="W24" s="229">
        <v>1.8685691076468221E-3</v>
      </c>
      <c r="X24" s="229">
        <v>2.5417983562437021E-3</v>
      </c>
      <c r="Y24" s="229">
        <v>1.974815384776527E-3</v>
      </c>
      <c r="DA24" s="73" t="s">
        <v>1863</v>
      </c>
    </row>
    <row r="25" spans="1:105" ht="12" customHeight="1" x14ac:dyDescent="0.25">
      <c r="A25" s="64" t="s">
        <v>35</v>
      </c>
      <c r="B25" s="229">
        <v>14.807888126382069</v>
      </c>
      <c r="C25" s="229">
        <v>24.2771560081781</v>
      </c>
      <c r="D25" s="229">
        <v>15.0776700695726</v>
      </c>
      <c r="E25" s="229">
        <v>24.637278694754158</v>
      </c>
      <c r="F25" s="229">
        <v>16.072914143109902</v>
      </c>
      <c r="G25" s="229">
        <v>13.36676487712816</v>
      </c>
      <c r="H25" s="229">
        <v>12.334547856783461</v>
      </c>
      <c r="I25" s="229">
        <v>8.6325385481421826</v>
      </c>
      <c r="J25" s="229">
        <v>8.7909582142551645</v>
      </c>
      <c r="K25" s="229">
        <v>7.1365907320100828</v>
      </c>
      <c r="L25" s="229">
        <v>5.9184575383828877</v>
      </c>
      <c r="M25" s="229">
        <v>5.6885536492147457</v>
      </c>
      <c r="N25" s="229">
        <v>7.0633494670557351</v>
      </c>
      <c r="O25" s="229">
        <v>5.9558855364476804</v>
      </c>
      <c r="P25" s="229">
        <v>6.0518461891961959</v>
      </c>
      <c r="Q25" s="229">
        <v>8.6122631996475452</v>
      </c>
      <c r="R25" s="229">
        <v>3.984654271371237</v>
      </c>
      <c r="S25" s="229">
        <v>12.648494246805701</v>
      </c>
      <c r="T25" s="229">
        <v>21.561764607216919</v>
      </c>
      <c r="U25" s="229">
        <v>26.280422569216579</v>
      </c>
      <c r="V25" s="229">
        <v>21.111376306853462</v>
      </c>
      <c r="W25" s="229">
        <v>17.460218937610541</v>
      </c>
      <c r="X25" s="229">
        <v>11.696890860030869</v>
      </c>
      <c r="Y25" s="229">
        <v>8.8747573328777793</v>
      </c>
      <c r="DA25" s="73" t="s">
        <v>1864</v>
      </c>
    </row>
    <row r="26" spans="1:105" ht="12" customHeight="1" x14ac:dyDescent="0.25">
      <c r="A26" s="64" t="s">
        <v>36</v>
      </c>
      <c r="B26" s="229">
        <v>4.4540418136410249E-2</v>
      </c>
      <c r="C26" s="229">
        <v>4.3637781332475957E-2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1776.9275993158451</v>
      </c>
      <c r="C27" s="229">
        <v>1594.051801803497</v>
      </c>
      <c r="D27" s="229">
        <v>1572.3252811581981</v>
      </c>
      <c r="E27" s="229">
        <v>1545.9892257223901</v>
      </c>
      <c r="F27" s="229">
        <v>1510.2551318538019</v>
      </c>
      <c r="G27" s="229">
        <v>1573.739562407404</v>
      </c>
      <c r="H27" s="229">
        <v>1744.047828151015</v>
      </c>
      <c r="I27" s="229">
        <v>1893.869453059461</v>
      </c>
      <c r="J27" s="229">
        <v>1775.6428257891521</v>
      </c>
      <c r="K27" s="229">
        <v>1910.505916260669</v>
      </c>
      <c r="L27" s="229">
        <v>1997.9866591707371</v>
      </c>
      <c r="M27" s="229">
        <v>1932.284816755518</v>
      </c>
      <c r="N27" s="229">
        <v>1869.9915849907061</v>
      </c>
      <c r="O27" s="229">
        <v>1930.784394757203</v>
      </c>
      <c r="P27" s="229">
        <v>2022.609735735851</v>
      </c>
      <c r="Q27" s="229">
        <v>2152.4938080390311</v>
      </c>
      <c r="R27" s="229">
        <v>2138.8072292582892</v>
      </c>
      <c r="S27" s="229">
        <v>2039.6857137020411</v>
      </c>
      <c r="T27" s="229">
        <v>2070.687882697493</v>
      </c>
      <c r="U27" s="229">
        <v>2182.067834169663</v>
      </c>
      <c r="V27" s="229">
        <v>2417.7865605648449</v>
      </c>
      <c r="W27" s="229">
        <v>2343.300704243904</v>
      </c>
      <c r="X27" s="229">
        <v>2457.1582346776049</v>
      </c>
      <c r="Y27" s="229">
        <v>2748.9963889977021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41.396383788670633</v>
      </c>
      <c r="W28" s="229">
        <v>42.365461355263101</v>
      </c>
      <c r="X28" s="229">
        <v>46.657250627209407</v>
      </c>
      <c r="Y28" s="229">
        <v>51.772187114411622</v>
      </c>
      <c r="DA28" s="73" t="s">
        <v>1867</v>
      </c>
    </row>
    <row r="29" spans="1:105" ht="12" customHeight="1" x14ac:dyDescent="0.25">
      <c r="A29" s="60" t="s">
        <v>1868</v>
      </c>
      <c r="B29" s="262">
        <v>841.62223189924043</v>
      </c>
      <c r="C29" s="262">
        <v>831.47276145330466</v>
      </c>
      <c r="D29" s="262">
        <v>816.27196353927957</v>
      </c>
      <c r="E29" s="262">
        <v>816.30985892088665</v>
      </c>
      <c r="F29" s="262">
        <v>835.95583704846308</v>
      </c>
      <c r="G29" s="262">
        <v>836.26201114538492</v>
      </c>
      <c r="H29" s="262">
        <v>866.57358786408645</v>
      </c>
      <c r="I29" s="262">
        <v>900.3850134014607</v>
      </c>
      <c r="J29" s="262">
        <v>891.70303249506605</v>
      </c>
      <c r="K29" s="262">
        <v>799.65493046804249</v>
      </c>
      <c r="L29" s="262">
        <v>823.09122086808793</v>
      </c>
      <c r="M29" s="262">
        <v>822.5219141920943</v>
      </c>
      <c r="N29" s="262">
        <v>821.03002665551685</v>
      </c>
      <c r="O29" s="262">
        <v>766.94071565767058</v>
      </c>
      <c r="P29" s="262">
        <v>771.2598927359146</v>
      </c>
      <c r="Q29" s="262">
        <v>729.62461847852853</v>
      </c>
      <c r="R29" s="262">
        <v>718.99561544276162</v>
      </c>
      <c r="S29" s="262">
        <v>730.98069960366752</v>
      </c>
      <c r="T29" s="262">
        <v>726.37625278025746</v>
      </c>
      <c r="U29" s="262">
        <v>715.36911954531911</v>
      </c>
      <c r="V29" s="262">
        <v>680.2221689469369</v>
      </c>
      <c r="W29" s="262">
        <v>623.10963836026781</v>
      </c>
      <c r="X29" s="262">
        <v>595.78408192274276</v>
      </c>
      <c r="Y29" s="262">
        <v>575.8332214332064</v>
      </c>
      <c r="DA29" s="72" t="s">
        <v>1869</v>
      </c>
    </row>
    <row r="30" spans="1:105" ht="12" customHeight="1" x14ac:dyDescent="0.25">
      <c r="A30" s="132" t="s">
        <v>1870</v>
      </c>
      <c r="B30" s="316">
        <v>224.43259517313089</v>
      </c>
      <c r="C30" s="316">
        <v>221.7260697208813</v>
      </c>
      <c r="D30" s="316">
        <v>217.6725236104746</v>
      </c>
      <c r="E30" s="316">
        <v>217.68262904556991</v>
      </c>
      <c r="F30" s="316">
        <v>222.92155654625699</v>
      </c>
      <c r="G30" s="316">
        <v>223.0032029721028</v>
      </c>
      <c r="H30" s="316">
        <v>231.08629009708989</v>
      </c>
      <c r="I30" s="316">
        <v>240.10267024038961</v>
      </c>
      <c r="J30" s="316">
        <v>237.78747533201781</v>
      </c>
      <c r="K30" s="316">
        <v>213.24131479147809</v>
      </c>
      <c r="L30" s="316">
        <v>219.4909922314902</v>
      </c>
      <c r="M30" s="316">
        <v>219.33917711789201</v>
      </c>
      <c r="N30" s="316">
        <v>218.94134044147131</v>
      </c>
      <c r="O30" s="316">
        <v>204.5175241753789</v>
      </c>
      <c r="P30" s="316">
        <v>205.66930472957739</v>
      </c>
      <c r="Q30" s="316">
        <v>194.56656492760769</v>
      </c>
      <c r="R30" s="316">
        <v>191.7321641180699</v>
      </c>
      <c r="S30" s="316">
        <v>194.92818656097811</v>
      </c>
      <c r="T30" s="316">
        <v>193.70033407473551</v>
      </c>
      <c r="U30" s="316">
        <v>190.76509854541851</v>
      </c>
      <c r="V30" s="316">
        <v>181.39257838584999</v>
      </c>
      <c r="W30" s="316">
        <v>166.16257022940479</v>
      </c>
      <c r="X30" s="316">
        <v>158.8757551793982</v>
      </c>
      <c r="Y30" s="316">
        <v>153.55552571552181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2423.375260549285</v>
      </c>
      <c r="C32" s="223">
        <v>2321.008257150771</v>
      </c>
      <c r="D32" s="223">
        <v>2266.6871820959768</v>
      </c>
      <c r="E32" s="223">
        <v>2237.605025520354</v>
      </c>
      <c r="F32" s="223">
        <v>2226.4890817435498</v>
      </c>
      <c r="G32" s="223">
        <v>2263.091221062014</v>
      </c>
      <c r="H32" s="223">
        <v>2485.6183782967569</v>
      </c>
      <c r="I32" s="223">
        <v>2456.4585370740988</v>
      </c>
      <c r="J32" s="223">
        <v>2410.851269994213</v>
      </c>
      <c r="K32" s="223">
        <v>2379.9527746098188</v>
      </c>
      <c r="L32" s="223">
        <v>2488.6971462632091</v>
      </c>
      <c r="M32" s="223">
        <v>2400.4694227953428</v>
      </c>
      <c r="N32" s="223">
        <v>2447.8214538573779</v>
      </c>
      <c r="O32" s="223">
        <v>2424.840349333082</v>
      </c>
      <c r="P32" s="223">
        <v>2215.4138517097622</v>
      </c>
      <c r="Q32" s="223">
        <v>2211.640361258234</v>
      </c>
      <c r="R32" s="223">
        <v>2165.1552904568539</v>
      </c>
      <c r="S32" s="223">
        <v>2147.8381827839021</v>
      </c>
      <c r="T32" s="223">
        <v>2105.3110587235042</v>
      </c>
      <c r="U32" s="223">
        <v>2041.2325627950679</v>
      </c>
      <c r="V32" s="223">
        <v>2125.1215135320758</v>
      </c>
      <c r="W32" s="223">
        <v>2126.4227514133659</v>
      </c>
      <c r="X32" s="223">
        <v>2043.385680734546</v>
      </c>
      <c r="Y32" s="223">
        <v>2103.3849924881802</v>
      </c>
      <c r="DA32" s="89" t="s">
        <v>1872</v>
      </c>
    </row>
    <row r="33" spans="1:105" ht="12" customHeight="1" x14ac:dyDescent="0.25">
      <c r="A33" s="55" t="s">
        <v>91</v>
      </c>
      <c r="B33" s="259">
        <v>12.79087056716836</v>
      </c>
      <c r="C33" s="259">
        <v>12.250565022197801</v>
      </c>
      <c r="D33" s="259">
        <v>11.963851754382221</v>
      </c>
      <c r="E33" s="259">
        <v>11.81035258047028</v>
      </c>
      <c r="F33" s="259">
        <v>11.75168127173986</v>
      </c>
      <c r="G33" s="259">
        <v>11.944871832907049</v>
      </c>
      <c r="H33" s="259">
        <v>13.11939734375386</v>
      </c>
      <c r="I33" s="259">
        <v>12.965488140787951</v>
      </c>
      <c r="J33" s="259">
        <v>12.724767415592281</v>
      </c>
      <c r="K33" s="259">
        <v>12.56168138363666</v>
      </c>
      <c r="L33" s="259">
        <v>13.135647457058949</v>
      </c>
      <c r="M33" s="259">
        <v>12.66997075824812</v>
      </c>
      <c r="N33" s="259">
        <v>12.91990056081165</v>
      </c>
      <c r="O33" s="259">
        <v>12.798603484685851</v>
      </c>
      <c r="P33" s="259">
        <v>11.693224855117521</v>
      </c>
      <c r="Q33" s="259">
        <v>11.6733079116963</v>
      </c>
      <c r="R33" s="259">
        <v>11.42795403126121</v>
      </c>
      <c r="S33" s="259">
        <v>11.33655222220248</v>
      </c>
      <c r="T33" s="259">
        <v>11.112088868009719</v>
      </c>
      <c r="U33" s="259">
        <v>10.77387474124963</v>
      </c>
      <c r="V33" s="259">
        <v>11.21665086773743</v>
      </c>
      <c r="W33" s="259">
        <v>11.223518960181719</v>
      </c>
      <c r="X33" s="259">
        <v>10.785239160672299</v>
      </c>
      <c r="Y33" s="259">
        <v>11.10192285520948</v>
      </c>
      <c r="DA33" s="67" t="s">
        <v>1873</v>
      </c>
    </row>
    <row r="34" spans="1:105" ht="12" customHeight="1" x14ac:dyDescent="0.25">
      <c r="A34" s="173" t="s">
        <v>92</v>
      </c>
      <c r="B34" s="224">
        <v>18.15120649133781</v>
      </c>
      <c r="C34" s="224">
        <v>17.384472322332272</v>
      </c>
      <c r="D34" s="224">
        <v>16.977604650534779</v>
      </c>
      <c r="E34" s="224">
        <v>16.759777788219619</v>
      </c>
      <c r="F34" s="224">
        <v>16.67651879233733</v>
      </c>
      <c r="G34" s="224">
        <v>16.950670715735249</v>
      </c>
      <c r="H34" s="224">
        <v>18.617410674112001</v>
      </c>
      <c r="I34" s="224">
        <v>18.39900194975807</v>
      </c>
      <c r="J34" s="224">
        <v>18.0574011519995</v>
      </c>
      <c r="K34" s="224">
        <v>17.825969817726008</v>
      </c>
      <c r="L34" s="224">
        <v>18.640470805989601</v>
      </c>
      <c r="M34" s="224">
        <v>17.979640577590921</v>
      </c>
      <c r="N34" s="224">
        <v>18.33430974814091</v>
      </c>
      <c r="O34" s="224">
        <v>18.162180082377109</v>
      </c>
      <c r="P34" s="224">
        <v>16.593564744504238</v>
      </c>
      <c r="Q34" s="224">
        <v>16.56530110515174</v>
      </c>
      <c r="R34" s="224">
        <v>16.217125511954869</v>
      </c>
      <c r="S34" s="224">
        <v>16.087419476607661</v>
      </c>
      <c r="T34" s="224">
        <v>15.768889109945279</v>
      </c>
      <c r="U34" s="224">
        <v>15.288937849327599</v>
      </c>
      <c r="V34" s="224">
        <v>15.91727044476047</v>
      </c>
      <c r="W34" s="224">
        <v>15.9270167840345</v>
      </c>
      <c r="X34" s="224">
        <v>15.305064814455729</v>
      </c>
      <c r="Y34" s="224">
        <v>15.754462773867401</v>
      </c>
      <c r="DA34" s="177" t="s">
        <v>1874</v>
      </c>
    </row>
    <row r="35" spans="1:105" ht="12" customHeight="1" x14ac:dyDescent="0.25">
      <c r="A35" s="173" t="s">
        <v>93</v>
      </c>
      <c r="B35" s="224">
        <v>64.589204684030491</v>
      </c>
      <c r="C35" s="224">
        <v>61.860859865531893</v>
      </c>
      <c r="D35" s="224">
        <v>60.413063029239829</v>
      </c>
      <c r="E35" s="224">
        <v>59.637948504347627</v>
      </c>
      <c r="F35" s="224">
        <v>59.341679915843898</v>
      </c>
      <c r="G35" s="224">
        <v>60.317221387608832</v>
      </c>
      <c r="H35" s="224">
        <v>66.248144402452112</v>
      </c>
      <c r="I35" s="224">
        <v>65.47095938123573</v>
      </c>
      <c r="J35" s="224">
        <v>64.255408015149612</v>
      </c>
      <c r="K35" s="224">
        <v>63.431883373588057</v>
      </c>
      <c r="L35" s="224">
        <v>66.330201514115416</v>
      </c>
      <c r="M35" s="224">
        <v>63.978704994927767</v>
      </c>
      <c r="N35" s="224">
        <v>65.240758823839982</v>
      </c>
      <c r="O35" s="224">
        <v>64.628253081066475</v>
      </c>
      <c r="P35" s="224">
        <v>59.046496453663728</v>
      </c>
      <c r="Q35" s="224">
        <v>58.945923194904047</v>
      </c>
      <c r="R35" s="224">
        <v>57.706976094296202</v>
      </c>
      <c r="S35" s="224">
        <v>57.245430484653518</v>
      </c>
      <c r="T35" s="224">
        <v>56.111972878942652</v>
      </c>
      <c r="U35" s="224">
        <v>54.404115595450897</v>
      </c>
      <c r="V35" s="224">
        <v>56.639972624317252</v>
      </c>
      <c r="W35" s="224">
        <v>56.674653971950548</v>
      </c>
      <c r="X35" s="224">
        <v>54.461501745076298</v>
      </c>
      <c r="Y35" s="224">
        <v>56.060638243186069</v>
      </c>
      <c r="DA35" s="177" t="s">
        <v>1875</v>
      </c>
    </row>
    <row r="36" spans="1:105" ht="12" customHeight="1" x14ac:dyDescent="0.25">
      <c r="A36" s="173" t="s">
        <v>94</v>
      </c>
      <c r="B36" s="224">
        <v>51.163482268673427</v>
      </c>
      <c r="C36" s="224">
        <v>49.002260088791203</v>
      </c>
      <c r="D36" s="224">
        <v>47.855407017528883</v>
      </c>
      <c r="E36" s="224">
        <v>47.241410321881077</v>
      </c>
      <c r="F36" s="224">
        <v>47.006725086959428</v>
      </c>
      <c r="G36" s="224">
        <v>47.779487331628182</v>
      </c>
      <c r="H36" s="224">
        <v>52.477589375015448</v>
      </c>
      <c r="I36" s="224">
        <v>51.86195256315181</v>
      </c>
      <c r="J36" s="224">
        <v>50.899069662369087</v>
      </c>
      <c r="K36" s="224">
        <v>50.24672553454662</v>
      </c>
      <c r="L36" s="224">
        <v>52.542589828235784</v>
      </c>
      <c r="M36" s="224">
        <v>50.679883032992493</v>
      </c>
      <c r="N36" s="224">
        <v>51.679602243246613</v>
      </c>
      <c r="O36" s="224">
        <v>51.194413938743423</v>
      </c>
      <c r="P36" s="224">
        <v>46.772899420470061</v>
      </c>
      <c r="Q36" s="224">
        <v>46.693231646785193</v>
      </c>
      <c r="R36" s="224">
        <v>45.711816125044827</v>
      </c>
      <c r="S36" s="224">
        <v>45.346208888809933</v>
      </c>
      <c r="T36" s="224">
        <v>44.448355472038891</v>
      </c>
      <c r="U36" s="224">
        <v>43.095498964998512</v>
      </c>
      <c r="V36" s="224">
        <v>44.866603470949698</v>
      </c>
      <c r="W36" s="224">
        <v>44.894075840726842</v>
      </c>
      <c r="X36" s="224">
        <v>43.140956642689211</v>
      </c>
      <c r="Y36" s="224">
        <v>44.407691420837928</v>
      </c>
      <c r="DA36" s="177" t="s">
        <v>1876</v>
      </c>
    </row>
    <row r="37" spans="1:105" ht="12" customHeight="1" x14ac:dyDescent="0.25">
      <c r="A37" s="56" t="s">
        <v>95</v>
      </c>
      <c r="B37" s="260">
        <v>28.376276277033671</v>
      </c>
      <c r="C37" s="260">
        <v>29.168113622310891</v>
      </c>
      <c r="D37" s="260">
        <v>28.344426515868001</v>
      </c>
      <c r="E37" s="260">
        <v>27.78652372566361</v>
      </c>
      <c r="F37" s="260">
        <v>28.78961214112061</v>
      </c>
      <c r="G37" s="260">
        <v>28.827654471868289</v>
      </c>
      <c r="H37" s="260">
        <v>30.398638132892358</v>
      </c>
      <c r="I37" s="260">
        <v>29.59502156521415</v>
      </c>
      <c r="J37" s="260">
        <v>30.297956912959421</v>
      </c>
      <c r="K37" s="260">
        <v>26.260547117798279</v>
      </c>
      <c r="L37" s="260">
        <v>27.108134276239358</v>
      </c>
      <c r="M37" s="260">
        <v>27.117249265558659</v>
      </c>
      <c r="N37" s="260">
        <v>28.501066624422752</v>
      </c>
      <c r="O37" s="260">
        <v>26.245897828442349</v>
      </c>
      <c r="P37" s="260">
        <v>23.434975836881911</v>
      </c>
      <c r="Q37" s="260">
        <v>21.238897620345622</v>
      </c>
      <c r="R37" s="260">
        <v>20.66490730032675</v>
      </c>
      <c r="S37" s="260">
        <v>21.53475406208921</v>
      </c>
      <c r="T37" s="260">
        <v>20.702471111118228</v>
      </c>
      <c r="U37" s="260">
        <v>19.11040643310838</v>
      </c>
      <c r="V37" s="260">
        <v>17.59460825024173</v>
      </c>
      <c r="W37" s="260">
        <v>16.98414032621411</v>
      </c>
      <c r="X37" s="260">
        <v>15.103519259329239</v>
      </c>
      <c r="Y37" s="260">
        <v>14.136942645993891</v>
      </c>
      <c r="DA37" s="68" t="s">
        <v>1877</v>
      </c>
    </row>
    <row r="38" spans="1:105" ht="12" customHeight="1" x14ac:dyDescent="0.25">
      <c r="A38" s="37" t="s">
        <v>159</v>
      </c>
      <c r="B38" s="226">
        <v>0.40301241669435289</v>
      </c>
      <c r="C38" s="226">
        <v>0.12871670399362159</v>
      </c>
      <c r="D38" s="226">
        <v>0.11587440964794769</v>
      </c>
      <c r="E38" s="226">
        <v>0.30028247451549461</v>
      </c>
      <c r="F38" s="226">
        <v>0.25391620244169238</v>
      </c>
      <c r="G38" s="226">
        <v>0.15228279443778461</v>
      </c>
      <c r="H38" s="226">
        <v>0.19045922800951881</v>
      </c>
      <c r="I38" s="226">
        <v>0.13512280035564031</v>
      </c>
      <c r="J38" s="226">
        <v>0.1156595269890887</v>
      </c>
      <c r="K38" s="226">
        <v>0.21592954567144551</v>
      </c>
      <c r="L38" s="226">
        <v>0.2054102885371544</v>
      </c>
      <c r="M38" s="226">
        <v>0.17771987370531861</v>
      </c>
      <c r="N38" s="226">
        <v>0.14152816031451071</v>
      </c>
      <c r="O38" s="226">
        <v>0.19645824834716161</v>
      </c>
      <c r="P38" s="226">
        <v>0.16963128297920749</v>
      </c>
      <c r="Q38" s="226">
        <v>0.27539119871743539</v>
      </c>
      <c r="R38" s="226">
        <v>0.42100964627505078</v>
      </c>
      <c r="S38" s="226">
        <v>0.36280377234625721</v>
      </c>
      <c r="T38" s="226">
        <v>0.41244424752004027</v>
      </c>
      <c r="U38" s="226">
        <v>0.50749870652000506</v>
      </c>
      <c r="V38" s="226">
        <v>1.6661530879958579</v>
      </c>
      <c r="W38" s="226">
        <v>2.4156958134523361</v>
      </c>
      <c r="X38" s="226">
        <v>1.8802077159666231</v>
      </c>
      <c r="Y38" s="226">
        <v>2.864540795626743</v>
      </c>
      <c r="DA38" s="69" t="s">
        <v>1878</v>
      </c>
    </row>
    <row r="39" spans="1:105" ht="12" customHeight="1" x14ac:dyDescent="0.25">
      <c r="A39" s="37" t="s">
        <v>35</v>
      </c>
      <c r="B39" s="226">
        <v>0.46933156483003369</v>
      </c>
      <c r="C39" s="226">
        <v>0.6923761310168528</v>
      </c>
      <c r="D39" s="226">
        <v>0.43351648718177088</v>
      </c>
      <c r="E39" s="226">
        <v>0.69224679722598159</v>
      </c>
      <c r="F39" s="226">
        <v>0.42348457163080128</v>
      </c>
      <c r="G39" s="226">
        <v>0.36701031257367112</v>
      </c>
      <c r="H39" s="226">
        <v>0.37911211723107469</v>
      </c>
      <c r="I39" s="226">
        <v>0.25464681036520459</v>
      </c>
      <c r="J39" s="226">
        <v>0.24667262897174899</v>
      </c>
      <c r="K39" s="226">
        <v>0.25395658456576181</v>
      </c>
      <c r="L39" s="226">
        <v>0.2177658419878043</v>
      </c>
      <c r="M39" s="226">
        <v>0.19411489061780021</v>
      </c>
      <c r="N39" s="226">
        <v>0.24070631555826011</v>
      </c>
      <c r="O39" s="226">
        <v>0.23302092773620359</v>
      </c>
      <c r="P39" s="226">
        <v>0.21290512548672949</v>
      </c>
      <c r="Q39" s="226">
        <v>0.34961472151424072</v>
      </c>
      <c r="R39" s="226">
        <v>0.16149426933245209</v>
      </c>
      <c r="S39" s="226">
        <v>0.47574208908431997</v>
      </c>
      <c r="T39" s="226">
        <v>0.80331948265457154</v>
      </c>
      <c r="U39" s="226">
        <v>0.99626654837470574</v>
      </c>
      <c r="V39" s="226">
        <v>0.96189005139236883</v>
      </c>
      <c r="W39" s="226">
        <v>0.89423510265388695</v>
      </c>
      <c r="X39" s="226">
        <v>0.65365493819654286</v>
      </c>
      <c r="Y39" s="226">
        <v>0.56062809927089674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27.50393229550928</v>
      </c>
      <c r="C42" s="226">
        <v>28.347020787300409</v>
      </c>
      <c r="D42" s="226">
        <v>27.795035619038281</v>
      </c>
      <c r="E42" s="226">
        <v>26.793994453922139</v>
      </c>
      <c r="F42" s="226">
        <v>28.112211367048111</v>
      </c>
      <c r="G42" s="226">
        <v>28.308361364856829</v>
      </c>
      <c r="H42" s="226">
        <v>29.829066787651769</v>
      </c>
      <c r="I42" s="226">
        <v>29.20525195449331</v>
      </c>
      <c r="J42" s="226">
        <v>29.935624756998578</v>
      </c>
      <c r="K42" s="226">
        <v>25.790660987561079</v>
      </c>
      <c r="L42" s="226">
        <v>26.684958145714401</v>
      </c>
      <c r="M42" s="226">
        <v>26.74541450123554</v>
      </c>
      <c r="N42" s="226">
        <v>28.118832148549981</v>
      </c>
      <c r="O42" s="226">
        <v>25.81641865235898</v>
      </c>
      <c r="P42" s="226">
        <v>23.05243942841598</v>
      </c>
      <c r="Q42" s="226">
        <v>20.613891700113939</v>
      </c>
      <c r="R42" s="226">
        <v>20.08240338471925</v>
      </c>
      <c r="S42" s="226">
        <v>20.696208200658631</v>
      </c>
      <c r="T42" s="226">
        <v>19.486707380943621</v>
      </c>
      <c r="U42" s="226">
        <v>17.606641178213671</v>
      </c>
      <c r="V42" s="226">
        <v>14.96656511085351</v>
      </c>
      <c r="W42" s="226">
        <v>13.674209410107879</v>
      </c>
      <c r="X42" s="226">
        <v>12.569656605166079</v>
      </c>
      <c r="Y42" s="226">
        <v>10.711773751096249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153.57228781753284</v>
      </c>
      <c r="C43" s="261">
        <f t="shared" si="1"/>
        <v>153.53969673751604</v>
      </c>
      <c r="D43" s="261">
        <f t="shared" si="1"/>
        <v>149.48533393167412</v>
      </c>
      <c r="E43" s="261">
        <f t="shared" si="1"/>
        <v>146.93580522325095</v>
      </c>
      <c r="F43" s="261">
        <f t="shared" si="1"/>
        <v>149.89997720104071</v>
      </c>
      <c r="G43" s="261">
        <f t="shared" si="1"/>
        <v>150.94229997645971</v>
      </c>
      <c r="H43" s="261">
        <f t="shared" si="1"/>
        <v>161.73109475924909</v>
      </c>
      <c r="I43" s="261">
        <f t="shared" si="1"/>
        <v>158.42219252212655</v>
      </c>
      <c r="J43" s="261">
        <f t="shared" si="1"/>
        <v>159.46953359074445</v>
      </c>
      <c r="K43" s="261">
        <f t="shared" si="1"/>
        <v>145.77685922726675</v>
      </c>
      <c r="L43" s="261">
        <f t="shared" si="1"/>
        <v>151.34374337127215</v>
      </c>
      <c r="M43" s="261">
        <f t="shared" si="1"/>
        <v>149.07665602725058</v>
      </c>
      <c r="N43" s="261">
        <f t="shared" si="1"/>
        <v>154.7159474029144</v>
      </c>
      <c r="O43" s="261">
        <f t="shared" si="1"/>
        <v>146.92275168199208</v>
      </c>
      <c r="P43" s="261">
        <f t="shared" si="1"/>
        <v>132.50812447597463</v>
      </c>
      <c r="Q43" s="261">
        <f t="shared" si="1"/>
        <v>125.25847701871245</v>
      </c>
      <c r="R43" s="261">
        <f t="shared" si="1"/>
        <v>122.23946694502254</v>
      </c>
      <c r="S43" s="261">
        <f t="shared" si="1"/>
        <v>124.40144619619892</v>
      </c>
      <c r="T43" s="261">
        <f t="shared" si="1"/>
        <v>120.35355040169168</v>
      </c>
      <c r="U43" s="261">
        <f t="shared" si="1"/>
        <v>113.2873738794259</v>
      </c>
      <c r="V43" s="261">
        <f t="shared" si="1"/>
        <v>109.25335487026791</v>
      </c>
      <c r="W43" s="261">
        <f t="shared" si="1"/>
        <v>106.41329587875694</v>
      </c>
      <c r="X43" s="261">
        <f t="shared" si="1"/>
        <v>98.979174863940358</v>
      </c>
      <c r="Y43" s="261">
        <f t="shared" si="1"/>
        <v>96.031787269942953</v>
      </c>
      <c r="DA43" s="70"/>
    </row>
    <row r="44" spans="1:105" ht="12" customHeight="1" x14ac:dyDescent="0.25">
      <c r="A44" s="60" t="s">
        <v>1884</v>
      </c>
      <c r="B44" s="262">
        <v>55.443916901484222</v>
      </c>
      <c r="C44" s="262">
        <v>52.434313390777533</v>
      </c>
      <c r="D44" s="262">
        <v>51.2547712070483</v>
      </c>
      <c r="E44" s="262">
        <v>50.662466366551037</v>
      </c>
      <c r="F44" s="262">
        <v>50.028656109440632</v>
      </c>
      <c r="G44" s="262">
        <v>50.998059978719368</v>
      </c>
      <c r="H44" s="262">
        <v>56.432280291578287</v>
      </c>
      <c r="I44" s="262">
        <v>55.916613141542051</v>
      </c>
      <c r="J44" s="262">
        <v>54.465209735063347</v>
      </c>
      <c r="K44" s="262">
        <v>54.973757920542162</v>
      </c>
      <c r="L44" s="262">
        <v>57.599223769433102</v>
      </c>
      <c r="M44" s="262">
        <v>55.236345640578193</v>
      </c>
      <c r="N44" s="262">
        <v>56.046312477403383</v>
      </c>
      <c r="O44" s="262">
        <v>56.176941037247737</v>
      </c>
      <c r="P44" s="262">
        <v>51.503927423967347</v>
      </c>
      <c r="Q44" s="262">
        <v>52.142348437040077</v>
      </c>
      <c r="R44" s="262">
        <v>51.086621235134707</v>
      </c>
      <c r="S44" s="262">
        <v>50.351181190036122</v>
      </c>
      <c r="T44" s="262">
        <v>49.515509254310068</v>
      </c>
      <c r="U44" s="262">
        <v>48.357614936064152</v>
      </c>
      <c r="V44" s="262">
        <v>51.231731210022673</v>
      </c>
      <c r="W44" s="262">
        <v>51.555032494421063</v>
      </c>
      <c r="X44" s="262">
        <v>49.887442547164213</v>
      </c>
      <c r="Y44" s="262">
        <v>51.945171920159822</v>
      </c>
      <c r="DA44" s="72" t="s">
        <v>1885</v>
      </c>
    </row>
    <row r="45" spans="1:105" ht="12" customHeight="1" x14ac:dyDescent="0.25">
      <c r="A45" s="64" t="s">
        <v>28</v>
      </c>
      <c r="B45" s="229">
        <v>0.27784848524041761</v>
      </c>
      <c r="C45" s="229">
        <v>0.13737160183306071</v>
      </c>
      <c r="D45" s="229">
        <v>0.13664695391510079</v>
      </c>
      <c r="E45" s="229">
        <v>9.9176304831267673E-2</v>
      </c>
      <c r="F45" s="229">
        <v>0.22690080937523169</v>
      </c>
      <c r="G45" s="229">
        <v>0.31772002950244588</v>
      </c>
      <c r="H45" s="229">
        <v>0.32041747053010777</v>
      </c>
      <c r="I45" s="229">
        <v>0.31366258795426682</v>
      </c>
      <c r="J45" s="229">
        <v>0.17126410781370829</v>
      </c>
      <c r="K45" s="229">
        <v>0.14153616354353701</v>
      </c>
      <c r="L45" s="229">
        <v>9.9221157585714759E-2</v>
      </c>
      <c r="M45" s="229">
        <v>4.970083381557279E-2</v>
      </c>
      <c r="N45" s="229">
        <v>0.1020158478409367</v>
      </c>
      <c r="O45" s="229">
        <v>0.13006825471899361</v>
      </c>
      <c r="P45" s="229">
        <v>0.14764431752195131</v>
      </c>
      <c r="Q45" s="229">
        <v>0.1008609084612179</v>
      </c>
      <c r="R45" s="229">
        <v>8.7046948655937317E-2</v>
      </c>
      <c r="S45" s="229">
        <v>4.3278383797760459E-2</v>
      </c>
      <c r="T45" s="229">
        <v>7.1652217090113754E-2</v>
      </c>
      <c r="U45" s="229">
        <v>6.4183740233897099E-2</v>
      </c>
      <c r="V45" s="229">
        <v>3.6181935366360017E-2</v>
      </c>
      <c r="W45" s="229">
        <v>2.4603364440246241E-2</v>
      </c>
      <c r="X45" s="229">
        <v>1.4753786648722809E-2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0.64712146405916904</v>
      </c>
      <c r="C47" s="229">
        <v>0.62896203522692262</v>
      </c>
      <c r="D47" s="229">
        <v>0.80210688718248291</v>
      </c>
      <c r="E47" s="229">
        <v>0.87324137034509253</v>
      </c>
      <c r="F47" s="229">
        <v>0.91101536206290978</v>
      </c>
      <c r="G47" s="229">
        <v>0.83296645984782214</v>
      </c>
      <c r="H47" s="229">
        <v>0.86160899423680859</v>
      </c>
      <c r="I47" s="229">
        <v>0.87495503348597292</v>
      </c>
      <c r="J47" s="229">
        <v>0.89558936720690596</v>
      </c>
      <c r="K47" s="229">
        <v>0.80180208211270487</v>
      </c>
      <c r="L47" s="229">
        <v>0.84921424908102228</v>
      </c>
      <c r="M47" s="229">
        <v>0.82996971709139966</v>
      </c>
      <c r="N47" s="229">
        <v>0.81838645370620922</v>
      </c>
      <c r="O47" s="229">
        <v>0.83205142843430024</v>
      </c>
      <c r="P47" s="229">
        <v>0.77164120509913836</v>
      </c>
      <c r="Q47" s="229">
        <v>0.76210055895191309</v>
      </c>
      <c r="R47" s="229">
        <v>0.64357883796353654</v>
      </c>
      <c r="S47" s="229">
        <v>0.61701444951336004</v>
      </c>
      <c r="T47" s="229">
        <v>0.6396003978615904</v>
      </c>
      <c r="U47" s="229">
        <v>0.67108473485412679</v>
      </c>
      <c r="V47" s="229">
        <v>0.59499720964030922</v>
      </c>
      <c r="W47" s="229">
        <v>0.58639252761891636</v>
      </c>
      <c r="X47" s="229">
        <v>0.59602252781194109</v>
      </c>
      <c r="Y47" s="229">
        <v>0.50978858981840847</v>
      </c>
      <c r="DA47" s="73" t="s">
        <v>1888</v>
      </c>
    </row>
    <row r="48" spans="1:105" ht="12" customHeight="1" x14ac:dyDescent="0.25">
      <c r="A48" s="64" t="s">
        <v>159</v>
      </c>
      <c r="B48" s="229">
        <v>0.34294238566784702</v>
      </c>
      <c r="C48" s="229">
        <v>0.12694887966082749</v>
      </c>
      <c r="D48" s="229">
        <v>0.1121863169055204</v>
      </c>
      <c r="E48" s="229">
        <v>0.29155785490314701</v>
      </c>
      <c r="F48" s="229">
        <v>0.26632804022984052</v>
      </c>
      <c r="G48" s="229">
        <v>0.15332969335353691</v>
      </c>
      <c r="H48" s="229">
        <v>0.1741757177242659</v>
      </c>
      <c r="I48" s="229">
        <v>0.12063134130247601</v>
      </c>
      <c r="J48" s="229">
        <v>0.1122782386990446</v>
      </c>
      <c r="K48" s="229">
        <v>0.15938719742139529</v>
      </c>
      <c r="L48" s="229">
        <v>0.1470790700530876</v>
      </c>
      <c r="M48" s="229">
        <v>0.13744626657575179</v>
      </c>
      <c r="N48" s="229">
        <v>0.1154522863929288</v>
      </c>
      <c r="O48" s="229">
        <v>0.13743535238093499</v>
      </c>
      <c r="P48" s="229">
        <v>0.1171457325372286</v>
      </c>
      <c r="Q48" s="229">
        <v>0.15725459135394201</v>
      </c>
      <c r="R48" s="229">
        <v>0.23779548012743079</v>
      </c>
      <c r="S48" s="229">
        <v>0.22603294322437639</v>
      </c>
      <c r="T48" s="229">
        <v>0.24973427072123849</v>
      </c>
      <c r="U48" s="229">
        <v>0.28107183175979461</v>
      </c>
      <c r="V48" s="229">
        <v>0.7215344963214898</v>
      </c>
      <c r="W48" s="229">
        <v>0.96057170805959557</v>
      </c>
      <c r="X48" s="229">
        <v>0.64129694427811146</v>
      </c>
      <c r="Y48" s="229">
        <v>0.8030797318295555</v>
      </c>
      <c r="DA48" s="73" t="s">
        <v>1889</v>
      </c>
    </row>
    <row r="49" spans="1:105" ht="12" customHeight="1" x14ac:dyDescent="0.25">
      <c r="A49" s="64" t="s">
        <v>32</v>
      </c>
      <c r="B49" s="229">
        <v>5.8507591543588671</v>
      </c>
      <c r="C49" s="229">
        <v>6.0195107413273519</v>
      </c>
      <c r="D49" s="229">
        <v>6.0151618672066176</v>
      </c>
      <c r="E49" s="229">
        <v>6.5499634210812401</v>
      </c>
      <c r="F49" s="229">
        <v>6.4433672224586234</v>
      </c>
      <c r="G49" s="229">
        <v>5.8161262435424419</v>
      </c>
      <c r="H49" s="229">
        <v>5.7072503800528711</v>
      </c>
      <c r="I49" s="229">
        <v>4.5047477408688579</v>
      </c>
      <c r="J49" s="229">
        <v>4.6786003810565218</v>
      </c>
      <c r="K49" s="229">
        <v>3.4997392276779942</v>
      </c>
      <c r="L49" s="229">
        <v>3.7089246313418851</v>
      </c>
      <c r="M49" s="229">
        <v>3.0743239194952698</v>
      </c>
      <c r="N49" s="229">
        <v>2.8292557004432419</v>
      </c>
      <c r="O49" s="229">
        <v>2.068532625952785</v>
      </c>
      <c r="P49" s="229">
        <v>1.1809238406023681</v>
      </c>
      <c r="Q49" s="229">
        <v>1.026279013838491</v>
      </c>
      <c r="R49" s="229">
        <v>1.065918755305246</v>
      </c>
      <c r="S49" s="229">
        <v>1.371688787558599</v>
      </c>
      <c r="T49" s="229">
        <v>1.355582632891279</v>
      </c>
      <c r="U49" s="229">
        <v>0.97585018955395531</v>
      </c>
      <c r="V49" s="229">
        <v>0.94003179538537818</v>
      </c>
      <c r="W49" s="229">
        <v>1.043176687066468</v>
      </c>
      <c r="X49" s="229">
        <v>0.68871075522009817</v>
      </c>
      <c r="Y49" s="229">
        <v>0.87308796567224334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1.2726369897240869E-3</v>
      </c>
      <c r="H50" s="229">
        <v>4.2331489104609888E-4</v>
      </c>
      <c r="I50" s="229">
        <v>4.6745895803633182E-4</v>
      </c>
      <c r="J50" s="229">
        <v>4.1657172706892581E-4</v>
      </c>
      <c r="K50" s="229">
        <v>6.2677999024352948E-4</v>
      </c>
      <c r="L50" s="229">
        <v>4.81800121751925E-4</v>
      </c>
      <c r="M50" s="229">
        <v>7.3641422822041697E-5</v>
      </c>
      <c r="N50" s="229">
        <v>7.564773254880428E-5</v>
      </c>
      <c r="O50" s="229">
        <v>3.026081715283315E-5</v>
      </c>
      <c r="P50" s="229">
        <v>2.8411277492928439E-5</v>
      </c>
      <c r="Q50" s="229">
        <v>0</v>
      </c>
      <c r="R50" s="229">
        <v>1.3527194800606811E-4</v>
      </c>
      <c r="S50" s="229">
        <v>2.8745296621929262E-4</v>
      </c>
      <c r="T50" s="229">
        <v>2.0070343504362869E-4</v>
      </c>
      <c r="U50" s="229">
        <v>1.162104062565259E-4</v>
      </c>
      <c r="V50" s="229">
        <v>7.4697668148383022E-5</v>
      </c>
      <c r="W50" s="229">
        <v>3.805386189654339E-5</v>
      </c>
      <c r="X50" s="229">
        <v>4.8447630732302459E-5</v>
      </c>
      <c r="Y50" s="229">
        <v>3.4974259660905869E-5</v>
      </c>
      <c r="DA50" s="73" t="s">
        <v>1891</v>
      </c>
    </row>
    <row r="51" spans="1:105" ht="12" customHeight="1" x14ac:dyDescent="0.25">
      <c r="A51" s="64" t="s">
        <v>35</v>
      </c>
      <c r="B51" s="229">
        <v>0.39937649522620983</v>
      </c>
      <c r="C51" s="229">
        <v>0.68286688059417244</v>
      </c>
      <c r="D51" s="229">
        <v>0.41971836717446881</v>
      </c>
      <c r="E51" s="229">
        <v>0.6721337686737574</v>
      </c>
      <c r="F51" s="229">
        <v>0.44418518765419918</v>
      </c>
      <c r="G51" s="229">
        <v>0.36953339930662599</v>
      </c>
      <c r="H51" s="229">
        <v>0.34669953147866561</v>
      </c>
      <c r="I51" s="229">
        <v>0.22733680927202329</v>
      </c>
      <c r="J51" s="229">
        <v>0.2394611930137302</v>
      </c>
      <c r="K51" s="229">
        <v>0.18745664542932011</v>
      </c>
      <c r="L51" s="229">
        <v>0.1559259653301179</v>
      </c>
      <c r="M51" s="229">
        <v>0.15012596197550979</v>
      </c>
      <c r="N51" s="229">
        <v>0.19635734979287819</v>
      </c>
      <c r="O51" s="229">
        <v>0.16301333023679199</v>
      </c>
      <c r="P51" s="229">
        <v>0.147030231971603</v>
      </c>
      <c r="Q51" s="229">
        <v>0.199637898448072</v>
      </c>
      <c r="R51" s="229">
        <v>9.121550456981728E-2</v>
      </c>
      <c r="S51" s="229">
        <v>0.29639544240684779</v>
      </c>
      <c r="T51" s="229">
        <v>0.48640854215612328</v>
      </c>
      <c r="U51" s="229">
        <v>0.55176980763723071</v>
      </c>
      <c r="V51" s="229">
        <v>0.41655047111119381</v>
      </c>
      <c r="W51" s="229">
        <v>0.35558158240772259</v>
      </c>
      <c r="X51" s="229">
        <v>0.2229471302122783</v>
      </c>
      <c r="Y51" s="229">
        <v>0.15717320706548979</v>
      </c>
      <c r="DA51" s="73" t="s">
        <v>1892</v>
      </c>
    </row>
    <row r="52" spans="1:105" ht="12" customHeight="1" x14ac:dyDescent="0.25">
      <c r="A52" s="64" t="s">
        <v>36</v>
      </c>
      <c r="B52" s="229">
        <v>1.2012783956367979E-3</v>
      </c>
      <c r="C52" s="229">
        <v>1.227441781258082E-3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47.924667638536071</v>
      </c>
      <c r="C53" s="229">
        <v>44.837425810353928</v>
      </c>
      <c r="D53" s="229">
        <v>43.768950814664109</v>
      </c>
      <c r="E53" s="229">
        <v>42.176393646716527</v>
      </c>
      <c r="F53" s="229">
        <v>41.736859487659828</v>
      </c>
      <c r="G53" s="229">
        <v>43.507111516176771</v>
      </c>
      <c r="H53" s="229">
        <v>49.02170488266453</v>
      </c>
      <c r="I53" s="229">
        <v>49.874812169700419</v>
      </c>
      <c r="J53" s="229">
        <v>48.367599875546368</v>
      </c>
      <c r="K53" s="229">
        <v>50.183209824366969</v>
      </c>
      <c r="L53" s="229">
        <v>52.638376895919507</v>
      </c>
      <c r="M53" s="229">
        <v>50.994705300201858</v>
      </c>
      <c r="N53" s="229">
        <v>51.984769191494628</v>
      </c>
      <c r="O53" s="229">
        <v>52.845809784706788</v>
      </c>
      <c r="P53" s="229">
        <v>49.139513684957571</v>
      </c>
      <c r="Q53" s="229">
        <v>49.896215465986437</v>
      </c>
      <c r="R53" s="229">
        <v>48.96093043656473</v>
      </c>
      <c r="S53" s="229">
        <v>47.796483730568958</v>
      </c>
      <c r="T53" s="229">
        <v>46.712330490154677</v>
      </c>
      <c r="U53" s="229">
        <v>45.813538421618887</v>
      </c>
      <c r="V53" s="229">
        <v>47.705564820170032</v>
      </c>
      <c r="W53" s="229">
        <v>47.721885701978927</v>
      </c>
      <c r="X53" s="229">
        <v>46.834358245640168</v>
      </c>
      <c r="Y53" s="229">
        <v>48.68511469824206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0.81679578435976541</v>
      </c>
      <c r="W54" s="229">
        <v>0.86278286898728052</v>
      </c>
      <c r="X54" s="229">
        <v>0.88930470972214437</v>
      </c>
      <c r="Y54" s="229">
        <v>0.91689275327239717</v>
      </c>
      <c r="DA54" s="73" t="s">
        <v>1895</v>
      </c>
    </row>
    <row r="55" spans="1:105" ht="12" customHeight="1" x14ac:dyDescent="0.25">
      <c r="A55" s="60" t="s">
        <v>1896</v>
      </c>
      <c r="B55" s="262">
        <v>98.12837091604861</v>
      </c>
      <c r="C55" s="262">
        <v>101.10538334673851</v>
      </c>
      <c r="D55" s="262">
        <v>98.230562724625827</v>
      </c>
      <c r="E55" s="262">
        <v>96.273338856699908</v>
      </c>
      <c r="F55" s="262">
        <v>99.871321091600066</v>
      </c>
      <c r="G55" s="262">
        <v>99.944239997740354</v>
      </c>
      <c r="H55" s="262">
        <v>105.29881446767079</v>
      </c>
      <c r="I55" s="262">
        <v>102.50557938058451</v>
      </c>
      <c r="J55" s="262">
        <v>105.00432385568109</v>
      </c>
      <c r="K55" s="262">
        <v>90.803101306724585</v>
      </c>
      <c r="L55" s="262">
        <v>93.744519601839059</v>
      </c>
      <c r="M55" s="262">
        <v>93.8403103866724</v>
      </c>
      <c r="N55" s="262">
        <v>98.669634925511019</v>
      </c>
      <c r="O55" s="262">
        <v>90.745810644744338</v>
      </c>
      <c r="P55" s="262">
        <v>81.004197052007285</v>
      </c>
      <c r="Q55" s="262">
        <v>73.116128581672385</v>
      </c>
      <c r="R55" s="262">
        <v>71.152845709887842</v>
      </c>
      <c r="S55" s="262">
        <v>74.050265006162789</v>
      </c>
      <c r="T55" s="262">
        <v>70.838041147381603</v>
      </c>
      <c r="U55" s="262">
        <v>64.929758943361747</v>
      </c>
      <c r="V55" s="262">
        <v>58.021623660245247</v>
      </c>
      <c r="W55" s="262">
        <v>54.858263384335878</v>
      </c>
      <c r="X55" s="262">
        <v>49.091732316776152</v>
      </c>
      <c r="Y55" s="262">
        <v>44.086615349783138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1855.0873483395333</v>
      </c>
      <c r="C56" s="261">
        <f t="shared" si="2"/>
        <v>1770.6171445695063</v>
      </c>
      <c r="D56" s="261">
        <f t="shared" si="2"/>
        <v>1729.6126884231817</v>
      </c>
      <c r="E56" s="261">
        <f t="shared" si="2"/>
        <v>1708.0185891503584</v>
      </c>
      <c r="F56" s="261">
        <f t="shared" si="2"/>
        <v>1696.0357288739899</v>
      </c>
      <c r="G56" s="261">
        <f t="shared" si="2"/>
        <v>1725.2603485619336</v>
      </c>
      <c r="H56" s="261">
        <f t="shared" si="2"/>
        <v>1898.7512700188695</v>
      </c>
      <c r="I56" s="261">
        <f t="shared" si="2"/>
        <v>1877.8225054707809</v>
      </c>
      <c r="J56" s="261">
        <f t="shared" si="2"/>
        <v>1839.1636376249858</v>
      </c>
      <c r="K56" s="261">
        <f t="shared" si="2"/>
        <v>1826.6669862105118</v>
      </c>
      <c r="L56" s="261">
        <f t="shared" si="2"/>
        <v>1911.1793024921396</v>
      </c>
      <c r="M56" s="261">
        <f t="shared" si="2"/>
        <v>1840.4801601812878</v>
      </c>
      <c r="N56" s="261">
        <f t="shared" si="2"/>
        <v>1874.2169944452316</v>
      </c>
      <c r="O56" s="261">
        <f t="shared" si="2"/>
        <v>1862.6505179920155</v>
      </c>
      <c r="P56" s="261">
        <f t="shared" si="2"/>
        <v>1703.4223157813051</v>
      </c>
      <c r="Q56" s="261">
        <f t="shared" si="2"/>
        <v>1707.1594896183751</v>
      </c>
      <c r="R56" s="261">
        <f t="shared" si="2"/>
        <v>1671.6508785423564</v>
      </c>
      <c r="S56" s="261">
        <f t="shared" si="2"/>
        <v>1655.2500318522207</v>
      </c>
      <c r="T56" s="261">
        <f t="shared" si="2"/>
        <v>1623.9023043695549</v>
      </c>
      <c r="U56" s="261">
        <f t="shared" si="2"/>
        <v>1577.6190654605018</v>
      </c>
      <c r="V56" s="261">
        <f t="shared" si="2"/>
        <v>1650.342156245563</v>
      </c>
      <c r="W56" s="261">
        <f t="shared" si="2"/>
        <v>1653.8591182546186</v>
      </c>
      <c r="X56" s="261">
        <f t="shared" si="2"/>
        <v>1592.5620312052129</v>
      </c>
      <c r="Y56" s="261">
        <f t="shared" si="2"/>
        <v>1644.5125364539247</v>
      </c>
      <c r="DA56" s="70"/>
    </row>
    <row r="57" spans="1:105" ht="12" customHeight="1" x14ac:dyDescent="0.25">
      <c r="A57" s="60" t="s">
        <v>1899</v>
      </c>
      <c r="B57" s="262">
        <v>1663.317507044527</v>
      </c>
      <c r="C57" s="262">
        <v>1573.0294017233259</v>
      </c>
      <c r="D57" s="262">
        <v>1537.643136211449</v>
      </c>
      <c r="E57" s="262">
        <v>1519.8739909965309</v>
      </c>
      <c r="F57" s="262">
        <v>1500.8596832832191</v>
      </c>
      <c r="G57" s="262">
        <v>1529.9417993615809</v>
      </c>
      <c r="H57" s="262">
        <v>1692.968408747349</v>
      </c>
      <c r="I57" s="262">
        <v>1677.498394246262</v>
      </c>
      <c r="J57" s="262">
        <v>1633.9562920519011</v>
      </c>
      <c r="K57" s="262">
        <v>1649.212737616265</v>
      </c>
      <c r="L57" s="262">
        <v>1727.976713082993</v>
      </c>
      <c r="M57" s="262">
        <v>1657.0903692173461</v>
      </c>
      <c r="N57" s="262">
        <v>1681.389374322101</v>
      </c>
      <c r="O57" s="262">
        <v>1685.308231117433</v>
      </c>
      <c r="P57" s="262">
        <v>1545.117822719021</v>
      </c>
      <c r="Q57" s="262">
        <v>1564.2704531112031</v>
      </c>
      <c r="R57" s="262">
        <v>1532.598637054042</v>
      </c>
      <c r="S57" s="262">
        <v>1510.5354357010831</v>
      </c>
      <c r="T57" s="262">
        <v>1485.4652776293019</v>
      </c>
      <c r="U57" s="262">
        <v>1450.7284480819239</v>
      </c>
      <c r="V57" s="262">
        <v>1536.95193630068</v>
      </c>
      <c r="W57" s="262">
        <v>1546.6509748326309</v>
      </c>
      <c r="X57" s="262">
        <v>1496.6232764149261</v>
      </c>
      <c r="Y57" s="262">
        <v>1558.3551576047951</v>
      </c>
      <c r="DA57" s="72" t="s">
        <v>1900</v>
      </c>
    </row>
    <row r="58" spans="1:105" ht="12" customHeight="1" x14ac:dyDescent="0.25">
      <c r="A58" s="64" t="s">
        <v>28</v>
      </c>
      <c r="B58" s="229">
        <v>8.3354545572125289</v>
      </c>
      <c r="C58" s="229">
        <v>4.1211480549918234</v>
      </c>
      <c r="D58" s="229">
        <v>4.0994086174530242</v>
      </c>
      <c r="E58" s="229">
        <v>2.9752891449380301</v>
      </c>
      <c r="F58" s="229">
        <v>6.807024281256953</v>
      </c>
      <c r="G58" s="229">
        <v>9.5316008850733738</v>
      </c>
      <c r="H58" s="229">
        <v>9.6125241159032395</v>
      </c>
      <c r="I58" s="229">
        <v>9.4098776386280072</v>
      </c>
      <c r="J58" s="229">
        <v>5.1379232344112502</v>
      </c>
      <c r="K58" s="229">
        <v>4.2460849063061108</v>
      </c>
      <c r="L58" s="229">
        <v>2.9766347275714442</v>
      </c>
      <c r="M58" s="229">
        <v>1.4910250144671839</v>
      </c>
      <c r="N58" s="229">
        <v>3.0604754352281001</v>
      </c>
      <c r="O58" s="229">
        <v>3.9020476415698071</v>
      </c>
      <c r="P58" s="229">
        <v>4.4293295256585399</v>
      </c>
      <c r="Q58" s="229">
        <v>3.0258272538365372</v>
      </c>
      <c r="R58" s="229">
        <v>2.61140845967812</v>
      </c>
      <c r="S58" s="229">
        <v>1.2983515139328139</v>
      </c>
      <c r="T58" s="229">
        <v>2.1495665127034131</v>
      </c>
      <c r="U58" s="229">
        <v>1.9255122070169131</v>
      </c>
      <c r="V58" s="229">
        <v>1.0854580609908</v>
      </c>
      <c r="W58" s="229">
        <v>0.73810093320738712</v>
      </c>
      <c r="X58" s="229">
        <v>0.44261359946168422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19.413643921775069</v>
      </c>
      <c r="C60" s="229">
        <v>18.868861056807681</v>
      </c>
      <c r="D60" s="229">
        <v>24.063206615474488</v>
      </c>
      <c r="E60" s="229">
        <v>26.197241110352781</v>
      </c>
      <c r="F60" s="229">
        <v>27.3304608618873</v>
      </c>
      <c r="G60" s="229">
        <v>24.988993795434659</v>
      </c>
      <c r="H60" s="229">
        <v>25.848269827104261</v>
      </c>
      <c r="I60" s="229">
        <v>26.248651004579191</v>
      </c>
      <c r="J60" s="229">
        <v>26.867681016207179</v>
      </c>
      <c r="K60" s="229">
        <v>24.05406246338115</v>
      </c>
      <c r="L60" s="229">
        <v>25.476427472430679</v>
      </c>
      <c r="M60" s="229">
        <v>24.899091512742</v>
      </c>
      <c r="N60" s="229">
        <v>24.551593611186281</v>
      </c>
      <c r="O60" s="229">
        <v>24.961542853029002</v>
      </c>
      <c r="P60" s="229">
        <v>23.149236152974151</v>
      </c>
      <c r="Q60" s="229">
        <v>22.863016768557401</v>
      </c>
      <c r="R60" s="229">
        <v>19.3073651389061</v>
      </c>
      <c r="S60" s="229">
        <v>18.510433485400799</v>
      </c>
      <c r="T60" s="229">
        <v>19.188011935847712</v>
      </c>
      <c r="U60" s="229">
        <v>20.132542045623801</v>
      </c>
      <c r="V60" s="229">
        <v>17.849916289209279</v>
      </c>
      <c r="W60" s="229">
        <v>17.591775828567489</v>
      </c>
      <c r="X60" s="229">
        <v>17.880675834358229</v>
      </c>
      <c r="Y60" s="229">
        <v>15.293657694552261</v>
      </c>
      <c r="DA60" s="73" t="s">
        <v>1903</v>
      </c>
    </row>
    <row r="61" spans="1:105" ht="12" customHeight="1" x14ac:dyDescent="0.25">
      <c r="A61" s="64" t="s">
        <v>159</v>
      </c>
      <c r="B61" s="229">
        <v>10.288271570035411</v>
      </c>
      <c r="C61" s="229">
        <v>3.8084663898248259</v>
      </c>
      <c r="D61" s="229">
        <v>3.365589507165613</v>
      </c>
      <c r="E61" s="229">
        <v>8.7467356470944058</v>
      </c>
      <c r="F61" s="229">
        <v>7.9898412068952158</v>
      </c>
      <c r="G61" s="229">
        <v>4.599890800606107</v>
      </c>
      <c r="H61" s="229">
        <v>5.2252715317279792</v>
      </c>
      <c r="I61" s="229">
        <v>3.6189402390742802</v>
      </c>
      <c r="J61" s="229">
        <v>3.368347160971338</v>
      </c>
      <c r="K61" s="229">
        <v>4.7816159226418611</v>
      </c>
      <c r="L61" s="229">
        <v>4.4123721015926289</v>
      </c>
      <c r="M61" s="229">
        <v>4.1233879972725562</v>
      </c>
      <c r="N61" s="229">
        <v>3.4635685917878631</v>
      </c>
      <c r="O61" s="229">
        <v>4.1230605714280513</v>
      </c>
      <c r="P61" s="229">
        <v>3.514371976116859</v>
      </c>
      <c r="Q61" s="229">
        <v>4.7176377406182617</v>
      </c>
      <c r="R61" s="229">
        <v>7.1338644038229253</v>
      </c>
      <c r="S61" s="229">
        <v>6.7809882967312918</v>
      </c>
      <c r="T61" s="229">
        <v>7.4920281216371576</v>
      </c>
      <c r="U61" s="229">
        <v>8.4321549527938355</v>
      </c>
      <c r="V61" s="229">
        <v>21.646034889644689</v>
      </c>
      <c r="W61" s="229">
        <v>28.817151241787869</v>
      </c>
      <c r="X61" s="229">
        <v>19.238908328343339</v>
      </c>
      <c r="Y61" s="229">
        <v>24.092391954886669</v>
      </c>
      <c r="DA61" s="73" t="s">
        <v>1904</v>
      </c>
    </row>
    <row r="62" spans="1:105" ht="12" customHeight="1" x14ac:dyDescent="0.25">
      <c r="A62" s="64" t="s">
        <v>32</v>
      </c>
      <c r="B62" s="229">
        <v>175.52277463076601</v>
      </c>
      <c r="C62" s="229">
        <v>180.58532223982061</v>
      </c>
      <c r="D62" s="229">
        <v>180.45485601619859</v>
      </c>
      <c r="E62" s="229">
        <v>196.49890263243719</v>
      </c>
      <c r="F62" s="229">
        <v>193.30101667375871</v>
      </c>
      <c r="G62" s="229">
        <v>174.4837873062732</v>
      </c>
      <c r="H62" s="229">
        <v>171.21751140158611</v>
      </c>
      <c r="I62" s="229">
        <v>135.14243222606581</v>
      </c>
      <c r="J62" s="229">
        <v>140.35801143169559</v>
      </c>
      <c r="K62" s="229">
        <v>104.9921768303399</v>
      </c>
      <c r="L62" s="229">
        <v>111.26773894025651</v>
      </c>
      <c r="M62" s="229">
        <v>92.229717584858136</v>
      </c>
      <c r="N62" s="229">
        <v>84.877671013297274</v>
      </c>
      <c r="O62" s="229">
        <v>62.055978778583523</v>
      </c>
      <c r="P62" s="229">
        <v>35.427715218071043</v>
      </c>
      <c r="Q62" s="229">
        <v>30.788370415154741</v>
      </c>
      <c r="R62" s="229">
        <v>31.9775626591574</v>
      </c>
      <c r="S62" s="229">
        <v>41.150663626757982</v>
      </c>
      <c r="T62" s="229">
        <v>40.667478986738381</v>
      </c>
      <c r="U62" s="229">
        <v>29.275505686618661</v>
      </c>
      <c r="V62" s="229">
        <v>28.200953861561342</v>
      </c>
      <c r="W62" s="229">
        <v>31.29530061199403</v>
      </c>
      <c r="X62" s="229">
        <v>20.661322656602941</v>
      </c>
      <c r="Y62" s="229">
        <v>26.192638970167302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3.8179109691722592E-2</v>
      </c>
      <c r="H63" s="229">
        <v>1.2699446731382969E-2</v>
      </c>
      <c r="I63" s="229">
        <v>1.4023768741089959E-2</v>
      </c>
      <c r="J63" s="229">
        <v>1.2497151812067781E-2</v>
      </c>
      <c r="K63" s="229">
        <v>1.8803399707305889E-2</v>
      </c>
      <c r="L63" s="229">
        <v>1.4454003652557749E-2</v>
      </c>
      <c r="M63" s="229">
        <v>2.209242684661251E-3</v>
      </c>
      <c r="N63" s="229">
        <v>2.269431976464128E-3</v>
      </c>
      <c r="O63" s="229">
        <v>9.0782451458499419E-4</v>
      </c>
      <c r="P63" s="229">
        <v>8.5233832478785298E-4</v>
      </c>
      <c r="Q63" s="229">
        <v>0</v>
      </c>
      <c r="R63" s="229">
        <v>4.0581584401820437E-3</v>
      </c>
      <c r="S63" s="229">
        <v>8.6235889865787767E-3</v>
      </c>
      <c r="T63" s="229">
        <v>6.0211030513088641E-3</v>
      </c>
      <c r="U63" s="229">
        <v>3.486312187695777E-3</v>
      </c>
      <c r="V63" s="229">
        <v>2.2409300444514902E-3</v>
      </c>
      <c r="W63" s="229">
        <v>1.1416158568963021E-3</v>
      </c>
      <c r="X63" s="229">
        <v>1.4534289219690741E-3</v>
      </c>
      <c r="Y63" s="229">
        <v>1.0492277898271759E-3</v>
      </c>
      <c r="DA63" s="73" t="s">
        <v>1906</v>
      </c>
    </row>
    <row r="64" spans="1:105" ht="12" customHeight="1" x14ac:dyDescent="0.25">
      <c r="A64" s="64" t="s">
        <v>35</v>
      </c>
      <c r="B64" s="229">
        <v>11.981294856786301</v>
      </c>
      <c r="C64" s="229">
        <v>20.48600641782518</v>
      </c>
      <c r="D64" s="229">
        <v>12.59155101523406</v>
      </c>
      <c r="E64" s="229">
        <v>20.164013060212721</v>
      </c>
      <c r="F64" s="229">
        <v>13.325555629625979</v>
      </c>
      <c r="G64" s="229">
        <v>11.08600197919878</v>
      </c>
      <c r="H64" s="229">
        <v>10.40098594435997</v>
      </c>
      <c r="I64" s="229">
        <v>6.8201042781607013</v>
      </c>
      <c r="J64" s="229">
        <v>7.183835790411905</v>
      </c>
      <c r="K64" s="229">
        <v>5.6236993628796048</v>
      </c>
      <c r="L64" s="229">
        <v>4.6777789599035389</v>
      </c>
      <c r="M64" s="229">
        <v>4.5037788592652968</v>
      </c>
      <c r="N64" s="229">
        <v>5.8907204937863469</v>
      </c>
      <c r="O64" s="229">
        <v>4.8903999071037578</v>
      </c>
      <c r="P64" s="229">
        <v>4.4109069591480914</v>
      </c>
      <c r="Q64" s="229">
        <v>5.9891369534421601</v>
      </c>
      <c r="R64" s="229">
        <v>2.7364651370945192</v>
      </c>
      <c r="S64" s="229">
        <v>8.891863272205434</v>
      </c>
      <c r="T64" s="229">
        <v>14.5922562646837</v>
      </c>
      <c r="U64" s="229">
        <v>16.553094229116919</v>
      </c>
      <c r="V64" s="229">
        <v>12.496514133335809</v>
      </c>
      <c r="W64" s="229">
        <v>10.667447472231681</v>
      </c>
      <c r="X64" s="229">
        <v>6.6884139063683472</v>
      </c>
      <c r="Y64" s="229">
        <v>4.7151962119646953</v>
      </c>
      <c r="DA64" s="73" t="s">
        <v>1907</v>
      </c>
    </row>
    <row r="65" spans="1:105" ht="12" customHeight="1" x14ac:dyDescent="0.25">
      <c r="A65" s="64" t="s">
        <v>36</v>
      </c>
      <c r="B65" s="229">
        <v>3.6038351869103938E-2</v>
      </c>
      <c r="C65" s="229">
        <v>3.6823253437742447E-2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1437.7400291560821</v>
      </c>
      <c r="C66" s="229">
        <v>1345.1227743106181</v>
      </c>
      <c r="D66" s="229">
        <v>1313.068524439924</v>
      </c>
      <c r="E66" s="229">
        <v>1265.291809401496</v>
      </c>
      <c r="F66" s="229">
        <v>1252.1057846297949</v>
      </c>
      <c r="G66" s="229">
        <v>1305.2133454853031</v>
      </c>
      <c r="H66" s="229">
        <v>1470.651146479936</v>
      </c>
      <c r="I66" s="229">
        <v>1496.2443650910129</v>
      </c>
      <c r="J66" s="229">
        <v>1451.027996266391</v>
      </c>
      <c r="K66" s="229">
        <v>1505.4962947310089</v>
      </c>
      <c r="L66" s="229">
        <v>1579.151306877586</v>
      </c>
      <c r="M66" s="229">
        <v>1529.8411590060559</v>
      </c>
      <c r="N66" s="229">
        <v>1559.5430757448389</v>
      </c>
      <c r="O66" s="229">
        <v>1585.374293541204</v>
      </c>
      <c r="P66" s="229">
        <v>1474.1854105487271</v>
      </c>
      <c r="Q66" s="229">
        <v>1496.8864639795941</v>
      </c>
      <c r="R66" s="229">
        <v>1468.827913096942</v>
      </c>
      <c r="S66" s="229">
        <v>1433.894511917068</v>
      </c>
      <c r="T66" s="229">
        <v>1401.3699147046409</v>
      </c>
      <c r="U66" s="229">
        <v>1374.4061526485671</v>
      </c>
      <c r="V66" s="229">
        <v>1431.166944605101</v>
      </c>
      <c r="W66" s="229">
        <v>1431.6565710593679</v>
      </c>
      <c r="X66" s="229">
        <v>1405.0307473692051</v>
      </c>
      <c r="Y66" s="229">
        <v>1460.5534409472621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24.503873530792951</v>
      </c>
      <c r="W67" s="229">
        <v>25.88348606961841</v>
      </c>
      <c r="X67" s="229">
        <v>26.67914129166433</v>
      </c>
      <c r="Y67" s="229">
        <v>27.50678259817192</v>
      </c>
      <c r="DA67" s="73" t="s">
        <v>1910</v>
      </c>
    </row>
    <row r="68" spans="1:105" ht="12" customHeight="1" x14ac:dyDescent="0.25">
      <c r="A68" s="60" t="s">
        <v>1911</v>
      </c>
      <c r="B68" s="262">
        <v>191.7698412950063</v>
      </c>
      <c r="C68" s="262">
        <v>197.58774284618039</v>
      </c>
      <c r="D68" s="262">
        <v>191.96955221173269</v>
      </c>
      <c r="E68" s="262">
        <v>188.14459815382759</v>
      </c>
      <c r="F68" s="262">
        <v>195.1760455907708</v>
      </c>
      <c r="G68" s="262">
        <v>195.31854920035261</v>
      </c>
      <c r="H68" s="262">
        <v>205.78286127152049</v>
      </c>
      <c r="I68" s="262">
        <v>200.3241112245189</v>
      </c>
      <c r="J68" s="262">
        <v>205.20734557308461</v>
      </c>
      <c r="K68" s="262">
        <v>177.45424859424691</v>
      </c>
      <c r="L68" s="262">
        <v>183.20258940914661</v>
      </c>
      <c r="M68" s="262">
        <v>183.38979096394181</v>
      </c>
      <c r="N68" s="262">
        <v>192.82762012313049</v>
      </c>
      <c r="O68" s="262">
        <v>177.34228687458241</v>
      </c>
      <c r="P68" s="262">
        <v>158.30449306228411</v>
      </c>
      <c r="Q68" s="262">
        <v>142.88903650717211</v>
      </c>
      <c r="R68" s="262">
        <v>139.05224148831431</v>
      </c>
      <c r="S68" s="262">
        <v>144.7145961511375</v>
      </c>
      <c r="T68" s="262">
        <v>138.43702674025309</v>
      </c>
      <c r="U68" s="262">
        <v>126.8906173785779</v>
      </c>
      <c r="V68" s="262">
        <v>113.390219944883</v>
      </c>
      <c r="W68" s="262">
        <v>107.2081434219877</v>
      </c>
      <c r="X68" s="262">
        <v>95.938754790286779</v>
      </c>
      <c r="Y68" s="262">
        <v>86.157378849129529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239.64458410397597</v>
      </c>
      <c r="C69" s="261">
        <f t="shared" si="3"/>
        <v>227.18514492258396</v>
      </c>
      <c r="D69" s="261">
        <f t="shared" si="3"/>
        <v>222.03480677356731</v>
      </c>
      <c r="E69" s="261">
        <f t="shared" si="3"/>
        <v>219.41461822616202</v>
      </c>
      <c r="F69" s="261">
        <f t="shared" si="3"/>
        <v>216.98715846051812</v>
      </c>
      <c r="G69" s="261">
        <f t="shared" si="3"/>
        <v>221.0686667838732</v>
      </c>
      <c r="H69" s="261">
        <f t="shared" si="3"/>
        <v>244.27483359041281</v>
      </c>
      <c r="I69" s="261">
        <f t="shared" si="3"/>
        <v>241.92141548104328</v>
      </c>
      <c r="J69" s="261">
        <f t="shared" si="3"/>
        <v>235.98349562041361</v>
      </c>
      <c r="K69" s="261">
        <f t="shared" si="3"/>
        <v>237.18212194474444</v>
      </c>
      <c r="L69" s="261">
        <f t="shared" si="3"/>
        <v>248.41705651815772</v>
      </c>
      <c r="M69" s="261">
        <f t="shared" si="3"/>
        <v>238.48715795748615</v>
      </c>
      <c r="N69" s="261">
        <f t="shared" si="3"/>
        <v>242.21287400877057</v>
      </c>
      <c r="O69" s="261">
        <f t="shared" si="3"/>
        <v>242.23773124375967</v>
      </c>
      <c r="P69" s="261">
        <f t="shared" si="3"/>
        <v>221.94225014184488</v>
      </c>
      <c r="Q69" s="261">
        <f t="shared" si="3"/>
        <v>224.10573314226394</v>
      </c>
      <c r="R69" s="261">
        <f t="shared" si="3"/>
        <v>219.53616590659226</v>
      </c>
      <c r="S69" s="261">
        <f t="shared" si="3"/>
        <v>216.63633960111895</v>
      </c>
      <c r="T69" s="261">
        <f t="shared" si="3"/>
        <v>212.91142651220176</v>
      </c>
      <c r="U69" s="261">
        <f t="shared" si="3"/>
        <v>207.65328987100509</v>
      </c>
      <c r="V69" s="261">
        <f t="shared" si="3"/>
        <v>219.29089675823897</v>
      </c>
      <c r="W69" s="261">
        <f t="shared" si="3"/>
        <v>220.44693139688229</v>
      </c>
      <c r="X69" s="261">
        <f t="shared" si="3"/>
        <v>213.04819304317081</v>
      </c>
      <c r="Y69" s="261">
        <f t="shared" si="3"/>
        <v>221.37901082521802</v>
      </c>
      <c r="DA69" s="70"/>
    </row>
    <row r="70" spans="1:105" ht="12" customHeight="1" x14ac:dyDescent="0.25">
      <c r="A70" s="60" t="s">
        <v>1914</v>
      </c>
      <c r="B70" s="262">
        <v>194.05370915519421</v>
      </c>
      <c r="C70" s="262">
        <v>183.52009686772089</v>
      </c>
      <c r="D70" s="262">
        <v>179.3916992246686</v>
      </c>
      <c r="E70" s="262">
        <v>177.31863228292821</v>
      </c>
      <c r="F70" s="262">
        <v>175.10029638304181</v>
      </c>
      <c r="G70" s="262">
        <v>178.49320992551731</v>
      </c>
      <c r="H70" s="262">
        <v>197.5129810205236</v>
      </c>
      <c r="I70" s="262">
        <v>195.70814599539671</v>
      </c>
      <c r="J70" s="262">
        <v>190.62823407272131</v>
      </c>
      <c r="K70" s="262">
        <v>192.40815272189721</v>
      </c>
      <c r="L70" s="262">
        <v>201.59728319301539</v>
      </c>
      <c r="M70" s="262">
        <v>193.3272097420232</v>
      </c>
      <c r="N70" s="262">
        <v>196.1620936709113</v>
      </c>
      <c r="O70" s="262">
        <v>196.6192936303666</v>
      </c>
      <c r="P70" s="262">
        <v>180.26374598388529</v>
      </c>
      <c r="Q70" s="262">
        <v>182.49821952963981</v>
      </c>
      <c r="R70" s="262">
        <v>178.8031743229711</v>
      </c>
      <c r="S70" s="262">
        <v>176.229134165126</v>
      </c>
      <c r="T70" s="262">
        <v>173.30428239008481</v>
      </c>
      <c r="U70" s="262">
        <v>169.25165227622409</v>
      </c>
      <c r="V70" s="262">
        <v>179.31105923507889</v>
      </c>
      <c r="W70" s="262">
        <v>180.4426137304732</v>
      </c>
      <c r="X70" s="262">
        <v>174.60604891507421</v>
      </c>
      <c r="Y70" s="262">
        <v>181.80810172055899</v>
      </c>
      <c r="DA70" s="72" t="s">
        <v>1915</v>
      </c>
    </row>
    <row r="71" spans="1:105" ht="12" customHeight="1" x14ac:dyDescent="0.25">
      <c r="A71" s="64" t="s">
        <v>28</v>
      </c>
      <c r="B71" s="229">
        <v>0.97246969834145902</v>
      </c>
      <c r="C71" s="229">
        <v>0.48080060641571137</v>
      </c>
      <c r="D71" s="229">
        <v>0.47826433870285162</v>
      </c>
      <c r="E71" s="229">
        <v>0.34711706690943589</v>
      </c>
      <c r="F71" s="229">
        <v>0.79415283281330917</v>
      </c>
      <c r="G71" s="229">
        <v>1.1120201032585579</v>
      </c>
      <c r="H71" s="229">
        <v>1.121461146855375</v>
      </c>
      <c r="I71" s="229">
        <v>1.0978190578399309</v>
      </c>
      <c r="J71" s="229">
        <v>0.59942437734797782</v>
      </c>
      <c r="K71" s="229">
        <v>0.49537657240237842</v>
      </c>
      <c r="L71" s="229">
        <v>0.34727405155000091</v>
      </c>
      <c r="M71" s="229">
        <v>0.17395291835450441</v>
      </c>
      <c r="N71" s="229">
        <v>0.35705546744327737</v>
      </c>
      <c r="O71" s="229">
        <v>0.45523889151647629</v>
      </c>
      <c r="P71" s="229">
        <v>0.51675511132682839</v>
      </c>
      <c r="Q71" s="229">
        <v>0.35301317961426182</v>
      </c>
      <c r="R71" s="229">
        <v>0.30466432029577989</v>
      </c>
      <c r="S71" s="229">
        <v>0.1514743432921612</v>
      </c>
      <c r="T71" s="229">
        <v>0.25078275981539749</v>
      </c>
      <c r="U71" s="229">
        <v>0.2246430908186394</v>
      </c>
      <c r="V71" s="229">
        <v>0.12663677378225971</v>
      </c>
      <c r="W71" s="229">
        <v>8.6111775540861607E-2</v>
      </c>
      <c r="X71" s="229">
        <v>5.1638253270529698E-2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2.2649251242070858</v>
      </c>
      <c r="C73" s="229">
        <v>2.201367123294224</v>
      </c>
      <c r="D73" s="229">
        <v>2.8073741051386838</v>
      </c>
      <c r="E73" s="229">
        <v>3.0563447962078159</v>
      </c>
      <c r="F73" s="229">
        <v>3.188553767220176</v>
      </c>
      <c r="G73" s="229">
        <v>2.91538260946737</v>
      </c>
      <c r="H73" s="229">
        <v>3.0156314798288228</v>
      </c>
      <c r="I73" s="229">
        <v>3.0623426172008981</v>
      </c>
      <c r="J73" s="229">
        <v>3.1345627852241642</v>
      </c>
      <c r="K73" s="229">
        <v>2.8063072873944601</v>
      </c>
      <c r="L73" s="229">
        <v>2.9722498717835708</v>
      </c>
      <c r="M73" s="229">
        <v>2.904894009819893</v>
      </c>
      <c r="N73" s="229">
        <v>2.8643525879717249</v>
      </c>
      <c r="O73" s="229">
        <v>2.9121799995200428</v>
      </c>
      <c r="P73" s="229">
        <v>2.700744217846978</v>
      </c>
      <c r="Q73" s="229">
        <v>2.6673519563316899</v>
      </c>
      <c r="R73" s="229">
        <v>2.252525932872373</v>
      </c>
      <c r="S73" s="229">
        <v>2.1595505732967561</v>
      </c>
      <c r="T73" s="229">
        <v>2.238601392515561</v>
      </c>
      <c r="U73" s="229">
        <v>2.3487965719894381</v>
      </c>
      <c r="V73" s="229">
        <v>2.0824902337410771</v>
      </c>
      <c r="W73" s="229">
        <v>2.0523738466662018</v>
      </c>
      <c r="X73" s="229">
        <v>2.0860788473417879</v>
      </c>
      <c r="Y73" s="229">
        <v>1.784260064364426</v>
      </c>
      <c r="DA73" s="73" t="s">
        <v>1918</v>
      </c>
    </row>
    <row r="74" spans="1:105" ht="12" customHeight="1" x14ac:dyDescent="0.25">
      <c r="A74" s="64" t="s">
        <v>159</v>
      </c>
      <c r="B74" s="229">
        <v>1.2002983498374611</v>
      </c>
      <c r="C74" s="229">
        <v>0.44432107881289529</v>
      </c>
      <c r="D74" s="229">
        <v>0.39265210916932042</v>
      </c>
      <c r="E74" s="229">
        <v>1.020452492161011</v>
      </c>
      <c r="F74" s="229">
        <v>0.93214814080443953</v>
      </c>
      <c r="G74" s="229">
        <v>0.53665392673737788</v>
      </c>
      <c r="H74" s="229">
        <v>0.6096150120349294</v>
      </c>
      <c r="I74" s="229">
        <v>0.42220969455866503</v>
      </c>
      <c r="J74" s="229">
        <v>0.3929738354466551</v>
      </c>
      <c r="K74" s="229">
        <v>0.55785519097488245</v>
      </c>
      <c r="L74" s="229">
        <v>0.51477674518580541</v>
      </c>
      <c r="M74" s="229">
        <v>0.48106193301513028</v>
      </c>
      <c r="N74" s="229">
        <v>0.40408300237524969</v>
      </c>
      <c r="O74" s="229">
        <v>0.48102373333327142</v>
      </c>
      <c r="P74" s="229">
        <v>0.41001006388029931</v>
      </c>
      <c r="Q74" s="229">
        <v>0.5503910697387957</v>
      </c>
      <c r="R74" s="229">
        <v>0.83228418044600572</v>
      </c>
      <c r="S74" s="229">
        <v>0.79111530128531549</v>
      </c>
      <c r="T74" s="229">
        <v>0.87406994752433287</v>
      </c>
      <c r="U74" s="229">
        <v>0.98375141115927867</v>
      </c>
      <c r="V74" s="229">
        <v>2.5253707371252081</v>
      </c>
      <c r="W74" s="229">
        <v>3.362000978208576</v>
      </c>
      <c r="X74" s="229">
        <v>2.2445393049733839</v>
      </c>
      <c r="Y74" s="229">
        <v>2.8107790614034371</v>
      </c>
      <c r="DA74" s="73" t="s">
        <v>1919</v>
      </c>
    </row>
    <row r="75" spans="1:105" ht="12" customHeight="1" x14ac:dyDescent="0.25">
      <c r="A75" s="64" t="s">
        <v>32</v>
      </c>
      <c r="B75" s="229">
        <v>20.477657040255981</v>
      </c>
      <c r="C75" s="229">
        <v>21.068287594645689</v>
      </c>
      <c r="D75" s="229">
        <v>21.05306653522311</v>
      </c>
      <c r="E75" s="229">
        <v>22.924871973784281</v>
      </c>
      <c r="F75" s="229">
        <v>22.55178527860512</v>
      </c>
      <c r="G75" s="229">
        <v>20.35644185239849</v>
      </c>
      <c r="H75" s="229">
        <v>19.975376330185</v>
      </c>
      <c r="I75" s="229">
        <v>15.766617093040971</v>
      </c>
      <c r="J75" s="229">
        <v>16.375101333697788</v>
      </c>
      <c r="K75" s="229">
        <v>12.249087296872951</v>
      </c>
      <c r="L75" s="229">
        <v>12.98123620969657</v>
      </c>
      <c r="M75" s="229">
        <v>10.760133718233419</v>
      </c>
      <c r="N75" s="229">
        <v>9.9023949515513223</v>
      </c>
      <c r="O75" s="229">
        <v>7.2398641908347257</v>
      </c>
      <c r="P75" s="229">
        <v>4.1332334421082786</v>
      </c>
      <c r="Q75" s="229">
        <v>3.5919765484347121</v>
      </c>
      <c r="R75" s="229">
        <v>3.7307156435683542</v>
      </c>
      <c r="S75" s="229">
        <v>4.8009107564550861</v>
      </c>
      <c r="T75" s="229">
        <v>4.7445392151194667</v>
      </c>
      <c r="U75" s="229">
        <v>3.4154756634388361</v>
      </c>
      <c r="V75" s="229">
        <v>3.2901112838488151</v>
      </c>
      <c r="W75" s="229">
        <v>3.6511184047326282</v>
      </c>
      <c r="X75" s="229">
        <v>2.4104876432703368</v>
      </c>
      <c r="Y75" s="229">
        <v>3.055807879852845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4.4542294640342924E-3</v>
      </c>
      <c r="H76" s="229">
        <v>1.4816021186613421E-3</v>
      </c>
      <c r="I76" s="229">
        <v>1.636106353127158E-3</v>
      </c>
      <c r="J76" s="229">
        <v>1.458001044741237E-3</v>
      </c>
      <c r="K76" s="229">
        <v>2.1937299658523488E-3</v>
      </c>
      <c r="L76" s="229">
        <v>1.686300426131734E-3</v>
      </c>
      <c r="M76" s="229">
        <v>2.5774497987714542E-4</v>
      </c>
      <c r="N76" s="229">
        <v>2.6476706392081418E-4</v>
      </c>
      <c r="O76" s="229">
        <v>1.0591286003491571E-4</v>
      </c>
      <c r="P76" s="229">
        <v>9.9439471225249272E-5</v>
      </c>
      <c r="Q76" s="229">
        <v>0</v>
      </c>
      <c r="R76" s="229">
        <v>4.7345181802123718E-4</v>
      </c>
      <c r="S76" s="229">
        <v>1.006085381767522E-3</v>
      </c>
      <c r="T76" s="229">
        <v>7.024620226526991E-4</v>
      </c>
      <c r="U76" s="229">
        <v>4.0673642189783968E-4</v>
      </c>
      <c r="V76" s="229">
        <v>2.6144183851933991E-4</v>
      </c>
      <c r="W76" s="229">
        <v>1.331885166379015E-4</v>
      </c>
      <c r="X76" s="229">
        <v>1.695667075630582E-4</v>
      </c>
      <c r="Y76" s="229">
        <v>1.2240990881317031E-4</v>
      </c>
      <c r="DA76" s="73" t="s">
        <v>1921</v>
      </c>
    </row>
    <row r="77" spans="1:105" ht="12" customHeight="1" x14ac:dyDescent="0.25">
      <c r="A77" s="64" t="s">
        <v>35</v>
      </c>
      <c r="B77" s="229">
        <v>1.397817733291731</v>
      </c>
      <c r="C77" s="229">
        <v>2.3900340820795969</v>
      </c>
      <c r="D77" s="229">
        <v>1.4690142851106369</v>
      </c>
      <c r="E77" s="229">
        <v>2.3524681903581448</v>
      </c>
      <c r="F77" s="229">
        <v>1.554648156789693</v>
      </c>
      <c r="G77" s="229">
        <v>1.293366897573188</v>
      </c>
      <c r="H77" s="229">
        <v>1.213448360175327</v>
      </c>
      <c r="I77" s="229">
        <v>0.79567883245207993</v>
      </c>
      <c r="J77" s="229">
        <v>0.83811417554805379</v>
      </c>
      <c r="K77" s="229">
        <v>0.65609825900261898</v>
      </c>
      <c r="L77" s="229">
        <v>0.54574087865541154</v>
      </c>
      <c r="M77" s="229">
        <v>0.52544086691428316</v>
      </c>
      <c r="N77" s="229">
        <v>0.68725072427507206</v>
      </c>
      <c r="O77" s="229">
        <v>0.5705466558287704</v>
      </c>
      <c r="P77" s="229">
        <v>0.51460581190060928</v>
      </c>
      <c r="Q77" s="229">
        <v>0.69873264456825035</v>
      </c>
      <c r="R77" s="229">
        <v>0.31925426599435969</v>
      </c>
      <c r="S77" s="229">
        <v>1.0373840484239649</v>
      </c>
      <c r="T77" s="229">
        <v>1.702429897546428</v>
      </c>
      <c r="U77" s="229">
        <v>1.9311943267303029</v>
      </c>
      <c r="V77" s="229">
        <v>1.457926648889174</v>
      </c>
      <c r="W77" s="229">
        <v>1.244535538427026</v>
      </c>
      <c r="X77" s="229">
        <v>0.78031495574297172</v>
      </c>
      <c r="Y77" s="229">
        <v>0.550106224729213</v>
      </c>
      <c r="DA77" s="73" t="s">
        <v>1922</v>
      </c>
    </row>
    <row r="78" spans="1:105" ht="12" customHeight="1" x14ac:dyDescent="0.25">
      <c r="A78" s="64" t="s">
        <v>36</v>
      </c>
      <c r="B78" s="229">
        <v>4.2044743847287824E-3</v>
      </c>
      <c r="C78" s="229">
        <v>4.2960462344032758E-3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167.73633673487581</v>
      </c>
      <c r="C79" s="229">
        <v>156.93099033623841</v>
      </c>
      <c r="D79" s="229">
        <v>153.19132785132399</v>
      </c>
      <c r="E79" s="229">
        <v>147.61737776350751</v>
      </c>
      <c r="F79" s="229">
        <v>146.07900820680899</v>
      </c>
      <c r="G79" s="229">
        <v>152.27489030661829</v>
      </c>
      <c r="H79" s="229">
        <v>171.57596708932539</v>
      </c>
      <c r="I79" s="229">
        <v>174.5618425939511</v>
      </c>
      <c r="J79" s="229">
        <v>169.28659956441189</v>
      </c>
      <c r="K79" s="229">
        <v>175.64123438528401</v>
      </c>
      <c r="L79" s="229">
        <v>184.2343191357179</v>
      </c>
      <c r="M79" s="229">
        <v>178.4814685507061</v>
      </c>
      <c r="N79" s="229">
        <v>181.9466921702307</v>
      </c>
      <c r="O79" s="229">
        <v>184.96033424647331</v>
      </c>
      <c r="P79" s="229">
        <v>171.98829789735109</v>
      </c>
      <c r="Q79" s="229">
        <v>174.63675413095211</v>
      </c>
      <c r="R79" s="229">
        <v>171.3632565279762</v>
      </c>
      <c r="S79" s="229">
        <v>167.28769305699089</v>
      </c>
      <c r="T79" s="229">
        <v>163.49315671554101</v>
      </c>
      <c r="U79" s="229">
        <v>160.34738447566571</v>
      </c>
      <c r="V79" s="229">
        <v>166.96947687059469</v>
      </c>
      <c r="W79" s="229">
        <v>167.02659995692579</v>
      </c>
      <c r="X79" s="229">
        <v>163.9202538597402</v>
      </c>
      <c r="Y79" s="229">
        <v>170.39790144384679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2.8587852452591709</v>
      </c>
      <c r="W80" s="229">
        <v>3.0197400414554738</v>
      </c>
      <c r="X80" s="229">
        <v>3.1125664840274969</v>
      </c>
      <c r="Y80" s="229">
        <v>3.209124636453383</v>
      </c>
      <c r="DA80" s="73" t="s">
        <v>1925</v>
      </c>
    </row>
    <row r="81" spans="1:105" ht="12" customHeight="1" x14ac:dyDescent="0.25">
      <c r="A81" s="61" t="s">
        <v>1926</v>
      </c>
      <c r="B81" s="263">
        <v>45.590874948781753</v>
      </c>
      <c r="C81" s="263">
        <v>43.665048054863057</v>
      </c>
      <c r="D81" s="263">
        <v>42.643107548898698</v>
      </c>
      <c r="E81" s="263">
        <v>42.095985943233799</v>
      </c>
      <c r="F81" s="263">
        <v>41.886862077476323</v>
      </c>
      <c r="G81" s="263">
        <v>42.575456858355892</v>
      </c>
      <c r="H81" s="263">
        <v>46.7618525698892</v>
      </c>
      <c r="I81" s="263">
        <v>46.213269485646578</v>
      </c>
      <c r="J81" s="263">
        <v>45.355261547692287</v>
      </c>
      <c r="K81" s="263">
        <v>44.773969222847242</v>
      </c>
      <c r="L81" s="263">
        <v>46.81977332514235</v>
      </c>
      <c r="M81" s="263">
        <v>45.159948215462933</v>
      </c>
      <c r="N81" s="263">
        <v>46.050780337859258</v>
      </c>
      <c r="O81" s="263">
        <v>45.618437613393077</v>
      </c>
      <c r="P81" s="263">
        <v>41.678504157959601</v>
      </c>
      <c r="Q81" s="263">
        <v>41.607513612624118</v>
      </c>
      <c r="R81" s="263">
        <v>40.732991583621143</v>
      </c>
      <c r="S81" s="263">
        <v>40.407205435992942</v>
      </c>
      <c r="T81" s="263">
        <v>39.607144122116956</v>
      </c>
      <c r="U81" s="263">
        <v>38.401637594781</v>
      </c>
      <c r="V81" s="263">
        <v>39.979837523160093</v>
      </c>
      <c r="W81" s="263">
        <v>40.004317666409101</v>
      </c>
      <c r="X81" s="263">
        <v>38.442144128096608</v>
      </c>
      <c r="Y81" s="263">
        <v>39.570909104659037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57.97027568561424</v>
      </c>
      <c r="C83" s="223">
        <v>56.421317702665228</v>
      </c>
      <c r="D83" s="223">
        <v>53.29398967309028</v>
      </c>
      <c r="E83" s="223">
        <v>49.91366364067386</v>
      </c>
      <c r="F83" s="223">
        <v>50.470445475922332</v>
      </c>
      <c r="G83" s="223">
        <v>49.042104126144352</v>
      </c>
      <c r="H83" s="223">
        <v>47.618035520340783</v>
      </c>
      <c r="I83" s="223">
        <v>47.200299613256192</v>
      </c>
      <c r="J83" s="223">
        <v>44.787151396670517</v>
      </c>
      <c r="K83" s="223">
        <v>37.717455744472147</v>
      </c>
      <c r="L83" s="223">
        <v>37.525445971255387</v>
      </c>
      <c r="M83" s="223">
        <v>37.622242007402022</v>
      </c>
      <c r="N83" s="223">
        <v>36.901773521941607</v>
      </c>
      <c r="O83" s="223">
        <v>32.067450081207603</v>
      </c>
      <c r="P83" s="223">
        <v>50.492480515453167</v>
      </c>
      <c r="Q83" s="223">
        <v>47.632087473553938</v>
      </c>
      <c r="R83" s="223">
        <v>46.495264393740023</v>
      </c>
      <c r="S83" s="223">
        <v>38.337154867679367</v>
      </c>
      <c r="T83" s="223">
        <v>35.752842266169857</v>
      </c>
      <c r="U83" s="223">
        <v>30.9138244004968</v>
      </c>
      <c r="V83" s="223">
        <v>29.581064297315361</v>
      </c>
      <c r="W83" s="223">
        <v>24.95700773860705</v>
      </c>
      <c r="X83" s="223">
        <v>20.913346708703539</v>
      </c>
      <c r="Y83" s="223">
        <v>19.32358653753133</v>
      </c>
      <c r="DA83" s="89" t="s">
        <v>1928</v>
      </c>
    </row>
    <row r="84" spans="1:105" ht="12" customHeight="1" x14ac:dyDescent="0.25">
      <c r="A84" s="55" t="s">
        <v>91</v>
      </c>
      <c r="B84" s="259">
        <v>2.1465093397277002</v>
      </c>
      <c r="C84" s="259">
        <v>2.089154898370901</v>
      </c>
      <c r="D84" s="259">
        <v>1.973356952881093</v>
      </c>
      <c r="E84" s="259">
        <v>1.848191058565591</v>
      </c>
      <c r="F84" s="259">
        <v>1.868807441624317</v>
      </c>
      <c r="G84" s="259">
        <v>1.8159191637722749</v>
      </c>
      <c r="H84" s="259">
        <v>1.76318909605009</v>
      </c>
      <c r="I84" s="259">
        <v>1.747721271971463</v>
      </c>
      <c r="J84" s="259">
        <v>1.6583678037708971</v>
      </c>
      <c r="K84" s="259">
        <v>1.39659282397317</v>
      </c>
      <c r="L84" s="259">
        <v>1.3894831325554451</v>
      </c>
      <c r="M84" s="259">
        <v>1.3930672727578279</v>
      </c>
      <c r="N84" s="259">
        <v>1.3663899400261039</v>
      </c>
      <c r="O84" s="259">
        <v>1.187385781531495</v>
      </c>
      <c r="P84" s="259">
        <v>1.8696233497356369</v>
      </c>
      <c r="Q84" s="259">
        <v>1.7637094083734379</v>
      </c>
      <c r="R84" s="259">
        <v>1.7216153984765079</v>
      </c>
      <c r="S84" s="259">
        <v>1.4195388931450059</v>
      </c>
      <c r="T84" s="259">
        <v>1.3238475915200361</v>
      </c>
      <c r="U84" s="259">
        <v>1.1446696089947419</v>
      </c>
      <c r="V84" s="259">
        <v>1.0953204904118581</v>
      </c>
      <c r="W84" s="259">
        <v>0.92410204314200306</v>
      </c>
      <c r="X84" s="259">
        <v>0.77437434106149206</v>
      </c>
      <c r="Y84" s="259">
        <v>0.71550908615292907</v>
      </c>
      <c r="DA84" s="67" t="s">
        <v>1929</v>
      </c>
    </row>
    <row r="85" spans="1:105" ht="12" customHeight="1" x14ac:dyDescent="0.25">
      <c r="A85" s="173" t="s">
        <v>92</v>
      </c>
      <c r="B85" s="224">
        <v>0.94647552099080878</v>
      </c>
      <c r="C85" s="224">
        <v>0.92118582214831579</v>
      </c>
      <c r="D85" s="224">
        <v>0.87012621632287124</v>
      </c>
      <c r="E85" s="224">
        <v>0.81493593466885639</v>
      </c>
      <c r="F85" s="224">
        <v>0.82402646203592067</v>
      </c>
      <c r="G85" s="224">
        <v>0.80070606020591117</v>
      </c>
      <c r="H85" s="224">
        <v>0.77745541908567906</v>
      </c>
      <c r="I85" s="224">
        <v>0.77063508218685572</v>
      </c>
      <c r="J85" s="224">
        <v>0.73123582647330077</v>
      </c>
      <c r="K85" s="224">
        <v>0.61580953607670597</v>
      </c>
      <c r="L85" s="224">
        <v>0.61267460963397791</v>
      </c>
      <c r="M85" s="224">
        <v>0.61425498988323624</v>
      </c>
      <c r="N85" s="224">
        <v>0.60249196517675785</v>
      </c>
      <c r="O85" s="224">
        <v>0.52356239751310218</v>
      </c>
      <c r="P85" s="224">
        <v>0.82438622616107493</v>
      </c>
      <c r="Q85" s="224">
        <v>0.77768484407265859</v>
      </c>
      <c r="R85" s="224">
        <v>0.75912403503707193</v>
      </c>
      <c r="S85" s="224">
        <v>0.6259273083929725</v>
      </c>
      <c r="T85" s="224">
        <v>0.58373346703224915</v>
      </c>
      <c r="U85" s="224">
        <v>0.50472725391126483</v>
      </c>
      <c r="V85" s="224">
        <v>0.48296739856998899</v>
      </c>
      <c r="W85" s="224">
        <v>0.40747083953636698</v>
      </c>
      <c r="X85" s="224">
        <v>0.34145034653847223</v>
      </c>
      <c r="Y85" s="224">
        <v>0.31549447400781422</v>
      </c>
      <c r="DA85" s="177" t="s">
        <v>1930</v>
      </c>
    </row>
    <row r="86" spans="1:105" ht="12" customHeight="1" x14ac:dyDescent="0.25">
      <c r="A86" s="173" t="s">
        <v>93</v>
      </c>
      <c r="B86" s="224">
        <v>7.3414698342630178</v>
      </c>
      <c r="C86" s="224">
        <v>7.1453067459927579</v>
      </c>
      <c r="D86" s="224">
        <v>6.7492557678074494</v>
      </c>
      <c r="E86" s="224">
        <v>6.3211646244852489</v>
      </c>
      <c r="F86" s="224">
        <v>6.3916765721930799</v>
      </c>
      <c r="G86" s="224">
        <v>6.2107886117958753</v>
      </c>
      <c r="H86" s="224">
        <v>6.030441760106811</v>
      </c>
      <c r="I86" s="224">
        <v>5.9775388624705306</v>
      </c>
      <c r="J86" s="224">
        <v>5.6719330217503376</v>
      </c>
      <c r="K86" s="224">
        <v>4.7766128468129114</v>
      </c>
      <c r="L86" s="224">
        <v>4.7522963511386997</v>
      </c>
      <c r="M86" s="224">
        <v>4.7645547917103563</v>
      </c>
      <c r="N86" s="224">
        <v>4.6733132443833858</v>
      </c>
      <c r="O86" s="224">
        <v>4.0610850069034026</v>
      </c>
      <c r="P86" s="224">
        <v>6.3944671329774767</v>
      </c>
      <c r="Q86" s="224">
        <v>6.032221327125483</v>
      </c>
      <c r="R86" s="224">
        <v>5.8882518143253764</v>
      </c>
      <c r="S86" s="224">
        <v>4.8550927637283028</v>
      </c>
      <c r="T86" s="224">
        <v>4.5278103283440743</v>
      </c>
      <c r="U86" s="224">
        <v>3.9149875796480789</v>
      </c>
      <c r="V86" s="224">
        <v>3.7462042164833651</v>
      </c>
      <c r="W86" s="224">
        <v>3.1606045908789162</v>
      </c>
      <c r="X86" s="224">
        <v>2.648507397620472</v>
      </c>
      <c r="Y86" s="224">
        <v>2.4471770399094539</v>
      </c>
      <c r="DA86" s="177" t="s">
        <v>1931</v>
      </c>
    </row>
    <row r="87" spans="1:105" ht="12" customHeight="1" x14ac:dyDescent="0.25">
      <c r="A87" s="173" t="s">
        <v>94</v>
      </c>
      <c r="B87" s="224">
        <v>3.2416698560146888</v>
      </c>
      <c r="C87" s="224">
        <v>3.1550528727042511</v>
      </c>
      <c r="D87" s="224">
        <v>2.980174197668827</v>
      </c>
      <c r="E87" s="224">
        <v>2.7911479963408818</v>
      </c>
      <c r="F87" s="224">
        <v>2.822282968020065</v>
      </c>
      <c r="G87" s="224">
        <v>2.7424108086605141</v>
      </c>
      <c r="H87" s="224">
        <v>2.6627775790830919</v>
      </c>
      <c r="I87" s="224">
        <v>2.6394179886420881</v>
      </c>
      <c r="J87" s="224">
        <v>2.5044759042843818</v>
      </c>
      <c r="K87" s="224">
        <v>2.1091419332815842</v>
      </c>
      <c r="L87" s="224">
        <v>2.0984048393738859</v>
      </c>
      <c r="M87" s="224">
        <v>2.1038176270281279</v>
      </c>
      <c r="N87" s="224">
        <v>2.0635293768189431</v>
      </c>
      <c r="O87" s="224">
        <v>1.793196341712344</v>
      </c>
      <c r="P87" s="224">
        <v>2.8235151568024728</v>
      </c>
      <c r="Q87" s="224">
        <v>2.6635633575295641</v>
      </c>
      <c r="R87" s="224">
        <v>2.5999927592208829</v>
      </c>
      <c r="S87" s="224">
        <v>2.1437952093571511</v>
      </c>
      <c r="T87" s="224">
        <v>1.999281695150954</v>
      </c>
      <c r="U87" s="224">
        <v>1.728686150065901</v>
      </c>
      <c r="V87" s="224">
        <v>1.654158847915274</v>
      </c>
      <c r="W87" s="224">
        <v>1.3955838354353649</v>
      </c>
      <c r="X87" s="224">
        <v>1.1694642609888311</v>
      </c>
      <c r="Y87" s="224">
        <v>1.080565638992657</v>
      </c>
      <c r="DA87" s="177" t="s">
        <v>1932</v>
      </c>
    </row>
    <row r="88" spans="1:105" ht="12" customHeight="1" x14ac:dyDescent="0.25">
      <c r="A88" s="56" t="s">
        <v>95</v>
      </c>
      <c r="B88" s="260">
        <v>11.24703352724406</v>
      </c>
      <c r="C88" s="260">
        <v>10.927217225283171</v>
      </c>
      <c r="D88" s="260">
        <v>10.32308531583344</v>
      </c>
      <c r="E88" s="260">
        <v>9.67009428489059</v>
      </c>
      <c r="F88" s="260">
        <v>9.7690055964658988</v>
      </c>
      <c r="G88" s="260">
        <v>9.4967244758117761</v>
      </c>
      <c r="H88" s="260">
        <v>9.2269722758381718</v>
      </c>
      <c r="I88" s="260">
        <v>9.1466641524977206</v>
      </c>
      <c r="J88" s="260">
        <v>8.6750825260333588</v>
      </c>
      <c r="K88" s="260">
        <v>7.3182383917064326</v>
      </c>
      <c r="L88" s="260">
        <v>7.2803659216306462</v>
      </c>
      <c r="M88" s="260">
        <v>7.2954150829433964</v>
      </c>
      <c r="N88" s="260">
        <v>7.153511634227895</v>
      </c>
      <c r="O88" s="260">
        <v>6.2223191950423553</v>
      </c>
      <c r="P88" s="260">
        <v>9.7995398672503349</v>
      </c>
      <c r="Q88" s="260">
        <v>9.2724010921770592</v>
      </c>
      <c r="R88" s="260">
        <v>9.0498939097182252</v>
      </c>
      <c r="S88" s="260">
        <v>7.4693179612931964</v>
      </c>
      <c r="T88" s="260">
        <v>6.9914411847914923</v>
      </c>
      <c r="U88" s="260">
        <v>6.0770312801678568</v>
      </c>
      <c r="V88" s="260">
        <v>5.9448891930507681</v>
      </c>
      <c r="W88" s="260">
        <v>5.092673192714213</v>
      </c>
      <c r="X88" s="260">
        <v>4.2478871595643506</v>
      </c>
      <c r="Y88" s="260">
        <v>4.0454200614036786</v>
      </c>
      <c r="DA88" s="68" t="s">
        <v>1933</v>
      </c>
    </row>
    <row r="89" spans="1:105" ht="12" customHeight="1" x14ac:dyDescent="0.25">
      <c r="A89" s="37" t="s">
        <v>159</v>
      </c>
      <c r="B89" s="226">
        <v>0.15973534082502491</v>
      </c>
      <c r="C89" s="226">
        <v>4.8220992391668487E-2</v>
      </c>
      <c r="D89" s="226">
        <v>4.2201644688346127E-2</v>
      </c>
      <c r="E89" s="226">
        <v>0.10450245123621479</v>
      </c>
      <c r="F89" s="226">
        <v>8.6159854829836874E-2</v>
      </c>
      <c r="G89" s="226">
        <v>5.0166680837443689E-2</v>
      </c>
      <c r="H89" s="226">
        <v>5.781055088187799E-2</v>
      </c>
      <c r="I89" s="226">
        <v>4.1761174982576768E-2</v>
      </c>
      <c r="J89" s="226">
        <v>3.3116290462580959E-2</v>
      </c>
      <c r="K89" s="226">
        <v>6.0174827430213407E-2</v>
      </c>
      <c r="L89" s="226">
        <v>5.51665433474339E-2</v>
      </c>
      <c r="M89" s="226">
        <v>4.7812380764419918E-2</v>
      </c>
      <c r="N89" s="226">
        <v>3.5522296576548873E-2</v>
      </c>
      <c r="O89" s="226">
        <v>4.6575885409041499E-2</v>
      </c>
      <c r="P89" s="226">
        <v>7.0932802826765853E-2</v>
      </c>
      <c r="Q89" s="226">
        <v>0.120229293318753</v>
      </c>
      <c r="R89" s="226">
        <v>0.1843750169494815</v>
      </c>
      <c r="S89" s="226">
        <v>0.1258382949439602</v>
      </c>
      <c r="T89" s="226">
        <v>0.13928673939766181</v>
      </c>
      <c r="U89" s="226">
        <v>0.16138251820870139</v>
      </c>
      <c r="V89" s="226">
        <v>0.56296197936993853</v>
      </c>
      <c r="W89" s="226">
        <v>0.72434336237393449</v>
      </c>
      <c r="X89" s="226">
        <v>0.52881120464920961</v>
      </c>
      <c r="Y89" s="226">
        <v>0.81971548527301685</v>
      </c>
      <c r="DA89" s="69" t="s">
        <v>1934</v>
      </c>
    </row>
    <row r="90" spans="1:105" ht="12" customHeight="1" x14ac:dyDescent="0.25">
      <c r="A90" s="37" t="s">
        <v>35</v>
      </c>
      <c r="B90" s="226">
        <v>0.18602116054633749</v>
      </c>
      <c r="C90" s="226">
        <v>0.2593840823300681</v>
      </c>
      <c r="D90" s="226">
        <v>0.15788739562229201</v>
      </c>
      <c r="E90" s="226">
        <v>0.24091145274880579</v>
      </c>
      <c r="F90" s="226">
        <v>0.1436984676972877</v>
      </c>
      <c r="G90" s="226">
        <v>0.1209045925569479</v>
      </c>
      <c r="H90" s="226">
        <v>0.1150728193754318</v>
      </c>
      <c r="I90" s="226">
        <v>7.8701373701751107E-2</v>
      </c>
      <c r="J90" s="226">
        <v>7.0628703426805092E-2</v>
      </c>
      <c r="K90" s="226">
        <v>7.0772128952948446E-2</v>
      </c>
      <c r="L90" s="226">
        <v>5.8484844391996818E-2</v>
      </c>
      <c r="M90" s="226">
        <v>5.2223169354999557E-2</v>
      </c>
      <c r="N90" s="226">
        <v>6.041512240466964E-2</v>
      </c>
      <c r="O90" s="226">
        <v>5.5244084274697028E-2</v>
      </c>
      <c r="P90" s="226">
        <v>8.9028138098850226E-2</v>
      </c>
      <c r="Q90" s="226">
        <v>0.15263353040057981</v>
      </c>
      <c r="R90" s="226">
        <v>7.0724053258300543E-2</v>
      </c>
      <c r="S90" s="226">
        <v>0.16501088987110149</v>
      </c>
      <c r="T90" s="226">
        <v>0.27128939755217468</v>
      </c>
      <c r="U90" s="226">
        <v>0.3168086978709635</v>
      </c>
      <c r="V90" s="226">
        <v>0.32500466563937153</v>
      </c>
      <c r="W90" s="226">
        <v>0.26813527489763878</v>
      </c>
      <c r="X90" s="226">
        <v>0.18384141941195739</v>
      </c>
      <c r="Y90" s="226">
        <v>0.16042904159477481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10.9012770258727</v>
      </c>
      <c r="C93" s="226">
        <v>10.61961215056143</v>
      </c>
      <c r="D93" s="226">
        <v>10.1229962755228</v>
      </c>
      <c r="E93" s="226">
        <v>9.3246803809055692</v>
      </c>
      <c r="F93" s="226">
        <v>9.5391472739387737</v>
      </c>
      <c r="G93" s="226">
        <v>9.325653202417385</v>
      </c>
      <c r="H93" s="226">
        <v>9.054088905580862</v>
      </c>
      <c r="I93" s="226">
        <v>9.0262016038133925</v>
      </c>
      <c r="J93" s="226">
        <v>8.5713375321439731</v>
      </c>
      <c r="K93" s="226">
        <v>7.1872914353232709</v>
      </c>
      <c r="L93" s="226">
        <v>7.1667145338912146</v>
      </c>
      <c r="M93" s="226">
        <v>7.1953795328239769</v>
      </c>
      <c r="N93" s="226">
        <v>7.0575742152466763</v>
      </c>
      <c r="O93" s="226">
        <v>6.1204992253586168</v>
      </c>
      <c r="P93" s="226">
        <v>9.6395789263247185</v>
      </c>
      <c r="Q93" s="226">
        <v>8.9995382684577265</v>
      </c>
      <c r="R93" s="226">
        <v>8.7947948395104429</v>
      </c>
      <c r="S93" s="226">
        <v>7.1784687764781347</v>
      </c>
      <c r="T93" s="226">
        <v>6.5808650478416562</v>
      </c>
      <c r="U93" s="226">
        <v>5.5988400640881917</v>
      </c>
      <c r="V93" s="226">
        <v>5.0569225480414577</v>
      </c>
      <c r="W93" s="226">
        <v>4.1001945554426404</v>
      </c>
      <c r="X93" s="226">
        <v>3.535234535503184</v>
      </c>
      <c r="Y93" s="226">
        <v>3.0652755345358882</v>
      </c>
      <c r="DA93" s="69" t="s">
        <v>1938</v>
      </c>
    </row>
    <row r="94" spans="1:105" ht="12" customHeight="1" x14ac:dyDescent="0.25">
      <c r="A94" s="132" t="s">
        <v>1939</v>
      </c>
      <c r="B94" s="316">
        <v>33.04711760737397</v>
      </c>
      <c r="C94" s="316">
        <v>32.183400138165837</v>
      </c>
      <c r="D94" s="316">
        <v>30.3979912225766</v>
      </c>
      <c r="E94" s="316">
        <v>28.468129741722699</v>
      </c>
      <c r="F94" s="316">
        <v>28.794646435583051</v>
      </c>
      <c r="G94" s="316">
        <v>27.975555005897998</v>
      </c>
      <c r="H94" s="316">
        <v>27.157199390176931</v>
      </c>
      <c r="I94" s="316">
        <v>26.918322255487531</v>
      </c>
      <c r="J94" s="316">
        <v>25.54605631435825</v>
      </c>
      <c r="K94" s="316">
        <v>21.50106021262134</v>
      </c>
      <c r="L94" s="316">
        <v>21.392221116922741</v>
      </c>
      <c r="M94" s="316">
        <v>21.451132243079069</v>
      </c>
      <c r="N94" s="316">
        <v>21.042537361308518</v>
      </c>
      <c r="O94" s="316">
        <v>18.279901358504901</v>
      </c>
      <c r="P94" s="316">
        <v>28.780948782526171</v>
      </c>
      <c r="Q94" s="316">
        <v>27.12250744427574</v>
      </c>
      <c r="R94" s="316">
        <v>26.476386476961949</v>
      </c>
      <c r="S94" s="316">
        <v>21.823482731762748</v>
      </c>
      <c r="T94" s="316">
        <v>20.326727999331052</v>
      </c>
      <c r="U94" s="316">
        <v>17.543722527708962</v>
      </c>
      <c r="V94" s="316">
        <v>16.657524150884111</v>
      </c>
      <c r="W94" s="316">
        <v>13.97657323690018</v>
      </c>
      <c r="X94" s="316">
        <v>11.731663202929919</v>
      </c>
      <c r="Y94" s="316">
        <v>10.719420237064799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1.0000000000000002</v>
      </c>
      <c r="D98" s="232">
        <f t="shared" si="4"/>
        <v>1.0000000000000002</v>
      </c>
      <c r="E98" s="232">
        <f t="shared" si="4"/>
        <v>1</v>
      </c>
      <c r="F98" s="232">
        <f t="shared" si="4"/>
        <v>1</v>
      </c>
      <c r="G98" s="232">
        <f t="shared" si="4"/>
        <v>1.0000000000000002</v>
      </c>
      <c r="H98" s="232">
        <f t="shared" si="4"/>
        <v>0.99999999999999978</v>
      </c>
      <c r="I98" s="232">
        <f t="shared" si="4"/>
        <v>1</v>
      </c>
      <c r="J98" s="232">
        <f t="shared" si="4"/>
        <v>0.99999999999999989</v>
      </c>
      <c r="K98" s="232">
        <f t="shared" si="4"/>
        <v>0.99999999999999989</v>
      </c>
      <c r="L98" s="232">
        <f t="shared" si="4"/>
        <v>1.0000000000000002</v>
      </c>
      <c r="M98" s="232">
        <f t="shared" si="4"/>
        <v>1</v>
      </c>
      <c r="N98" s="232">
        <f t="shared" si="4"/>
        <v>0.99999999999999989</v>
      </c>
      <c r="O98" s="232">
        <f t="shared" si="4"/>
        <v>1</v>
      </c>
      <c r="P98" s="232">
        <f t="shared" si="4"/>
        <v>1.0000000000000002</v>
      </c>
      <c r="Q98" s="232">
        <f t="shared" si="4"/>
        <v>0.99999999999999978</v>
      </c>
      <c r="R98" s="232">
        <f t="shared" si="4"/>
        <v>1.0000000000000002</v>
      </c>
      <c r="S98" s="232">
        <f t="shared" si="4"/>
        <v>1</v>
      </c>
      <c r="T98" s="232">
        <f t="shared" si="4"/>
        <v>1</v>
      </c>
      <c r="U98" s="232">
        <f t="shared" si="4"/>
        <v>0.99999999999999989</v>
      </c>
      <c r="V98" s="232">
        <f t="shared" si="4"/>
        <v>0.99999999999999989</v>
      </c>
      <c r="W98" s="232">
        <f t="shared" si="4"/>
        <v>0.99999999999999989</v>
      </c>
      <c r="X98" s="232">
        <f t="shared" si="4"/>
        <v>1.0000000000000002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5.0000000000000825E-3</v>
      </c>
      <c r="C99" s="266">
        <f t="shared" si="5"/>
        <v>5.0000000000000938E-3</v>
      </c>
      <c r="D99" s="266">
        <f t="shared" si="5"/>
        <v>5.0000000000000972E-3</v>
      </c>
      <c r="E99" s="266">
        <f t="shared" si="5"/>
        <v>5.0000000000000999E-3</v>
      </c>
      <c r="F99" s="266">
        <f t="shared" si="5"/>
        <v>5.0000000000001155E-3</v>
      </c>
      <c r="G99" s="266">
        <f t="shared" si="5"/>
        <v>5.0000000000001051E-3</v>
      </c>
      <c r="H99" s="266">
        <f t="shared" si="5"/>
        <v>5.0000000000000868E-3</v>
      </c>
      <c r="I99" s="266">
        <f t="shared" si="5"/>
        <v>5.0000000000000808E-3</v>
      </c>
      <c r="J99" s="266">
        <f t="shared" si="5"/>
        <v>5.0000000000000782E-3</v>
      </c>
      <c r="K99" s="266">
        <f t="shared" si="5"/>
        <v>5.0000000000000738E-3</v>
      </c>
      <c r="L99" s="266">
        <f t="shared" si="5"/>
        <v>5.0000000000000808E-3</v>
      </c>
      <c r="M99" s="266">
        <f t="shared" si="5"/>
        <v>5.0000000000000582E-3</v>
      </c>
      <c r="N99" s="266">
        <f t="shared" si="5"/>
        <v>5.0000000000000877E-3</v>
      </c>
      <c r="O99" s="266">
        <f t="shared" si="5"/>
        <v>5.0000000000000573E-3</v>
      </c>
      <c r="P99" s="266">
        <f t="shared" si="5"/>
        <v>5.0000000000000513E-3</v>
      </c>
      <c r="Q99" s="266">
        <f t="shared" si="5"/>
        <v>5.0000000000000443E-3</v>
      </c>
      <c r="R99" s="266">
        <f t="shared" si="5"/>
        <v>5.0000000000000435E-3</v>
      </c>
      <c r="S99" s="266">
        <f t="shared" si="5"/>
        <v>5.0000000000000547E-3</v>
      </c>
      <c r="T99" s="266">
        <f t="shared" si="5"/>
        <v>5.0000000000000504E-3</v>
      </c>
      <c r="U99" s="266">
        <f t="shared" si="5"/>
        <v>5.0000000000000253E-3</v>
      </c>
      <c r="V99" s="266">
        <f t="shared" si="5"/>
        <v>5.0000000000000027E-3</v>
      </c>
      <c r="W99" s="266">
        <f t="shared" si="5"/>
        <v>4.9999999999999984E-3</v>
      </c>
      <c r="X99" s="266">
        <f t="shared" si="5"/>
        <v>4.9999999999999784E-3</v>
      </c>
      <c r="Y99" s="266">
        <f t="shared" si="5"/>
        <v>4.9999999999999663E-3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7.0000000000001164E-3</v>
      </c>
      <c r="C100" s="267">
        <f t="shared" si="6"/>
        <v>7.000000000000132E-3</v>
      </c>
      <c r="D100" s="267">
        <f t="shared" si="6"/>
        <v>7.0000000000001355E-3</v>
      </c>
      <c r="E100" s="267">
        <f t="shared" si="6"/>
        <v>7.0000000000001363E-3</v>
      </c>
      <c r="F100" s="267">
        <f t="shared" si="6"/>
        <v>7.0000000000001615E-3</v>
      </c>
      <c r="G100" s="267">
        <f t="shared" si="6"/>
        <v>7.0000000000001493E-3</v>
      </c>
      <c r="H100" s="267">
        <f t="shared" si="6"/>
        <v>7.0000000000001216E-3</v>
      </c>
      <c r="I100" s="267">
        <f t="shared" si="6"/>
        <v>7.000000000000112E-3</v>
      </c>
      <c r="J100" s="267">
        <f t="shared" si="6"/>
        <v>7.0000000000001086E-3</v>
      </c>
      <c r="K100" s="267">
        <f t="shared" si="6"/>
        <v>7.0000000000001008E-3</v>
      </c>
      <c r="L100" s="267">
        <f t="shared" si="6"/>
        <v>7.0000000000001112E-3</v>
      </c>
      <c r="M100" s="267">
        <f t="shared" si="6"/>
        <v>7.0000000000000834E-3</v>
      </c>
      <c r="N100" s="267">
        <f t="shared" si="6"/>
        <v>7.0000000000001198E-3</v>
      </c>
      <c r="O100" s="267">
        <f t="shared" si="6"/>
        <v>7.0000000000000869E-3</v>
      </c>
      <c r="P100" s="267">
        <f t="shared" si="6"/>
        <v>7.0000000000000721E-3</v>
      </c>
      <c r="Q100" s="267">
        <f t="shared" si="6"/>
        <v>7.00000000000006E-3</v>
      </c>
      <c r="R100" s="267">
        <f t="shared" si="6"/>
        <v>7.0000000000000617E-3</v>
      </c>
      <c r="S100" s="267">
        <f t="shared" si="6"/>
        <v>7.0000000000000782E-3</v>
      </c>
      <c r="T100" s="267">
        <f t="shared" si="6"/>
        <v>7.0000000000000713E-3</v>
      </c>
      <c r="U100" s="267">
        <f t="shared" si="6"/>
        <v>7.0000000000000374E-3</v>
      </c>
      <c r="V100" s="267">
        <f t="shared" si="6"/>
        <v>7.0000000000000019E-3</v>
      </c>
      <c r="W100" s="267">
        <f t="shared" si="6"/>
        <v>6.9999999999999958E-3</v>
      </c>
      <c r="X100" s="267">
        <f t="shared" si="6"/>
        <v>6.9999999999999715E-3</v>
      </c>
      <c r="Y100" s="267">
        <f t="shared" si="6"/>
        <v>6.9999999999999542E-3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4.0000000000000667E-2</v>
      </c>
      <c r="C101" s="267">
        <f t="shared" si="7"/>
        <v>4.000000000000075E-2</v>
      </c>
      <c r="D101" s="267">
        <f t="shared" si="7"/>
        <v>4.0000000000000799E-2</v>
      </c>
      <c r="E101" s="267">
        <f t="shared" si="7"/>
        <v>4.0000000000000799E-2</v>
      </c>
      <c r="F101" s="267">
        <f t="shared" si="7"/>
        <v>4.0000000000000924E-2</v>
      </c>
      <c r="G101" s="267">
        <f t="shared" si="7"/>
        <v>4.0000000000000854E-2</v>
      </c>
      <c r="H101" s="267">
        <f t="shared" si="7"/>
        <v>4.0000000000000702E-2</v>
      </c>
      <c r="I101" s="267">
        <f t="shared" si="7"/>
        <v>4.0000000000000625E-2</v>
      </c>
      <c r="J101" s="267">
        <f t="shared" si="7"/>
        <v>4.0000000000000625E-2</v>
      </c>
      <c r="K101" s="267">
        <f t="shared" si="7"/>
        <v>4.0000000000000591E-2</v>
      </c>
      <c r="L101" s="267">
        <f t="shared" si="7"/>
        <v>4.000000000000066E-2</v>
      </c>
      <c r="M101" s="267">
        <f t="shared" si="7"/>
        <v>4.0000000000000473E-2</v>
      </c>
      <c r="N101" s="267">
        <f t="shared" si="7"/>
        <v>4.0000000000000695E-2</v>
      </c>
      <c r="O101" s="267">
        <f t="shared" si="7"/>
        <v>4.0000000000000452E-2</v>
      </c>
      <c r="P101" s="267">
        <f t="shared" si="7"/>
        <v>4.0000000000000403E-2</v>
      </c>
      <c r="Q101" s="267">
        <f t="shared" si="7"/>
        <v>4.0000000000000355E-2</v>
      </c>
      <c r="R101" s="267">
        <f t="shared" si="7"/>
        <v>4.0000000000000348E-2</v>
      </c>
      <c r="S101" s="267">
        <f t="shared" si="7"/>
        <v>4.0000000000000438E-2</v>
      </c>
      <c r="T101" s="267">
        <f t="shared" si="7"/>
        <v>4.0000000000000396E-2</v>
      </c>
      <c r="U101" s="267">
        <f t="shared" si="7"/>
        <v>4.0000000000000209E-2</v>
      </c>
      <c r="V101" s="267">
        <f t="shared" si="7"/>
        <v>4.0000000000000008E-2</v>
      </c>
      <c r="W101" s="267">
        <f t="shared" si="7"/>
        <v>3.9999999999999973E-2</v>
      </c>
      <c r="X101" s="267">
        <f t="shared" si="7"/>
        <v>3.999999999999982E-2</v>
      </c>
      <c r="Y101" s="267">
        <f t="shared" si="7"/>
        <v>3.9999999999999744E-2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2.0000000000000333E-2</v>
      </c>
      <c r="C102" s="267">
        <f t="shared" si="8"/>
        <v>2.0000000000000375E-2</v>
      </c>
      <c r="D102" s="267">
        <f t="shared" si="8"/>
        <v>2.0000000000000389E-2</v>
      </c>
      <c r="E102" s="267">
        <f t="shared" si="8"/>
        <v>2.0000000000000392E-2</v>
      </c>
      <c r="F102" s="267">
        <f t="shared" si="8"/>
        <v>2.0000000000000465E-2</v>
      </c>
      <c r="G102" s="267">
        <f t="shared" si="8"/>
        <v>2.0000000000000427E-2</v>
      </c>
      <c r="H102" s="267">
        <f t="shared" si="8"/>
        <v>2.0000000000000347E-2</v>
      </c>
      <c r="I102" s="267">
        <f t="shared" si="8"/>
        <v>2.0000000000000323E-2</v>
      </c>
      <c r="J102" s="267">
        <f t="shared" si="8"/>
        <v>2.0000000000000313E-2</v>
      </c>
      <c r="K102" s="267">
        <f t="shared" si="8"/>
        <v>2.0000000000000292E-2</v>
      </c>
      <c r="L102" s="267">
        <f t="shared" si="8"/>
        <v>2.0000000000000323E-2</v>
      </c>
      <c r="M102" s="267">
        <f t="shared" si="8"/>
        <v>2.0000000000000236E-2</v>
      </c>
      <c r="N102" s="267">
        <f t="shared" si="8"/>
        <v>2.0000000000000347E-2</v>
      </c>
      <c r="O102" s="267">
        <f t="shared" si="8"/>
        <v>2.0000000000000229E-2</v>
      </c>
      <c r="P102" s="267">
        <f t="shared" si="8"/>
        <v>2.0000000000000202E-2</v>
      </c>
      <c r="Q102" s="267">
        <f t="shared" si="8"/>
        <v>2.0000000000000177E-2</v>
      </c>
      <c r="R102" s="267">
        <f t="shared" si="8"/>
        <v>2.0000000000000174E-2</v>
      </c>
      <c r="S102" s="267">
        <f t="shared" si="8"/>
        <v>2.0000000000000222E-2</v>
      </c>
      <c r="T102" s="267">
        <f t="shared" si="8"/>
        <v>2.0000000000000198E-2</v>
      </c>
      <c r="U102" s="267">
        <f t="shared" si="8"/>
        <v>2.0000000000000101E-2</v>
      </c>
      <c r="V102" s="267">
        <f t="shared" si="8"/>
        <v>2.0000000000000004E-2</v>
      </c>
      <c r="W102" s="267">
        <f t="shared" si="8"/>
        <v>1.999999999999999E-2</v>
      </c>
      <c r="X102" s="267">
        <f t="shared" si="8"/>
        <v>1.9999999999999914E-2</v>
      </c>
      <c r="Y102" s="267">
        <f t="shared" si="8"/>
        <v>1.9999999999999865E-2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1.1339541146746051E-2</v>
      </c>
      <c r="C103" s="268">
        <f t="shared" si="9"/>
        <v>1.1930479040913917E-2</v>
      </c>
      <c r="D103" s="268">
        <f t="shared" si="9"/>
        <v>1.1888519770936806E-2</v>
      </c>
      <c r="E103" s="268">
        <f t="shared" si="9"/>
        <v>1.1829661380222968E-2</v>
      </c>
      <c r="F103" s="268">
        <f t="shared" si="9"/>
        <v>1.2174418689706855E-2</v>
      </c>
      <c r="G103" s="268">
        <f t="shared" si="9"/>
        <v>1.2046472575770744E-2</v>
      </c>
      <c r="H103" s="268">
        <f t="shared" si="9"/>
        <v>1.1700275627148142E-2</v>
      </c>
      <c r="I103" s="268">
        <f t="shared" si="9"/>
        <v>1.1573653512650923E-2</v>
      </c>
      <c r="J103" s="268">
        <f t="shared" si="9"/>
        <v>1.1931249726874798E-2</v>
      </c>
      <c r="K103" s="268">
        <f t="shared" si="9"/>
        <v>1.0851700535208295E-2</v>
      </c>
      <c r="L103" s="268">
        <f t="shared" si="9"/>
        <v>1.0747149520679917E-2</v>
      </c>
      <c r="M103" s="268">
        <f t="shared" si="9"/>
        <v>1.1041029919660689E-2</v>
      </c>
      <c r="N103" s="268">
        <f t="shared" si="9"/>
        <v>1.1289244571787923E-2</v>
      </c>
      <c r="O103" s="268">
        <f t="shared" si="9"/>
        <v>1.06967820101645E-2</v>
      </c>
      <c r="P103" s="268">
        <f t="shared" si="9"/>
        <v>1.0514414955973253E-2</v>
      </c>
      <c r="Q103" s="268">
        <f t="shared" si="9"/>
        <v>9.7754490803627653E-3</v>
      </c>
      <c r="R103" s="268">
        <f t="shared" si="9"/>
        <v>9.7286585923731031E-3</v>
      </c>
      <c r="S103" s="268">
        <f t="shared" si="9"/>
        <v>1.0107461616890592E-2</v>
      </c>
      <c r="T103" s="268">
        <f t="shared" si="9"/>
        <v>9.9693284096128328E-3</v>
      </c>
      <c r="U103" s="268">
        <f t="shared" si="9"/>
        <v>9.6125049497016533E-3</v>
      </c>
      <c r="V103" s="268">
        <f t="shared" si="9"/>
        <v>8.7746502269773451E-3</v>
      </c>
      <c r="W103" s="268">
        <f t="shared" si="9"/>
        <v>8.5569149867457742E-3</v>
      </c>
      <c r="X103" s="268">
        <f t="shared" si="9"/>
        <v>8.0218717399346048E-3</v>
      </c>
      <c r="Y103" s="268">
        <f t="shared" si="9"/>
        <v>7.4616531438901207E-3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2.8726144310666796E-2</v>
      </c>
      <c r="C104" s="269">
        <f t="shared" si="10"/>
        <v>3.0294688465242258E-2</v>
      </c>
      <c r="D104" s="269">
        <f t="shared" si="10"/>
        <v>3.0182097202822358E-2</v>
      </c>
      <c r="E104" s="269">
        <f t="shared" si="10"/>
        <v>3.0025261713583856E-2</v>
      </c>
      <c r="F104" s="269">
        <f t="shared" si="10"/>
        <v>3.0938260063325451E-2</v>
      </c>
      <c r="G104" s="269">
        <f t="shared" si="10"/>
        <v>3.0595040310682348E-2</v>
      </c>
      <c r="H104" s="269">
        <f t="shared" si="10"/>
        <v>2.9689857854067706E-2</v>
      </c>
      <c r="I104" s="269">
        <f t="shared" si="10"/>
        <v>2.9365810504835867E-2</v>
      </c>
      <c r="J104" s="269">
        <f t="shared" si="10"/>
        <v>3.0291616263072019E-2</v>
      </c>
      <c r="K104" s="269">
        <f t="shared" si="10"/>
        <v>2.7487635531341502E-2</v>
      </c>
      <c r="L104" s="269">
        <f t="shared" si="10"/>
        <v>2.7225898576661068E-2</v>
      </c>
      <c r="M104" s="269">
        <f t="shared" si="10"/>
        <v>2.7989559313900979E-2</v>
      </c>
      <c r="N104" s="269">
        <f t="shared" si="10"/>
        <v>2.8630567819865841E-2</v>
      </c>
      <c r="O104" s="269">
        <f t="shared" si="10"/>
        <v>2.7093241473564504E-2</v>
      </c>
      <c r="P104" s="269">
        <f t="shared" si="10"/>
        <v>2.6623846189239807E-2</v>
      </c>
      <c r="Q104" s="269">
        <f t="shared" si="10"/>
        <v>2.4652479475204922E-2</v>
      </c>
      <c r="R104" s="269">
        <f t="shared" si="10"/>
        <v>2.4538863634392588E-2</v>
      </c>
      <c r="S104" s="269">
        <f t="shared" si="10"/>
        <v>2.5460766451302099E-2</v>
      </c>
      <c r="T104" s="269">
        <f t="shared" si="10"/>
        <v>2.4989233227753267E-2</v>
      </c>
      <c r="U104" s="269">
        <f t="shared" si="10"/>
        <v>2.3925064373574511E-2</v>
      </c>
      <c r="V104" s="269">
        <f t="shared" si="10"/>
        <v>2.1197408123258179E-2</v>
      </c>
      <c r="W104" s="269">
        <f t="shared" si="10"/>
        <v>2.0246892395079003E-2</v>
      </c>
      <c r="X104" s="269">
        <f t="shared" si="10"/>
        <v>1.9100669463786461E-2</v>
      </c>
      <c r="Y104" s="269">
        <f t="shared" si="10"/>
        <v>1.7046255380288918E-2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0.82409843829665996</v>
      </c>
      <c r="C105" s="269">
        <f t="shared" si="11"/>
        <v>0.81845330257108251</v>
      </c>
      <c r="D105" s="269">
        <f t="shared" si="11"/>
        <v>0.81885805590885674</v>
      </c>
      <c r="E105" s="269">
        <f t="shared" si="11"/>
        <v>0.81942227309822779</v>
      </c>
      <c r="F105" s="269">
        <f t="shared" si="11"/>
        <v>0.81613563221735408</v>
      </c>
      <c r="G105" s="269">
        <f t="shared" si="11"/>
        <v>0.81736950864536273</v>
      </c>
      <c r="H105" s="269">
        <f t="shared" si="11"/>
        <v>0.82063240462085463</v>
      </c>
      <c r="I105" s="269">
        <f t="shared" si="11"/>
        <v>0.82180317930509916</v>
      </c>
      <c r="J105" s="269">
        <f t="shared" si="11"/>
        <v>0.81846243120322548</v>
      </c>
      <c r="K105" s="269">
        <f t="shared" si="11"/>
        <v>0.82857702941935707</v>
      </c>
      <c r="L105" s="269">
        <f t="shared" si="11"/>
        <v>0.82952495506563373</v>
      </c>
      <c r="M105" s="269">
        <f t="shared" si="11"/>
        <v>0.82677039006887998</v>
      </c>
      <c r="N105" s="269">
        <f t="shared" si="11"/>
        <v>0.82445670356419865</v>
      </c>
      <c r="O105" s="269">
        <f t="shared" si="11"/>
        <v>0.83000277324168259</v>
      </c>
      <c r="P105" s="269">
        <f t="shared" si="11"/>
        <v>0.83169763621203141</v>
      </c>
      <c r="Q105" s="269">
        <f t="shared" si="11"/>
        <v>0.83878878372175403</v>
      </c>
      <c r="R105" s="269">
        <f t="shared" si="11"/>
        <v>0.8392016696968061</v>
      </c>
      <c r="S105" s="269">
        <f t="shared" si="11"/>
        <v>0.83585229092891322</v>
      </c>
      <c r="T105" s="269">
        <f t="shared" si="11"/>
        <v>0.83750980896762606</v>
      </c>
      <c r="U105" s="269">
        <f t="shared" si="11"/>
        <v>0.84129562095766919</v>
      </c>
      <c r="V105" s="269">
        <f t="shared" si="11"/>
        <v>0.85092259026474637</v>
      </c>
      <c r="W105" s="269">
        <f t="shared" si="11"/>
        <v>0.85420309840688857</v>
      </c>
      <c r="X105" s="269">
        <f t="shared" si="11"/>
        <v>0.85843152665453171</v>
      </c>
      <c r="Y105" s="269">
        <f t="shared" si="11"/>
        <v>0.86561152396406826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0.58471390237443777</v>
      </c>
      <c r="C106" s="318">
        <f t="shared" si="12"/>
        <v>0.56599756536073131</v>
      </c>
      <c r="D106" s="318">
        <f t="shared" si="12"/>
        <v>0.56734057921867143</v>
      </c>
      <c r="E106" s="318">
        <f t="shared" si="12"/>
        <v>0.56921175881836339</v>
      </c>
      <c r="F106" s="318">
        <f t="shared" si="12"/>
        <v>0.55831679835630976</v>
      </c>
      <c r="G106" s="318">
        <f t="shared" si="12"/>
        <v>0.56241083938967751</v>
      </c>
      <c r="H106" s="318">
        <f t="shared" si="12"/>
        <v>0.57321692250362488</v>
      </c>
      <c r="I106" s="318">
        <f t="shared" si="12"/>
        <v>0.57708809176480125</v>
      </c>
      <c r="J106" s="318">
        <f t="shared" si="12"/>
        <v>0.56603229567762647</v>
      </c>
      <c r="K106" s="318">
        <f t="shared" si="12"/>
        <v>0.5995133999915121</v>
      </c>
      <c r="L106" s="318">
        <f t="shared" si="12"/>
        <v>0.60264246692679235</v>
      </c>
      <c r="M106" s="318">
        <f t="shared" si="12"/>
        <v>0.59352406245303957</v>
      </c>
      <c r="N106" s="318">
        <f t="shared" si="12"/>
        <v>0.58586863839865111</v>
      </c>
      <c r="O106" s="318">
        <f t="shared" si="12"/>
        <v>0.60422576096197944</v>
      </c>
      <c r="P106" s="318">
        <f t="shared" si="12"/>
        <v>0.60983225130170071</v>
      </c>
      <c r="Q106" s="318">
        <f t="shared" si="12"/>
        <v>0.63335145476171384</v>
      </c>
      <c r="R106" s="318">
        <f t="shared" si="12"/>
        <v>0.63471113941020207</v>
      </c>
      <c r="S106" s="318">
        <f t="shared" si="12"/>
        <v>0.62367923716806328</v>
      </c>
      <c r="T106" s="318">
        <f t="shared" si="12"/>
        <v>0.62926619873634981</v>
      </c>
      <c r="U106" s="318">
        <f t="shared" si="12"/>
        <v>0.64192008451121563</v>
      </c>
      <c r="V106" s="318">
        <f t="shared" si="12"/>
        <v>0.67427752257092899</v>
      </c>
      <c r="W106" s="318">
        <f t="shared" si="12"/>
        <v>0.68547899511456434</v>
      </c>
      <c r="X106" s="318">
        <f t="shared" si="12"/>
        <v>0.69925928112297864</v>
      </c>
      <c r="Y106" s="318">
        <f t="shared" si="12"/>
        <v>0.72355939579499462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0.23938453592222225</v>
      </c>
      <c r="C107" s="318">
        <f t="shared" si="13"/>
        <v>0.25245573721035114</v>
      </c>
      <c r="D107" s="318">
        <f t="shared" si="13"/>
        <v>0.25151747669018532</v>
      </c>
      <c r="E107" s="318">
        <f t="shared" si="13"/>
        <v>0.2502105142798644</v>
      </c>
      <c r="F107" s="318">
        <f t="shared" si="13"/>
        <v>0.25781883386104432</v>
      </c>
      <c r="G107" s="318">
        <f t="shared" si="13"/>
        <v>0.25495866925568517</v>
      </c>
      <c r="H107" s="318">
        <f t="shared" si="13"/>
        <v>0.24741548211722986</v>
      </c>
      <c r="I107" s="318">
        <f t="shared" si="13"/>
        <v>0.24471508754029794</v>
      </c>
      <c r="J107" s="318">
        <f t="shared" si="13"/>
        <v>0.25243013552559906</v>
      </c>
      <c r="K107" s="318">
        <f t="shared" si="13"/>
        <v>0.22906362942784489</v>
      </c>
      <c r="L107" s="318">
        <f t="shared" si="13"/>
        <v>0.22688248813884132</v>
      </c>
      <c r="M107" s="318">
        <f t="shared" si="13"/>
        <v>0.23324632761584044</v>
      </c>
      <c r="N107" s="318">
        <f t="shared" si="13"/>
        <v>0.23858806516554765</v>
      </c>
      <c r="O107" s="318">
        <f t="shared" si="13"/>
        <v>0.22577701227970323</v>
      </c>
      <c r="P107" s="318">
        <f t="shared" si="13"/>
        <v>0.22186538491033073</v>
      </c>
      <c r="Q107" s="318">
        <f t="shared" si="13"/>
        <v>0.20543732896004016</v>
      </c>
      <c r="R107" s="318">
        <f t="shared" si="13"/>
        <v>0.20449053028660405</v>
      </c>
      <c r="S107" s="318">
        <f t="shared" si="13"/>
        <v>0.21217305376084986</v>
      </c>
      <c r="T107" s="318">
        <f t="shared" si="13"/>
        <v>0.20824361023127633</v>
      </c>
      <c r="U107" s="318">
        <f t="shared" si="13"/>
        <v>0.19937553644645348</v>
      </c>
      <c r="V107" s="318">
        <f t="shared" si="13"/>
        <v>0.17664506769381738</v>
      </c>
      <c r="W107" s="318">
        <f t="shared" si="13"/>
        <v>0.16872410329232432</v>
      </c>
      <c r="X107" s="318">
        <f t="shared" si="13"/>
        <v>0.15917224553155315</v>
      </c>
      <c r="Y107" s="318">
        <f t="shared" si="13"/>
        <v>0.14205212816907373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6.383587624592596E-2</v>
      </c>
      <c r="C108" s="319">
        <f t="shared" si="14"/>
        <v>6.7321529922760318E-2</v>
      </c>
      <c r="D108" s="319">
        <f t="shared" si="14"/>
        <v>6.707132711738277E-2</v>
      </c>
      <c r="E108" s="319">
        <f t="shared" si="14"/>
        <v>6.6722803807963874E-2</v>
      </c>
      <c r="F108" s="319">
        <f t="shared" si="14"/>
        <v>6.8751689029611873E-2</v>
      </c>
      <c r="G108" s="319">
        <f t="shared" si="14"/>
        <v>6.7988978468182762E-2</v>
      </c>
      <c r="H108" s="319">
        <f t="shared" si="14"/>
        <v>6.5977461897928011E-2</v>
      </c>
      <c r="I108" s="319">
        <f t="shared" si="14"/>
        <v>6.5257356677412809E-2</v>
      </c>
      <c r="J108" s="319">
        <f t="shared" si="14"/>
        <v>6.7314702806826471E-2</v>
      </c>
      <c r="K108" s="319">
        <f t="shared" si="14"/>
        <v>6.1083634514092003E-2</v>
      </c>
      <c r="L108" s="319">
        <f t="shared" si="14"/>
        <v>6.0501996837024376E-2</v>
      </c>
      <c r="M108" s="319">
        <f t="shared" si="14"/>
        <v>6.2199020697557506E-2</v>
      </c>
      <c r="N108" s="319">
        <f t="shared" si="14"/>
        <v>6.3623484044146084E-2</v>
      </c>
      <c r="O108" s="319">
        <f t="shared" si="14"/>
        <v>6.0207203274587548E-2</v>
      </c>
      <c r="P108" s="319">
        <f t="shared" si="14"/>
        <v>5.9164102642754901E-2</v>
      </c>
      <c r="Q108" s="319">
        <f t="shared" si="14"/>
        <v>5.4783287722677397E-2</v>
      </c>
      <c r="R108" s="319">
        <f t="shared" si="14"/>
        <v>5.4530808076427781E-2</v>
      </c>
      <c r="S108" s="319">
        <f t="shared" si="14"/>
        <v>5.6579481002893325E-2</v>
      </c>
      <c r="T108" s="319">
        <f t="shared" si="14"/>
        <v>5.5531629395007075E-2</v>
      </c>
      <c r="U108" s="319">
        <f t="shared" si="14"/>
        <v>5.3166809719054284E-2</v>
      </c>
      <c r="V108" s="319">
        <f t="shared" si="14"/>
        <v>4.7105351385018007E-2</v>
      </c>
      <c r="W108" s="319">
        <f t="shared" si="14"/>
        <v>4.4993094211286493E-2</v>
      </c>
      <c r="X108" s="319">
        <f t="shared" si="14"/>
        <v>4.2445932141747543E-2</v>
      </c>
      <c r="Y108" s="319">
        <f t="shared" si="14"/>
        <v>3.7880567511753019E-2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0.99999999999999978</v>
      </c>
      <c r="D110" s="232">
        <f t="shared" si="15"/>
        <v>1</v>
      </c>
      <c r="E110" s="232">
        <f t="shared" si="15"/>
        <v>0.99999999999999989</v>
      </c>
      <c r="F110" s="232">
        <f t="shared" si="15"/>
        <v>1</v>
      </c>
      <c r="G110" s="232">
        <f t="shared" si="15"/>
        <v>0.99999999999999989</v>
      </c>
      <c r="H110" s="232">
        <f t="shared" si="15"/>
        <v>1.0000000000000002</v>
      </c>
      <c r="I110" s="232">
        <f t="shared" si="15"/>
        <v>0.99999999999999989</v>
      </c>
      <c r="J110" s="232">
        <f t="shared" si="15"/>
        <v>1.0000000000000002</v>
      </c>
      <c r="K110" s="232">
        <f t="shared" si="15"/>
        <v>1</v>
      </c>
      <c r="L110" s="232">
        <f t="shared" si="15"/>
        <v>0.99999999999999989</v>
      </c>
      <c r="M110" s="232">
        <f t="shared" si="15"/>
        <v>0.99999999999999989</v>
      </c>
      <c r="N110" s="232">
        <f t="shared" si="15"/>
        <v>1.0000000000000002</v>
      </c>
      <c r="O110" s="232">
        <f t="shared" si="15"/>
        <v>1.0000000000000002</v>
      </c>
      <c r="P110" s="232">
        <f t="shared" si="15"/>
        <v>0.99999999999999989</v>
      </c>
      <c r="Q110" s="232">
        <f t="shared" si="15"/>
        <v>1.0000000000000002</v>
      </c>
      <c r="R110" s="232">
        <f t="shared" si="15"/>
        <v>1.0000000000000004</v>
      </c>
      <c r="S110" s="232">
        <f t="shared" si="15"/>
        <v>0.99999999999999967</v>
      </c>
      <c r="T110" s="232">
        <f t="shared" si="15"/>
        <v>0.99999999999999956</v>
      </c>
      <c r="U110" s="232">
        <f t="shared" si="15"/>
        <v>1</v>
      </c>
      <c r="V110" s="232">
        <f t="shared" si="15"/>
        <v>1.0000000000000002</v>
      </c>
      <c r="W110" s="232">
        <f t="shared" si="15"/>
        <v>0.99999999999999978</v>
      </c>
      <c r="X110" s="232">
        <f t="shared" si="15"/>
        <v>1.0000000000000004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5.2781221197534083E-3</v>
      </c>
      <c r="C111" s="299">
        <f t="shared" si="16"/>
        <v>5.2781221197534126E-3</v>
      </c>
      <c r="D111" s="299">
        <f t="shared" si="16"/>
        <v>5.2781221197533744E-3</v>
      </c>
      <c r="E111" s="299">
        <f t="shared" si="16"/>
        <v>5.2781221197533675E-3</v>
      </c>
      <c r="F111" s="299">
        <f t="shared" si="16"/>
        <v>5.2781221197533076E-3</v>
      </c>
      <c r="G111" s="299">
        <f t="shared" si="16"/>
        <v>5.2781221197533562E-3</v>
      </c>
      <c r="H111" s="299">
        <f t="shared" si="16"/>
        <v>5.2781221197534698E-3</v>
      </c>
      <c r="I111" s="299">
        <f t="shared" si="16"/>
        <v>5.2781221197534299E-3</v>
      </c>
      <c r="J111" s="299">
        <f t="shared" si="16"/>
        <v>5.2781221197535028E-3</v>
      </c>
      <c r="K111" s="299">
        <f t="shared" si="16"/>
        <v>5.2781221197534412E-3</v>
      </c>
      <c r="L111" s="299">
        <f t="shared" si="16"/>
        <v>5.278122119753377E-3</v>
      </c>
      <c r="M111" s="299">
        <f t="shared" si="16"/>
        <v>5.2781221197535436E-3</v>
      </c>
      <c r="N111" s="299">
        <f t="shared" si="16"/>
        <v>5.2781221197534395E-3</v>
      </c>
      <c r="O111" s="299">
        <f t="shared" si="16"/>
        <v>5.2781221197535436E-3</v>
      </c>
      <c r="P111" s="299">
        <f t="shared" si="16"/>
        <v>5.2781221197534664E-3</v>
      </c>
      <c r="Q111" s="299">
        <f t="shared" si="16"/>
        <v>5.2781221197533163E-3</v>
      </c>
      <c r="R111" s="299">
        <f t="shared" si="16"/>
        <v>5.2781221197533042E-3</v>
      </c>
      <c r="S111" s="299">
        <f t="shared" si="16"/>
        <v>5.2781221197533163E-3</v>
      </c>
      <c r="T111" s="299">
        <f t="shared" si="16"/>
        <v>5.2781221197532773E-3</v>
      </c>
      <c r="U111" s="299">
        <f t="shared" si="16"/>
        <v>5.2781221197534299E-3</v>
      </c>
      <c r="V111" s="299">
        <f t="shared" si="16"/>
        <v>5.2781221197533796E-3</v>
      </c>
      <c r="W111" s="299">
        <f t="shared" si="16"/>
        <v>5.2781221197533753E-3</v>
      </c>
      <c r="X111" s="299">
        <f t="shared" si="16"/>
        <v>5.2781221197533675E-3</v>
      </c>
      <c r="Y111" s="299">
        <f t="shared" si="16"/>
        <v>5.2781221197535323E-3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7.49005190686961E-3</v>
      </c>
      <c r="C112" s="233">
        <f t="shared" si="17"/>
        <v>7.490051906869623E-3</v>
      </c>
      <c r="D112" s="233">
        <f t="shared" si="17"/>
        <v>7.4900519068695683E-3</v>
      </c>
      <c r="E112" s="233">
        <f t="shared" si="17"/>
        <v>7.490051906869551E-3</v>
      </c>
      <c r="F112" s="233">
        <f t="shared" si="17"/>
        <v>7.4900519068694695E-3</v>
      </c>
      <c r="G112" s="233">
        <f t="shared" si="17"/>
        <v>7.490051906869538E-3</v>
      </c>
      <c r="H112" s="233">
        <f t="shared" si="17"/>
        <v>7.4900519068697028E-3</v>
      </c>
      <c r="I112" s="233">
        <f t="shared" si="17"/>
        <v>7.4900519068696438E-3</v>
      </c>
      <c r="J112" s="233">
        <f t="shared" si="17"/>
        <v>7.4900519068697444E-3</v>
      </c>
      <c r="K112" s="233">
        <f t="shared" si="17"/>
        <v>7.4900519068696585E-3</v>
      </c>
      <c r="L112" s="233">
        <f t="shared" si="17"/>
        <v>7.4900519068695675E-3</v>
      </c>
      <c r="M112" s="233">
        <f t="shared" si="17"/>
        <v>7.490051906869806E-3</v>
      </c>
      <c r="N112" s="233">
        <f t="shared" si="17"/>
        <v>7.4900519068696568E-3</v>
      </c>
      <c r="O112" s="233">
        <f t="shared" si="17"/>
        <v>7.4900519068698103E-3</v>
      </c>
      <c r="P112" s="233">
        <f t="shared" si="17"/>
        <v>7.4900519068696941E-3</v>
      </c>
      <c r="Q112" s="233">
        <f t="shared" si="17"/>
        <v>7.4900519068694799E-3</v>
      </c>
      <c r="R112" s="233">
        <f t="shared" si="17"/>
        <v>7.4900519068694651E-3</v>
      </c>
      <c r="S112" s="233">
        <f t="shared" si="17"/>
        <v>7.4900519068694877E-3</v>
      </c>
      <c r="T112" s="233">
        <f t="shared" si="17"/>
        <v>7.4900519068694296E-3</v>
      </c>
      <c r="U112" s="233">
        <f t="shared" si="17"/>
        <v>7.4900519068696395E-3</v>
      </c>
      <c r="V112" s="233">
        <f t="shared" si="17"/>
        <v>7.4900519068695701E-3</v>
      </c>
      <c r="W112" s="233">
        <f t="shared" si="17"/>
        <v>7.4900519068695614E-3</v>
      </c>
      <c r="X112" s="233">
        <f t="shared" si="17"/>
        <v>7.4900519068695545E-3</v>
      </c>
      <c r="Y112" s="233">
        <f t="shared" si="17"/>
        <v>7.4900519068697938E-3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2.6652580694163985E-2</v>
      </c>
      <c r="C113" s="233">
        <f t="shared" si="18"/>
        <v>2.665258069416401E-2</v>
      </c>
      <c r="D113" s="233">
        <f t="shared" si="18"/>
        <v>2.6652580694163822E-2</v>
      </c>
      <c r="E113" s="233">
        <f t="shared" si="18"/>
        <v>2.6652580694163774E-2</v>
      </c>
      <c r="F113" s="233">
        <f t="shared" si="18"/>
        <v>2.6652580694163475E-2</v>
      </c>
      <c r="G113" s="233">
        <f t="shared" si="18"/>
        <v>2.6652580694163718E-2</v>
      </c>
      <c r="H113" s="233">
        <f t="shared" si="18"/>
        <v>2.6652580694164298E-2</v>
      </c>
      <c r="I113" s="233">
        <f t="shared" si="18"/>
        <v>2.6652580694164107E-2</v>
      </c>
      <c r="J113" s="233">
        <f t="shared" si="18"/>
        <v>2.6652580694164454E-2</v>
      </c>
      <c r="K113" s="233">
        <f t="shared" si="18"/>
        <v>2.6652580694164148E-2</v>
      </c>
      <c r="L113" s="233">
        <f t="shared" si="18"/>
        <v>2.6652580694163826E-2</v>
      </c>
      <c r="M113" s="233">
        <f t="shared" si="18"/>
        <v>2.6652580694164672E-2</v>
      </c>
      <c r="N113" s="233">
        <f t="shared" si="18"/>
        <v>2.6652580694164155E-2</v>
      </c>
      <c r="O113" s="233">
        <f t="shared" si="18"/>
        <v>2.6652580694164693E-2</v>
      </c>
      <c r="P113" s="233">
        <f t="shared" si="18"/>
        <v>2.6652580694164277E-2</v>
      </c>
      <c r="Q113" s="233">
        <f t="shared" si="18"/>
        <v>2.6652580694163524E-2</v>
      </c>
      <c r="R113" s="233">
        <f t="shared" si="18"/>
        <v>2.6652580694163451E-2</v>
      </c>
      <c r="S113" s="233">
        <f t="shared" si="18"/>
        <v>2.6652580694163534E-2</v>
      </c>
      <c r="T113" s="233">
        <f t="shared" si="18"/>
        <v>2.665258069416334E-2</v>
      </c>
      <c r="U113" s="233">
        <f t="shared" si="18"/>
        <v>2.6652580694164082E-2</v>
      </c>
      <c r="V113" s="233">
        <f t="shared" si="18"/>
        <v>2.6652580694163843E-2</v>
      </c>
      <c r="W113" s="233">
        <f t="shared" si="18"/>
        <v>2.6652580694163801E-2</v>
      </c>
      <c r="X113" s="233">
        <f t="shared" si="18"/>
        <v>2.6652580694163791E-2</v>
      </c>
      <c r="Y113" s="233">
        <f t="shared" si="18"/>
        <v>2.6652580694164624E-2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2.1112488479013626E-2</v>
      </c>
      <c r="C114" s="233">
        <f t="shared" si="19"/>
        <v>2.111248847901365E-2</v>
      </c>
      <c r="D114" s="233">
        <f t="shared" si="19"/>
        <v>2.1112488479013498E-2</v>
      </c>
      <c r="E114" s="233">
        <f t="shared" si="19"/>
        <v>2.1112488479013453E-2</v>
      </c>
      <c r="F114" s="233">
        <f t="shared" si="19"/>
        <v>2.1112488479013224E-2</v>
      </c>
      <c r="G114" s="233">
        <f t="shared" si="19"/>
        <v>2.1112488479013418E-2</v>
      </c>
      <c r="H114" s="233">
        <f t="shared" si="19"/>
        <v>2.1112488479013883E-2</v>
      </c>
      <c r="I114" s="233">
        <f t="shared" si="19"/>
        <v>2.111248847901372E-2</v>
      </c>
      <c r="J114" s="233">
        <f t="shared" si="19"/>
        <v>2.1112488479013997E-2</v>
      </c>
      <c r="K114" s="233">
        <f t="shared" si="19"/>
        <v>2.1112488479013754E-2</v>
      </c>
      <c r="L114" s="233">
        <f t="shared" si="19"/>
        <v>2.1112488479013501E-2</v>
      </c>
      <c r="M114" s="233">
        <f t="shared" si="19"/>
        <v>2.1112488479014181E-2</v>
      </c>
      <c r="N114" s="233">
        <f t="shared" si="19"/>
        <v>2.1112488479013765E-2</v>
      </c>
      <c r="O114" s="233">
        <f t="shared" si="19"/>
        <v>2.1112488479014185E-2</v>
      </c>
      <c r="P114" s="233">
        <f t="shared" si="19"/>
        <v>2.1112488479013855E-2</v>
      </c>
      <c r="Q114" s="233">
        <f t="shared" si="19"/>
        <v>2.1112488479013262E-2</v>
      </c>
      <c r="R114" s="233">
        <f t="shared" si="19"/>
        <v>2.111248847901321E-2</v>
      </c>
      <c r="S114" s="233">
        <f t="shared" si="19"/>
        <v>2.1112488479013272E-2</v>
      </c>
      <c r="T114" s="233">
        <f t="shared" si="19"/>
        <v>2.1112488479013116E-2</v>
      </c>
      <c r="U114" s="233">
        <f t="shared" si="19"/>
        <v>2.1112488479013716E-2</v>
      </c>
      <c r="V114" s="233">
        <f t="shared" si="19"/>
        <v>2.1112488479013508E-2</v>
      </c>
      <c r="W114" s="233">
        <f t="shared" si="19"/>
        <v>2.1112488479013484E-2</v>
      </c>
      <c r="X114" s="233">
        <f t="shared" si="19"/>
        <v>2.1112488479013477E-2</v>
      </c>
      <c r="Y114" s="233">
        <f t="shared" si="19"/>
        <v>2.1112488479014133E-2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1.170940247636343E-2</v>
      </c>
      <c r="C115" s="300">
        <f t="shared" si="20"/>
        <v>1.2567001229938387E-2</v>
      </c>
      <c r="D115" s="300">
        <f t="shared" si="20"/>
        <v>1.2504780871288234E-2</v>
      </c>
      <c r="E115" s="300">
        <f t="shared" si="20"/>
        <v>1.2417975205075286E-2</v>
      </c>
      <c r="F115" s="300">
        <f t="shared" si="20"/>
        <v>1.2930497785587901E-2</v>
      </c>
      <c r="G115" s="300">
        <f t="shared" si="20"/>
        <v>1.2738176085690512E-2</v>
      </c>
      <c r="H115" s="300">
        <f t="shared" si="20"/>
        <v>1.2229809048049723E-2</v>
      </c>
      <c r="I115" s="300">
        <f t="shared" si="20"/>
        <v>1.2047840872765125E-2</v>
      </c>
      <c r="J115" s="300">
        <f t="shared" si="20"/>
        <v>1.2567327271512749E-2</v>
      </c>
      <c r="K115" s="300">
        <f t="shared" si="20"/>
        <v>1.1034062271300136E-2</v>
      </c>
      <c r="L115" s="300">
        <f t="shared" si="20"/>
        <v>1.0892500245336141E-2</v>
      </c>
      <c r="M115" s="300">
        <f t="shared" si="20"/>
        <v>1.1296644318002045E-2</v>
      </c>
      <c r="N115" s="300">
        <f t="shared" si="20"/>
        <v>1.1643441795768886E-2</v>
      </c>
      <c r="O115" s="300">
        <f t="shared" si="20"/>
        <v>1.0823763236891415E-2</v>
      </c>
      <c r="P115" s="300">
        <f t="shared" si="20"/>
        <v>1.0578148104831878E-2</v>
      </c>
      <c r="Q115" s="300">
        <f t="shared" si="20"/>
        <v>9.6032329633659371E-3</v>
      </c>
      <c r="R115" s="300">
        <f t="shared" si="20"/>
        <v>9.5443072334855002E-3</v>
      </c>
      <c r="S115" s="300">
        <f t="shared" si="20"/>
        <v>1.0026246034129592E-2</v>
      </c>
      <c r="T115" s="300">
        <f t="shared" si="20"/>
        <v>9.8334500383380815E-3</v>
      </c>
      <c r="U115" s="300">
        <f t="shared" si="20"/>
        <v>9.3621896796220148E-3</v>
      </c>
      <c r="V115" s="300">
        <f t="shared" si="20"/>
        <v>8.2793422108830214E-3</v>
      </c>
      <c r="W115" s="300">
        <f t="shared" si="20"/>
        <v>7.9871889608617522E-3</v>
      </c>
      <c r="X115" s="300">
        <f t="shared" si="20"/>
        <v>7.3914187623649701E-3</v>
      </c>
      <c r="Y115" s="300">
        <f t="shared" si="20"/>
        <v>6.7210437920215086E-3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6.3371236934524108E-2</v>
      </c>
      <c r="C116" s="301">
        <f t="shared" si="21"/>
        <v>6.6152154463249804E-2</v>
      </c>
      <c r="D116" s="301">
        <f t="shared" si="21"/>
        <v>6.5948815130920241E-2</v>
      </c>
      <c r="E116" s="301">
        <f t="shared" si="21"/>
        <v>6.5666551311521604E-2</v>
      </c>
      <c r="F116" s="301">
        <f t="shared" si="21"/>
        <v>6.7325718518078226E-2</v>
      </c>
      <c r="G116" s="301">
        <f t="shared" si="21"/>
        <v>6.6697399809463334E-2</v>
      </c>
      <c r="H116" s="301">
        <f t="shared" si="21"/>
        <v>6.5066744022899276E-2</v>
      </c>
      <c r="I116" s="301">
        <f t="shared" si="21"/>
        <v>6.4492109323703098E-2</v>
      </c>
      <c r="J116" s="301">
        <f t="shared" si="21"/>
        <v>6.6146566391516656E-2</v>
      </c>
      <c r="K116" s="301">
        <f t="shared" si="21"/>
        <v>6.1251996586850821E-2</v>
      </c>
      <c r="L116" s="301">
        <f t="shared" si="21"/>
        <v>6.0812438989820645E-2</v>
      </c>
      <c r="M116" s="301">
        <f t="shared" si="21"/>
        <v>6.2103126418353229E-2</v>
      </c>
      <c r="N116" s="301">
        <f t="shared" si="21"/>
        <v>6.3205568837182396E-2</v>
      </c>
      <c r="O116" s="301">
        <f t="shared" si="21"/>
        <v>6.0590690732443934E-2</v>
      </c>
      <c r="P116" s="301">
        <f t="shared" si="21"/>
        <v>5.9811905741092346E-2</v>
      </c>
      <c r="Q116" s="301">
        <f t="shared" si="21"/>
        <v>5.6636006112427389E-2</v>
      </c>
      <c r="R116" s="301">
        <f t="shared" si="21"/>
        <v>5.6457597976369477E-2</v>
      </c>
      <c r="S116" s="301">
        <f t="shared" si="21"/>
        <v>5.7919375488034691E-2</v>
      </c>
      <c r="T116" s="301">
        <f t="shared" si="21"/>
        <v>5.7166635734419526E-2</v>
      </c>
      <c r="U116" s="301">
        <f t="shared" si="21"/>
        <v>5.5499493758957602E-2</v>
      </c>
      <c r="V116" s="301">
        <f t="shared" si="21"/>
        <v>5.1410403675544399E-2</v>
      </c>
      <c r="W116" s="301">
        <f t="shared" si="21"/>
        <v>5.0043339598406476E-2</v>
      </c>
      <c r="X116" s="301">
        <f t="shared" si="21"/>
        <v>4.8438812015341039E-2</v>
      </c>
      <c r="Y116" s="301">
        <f t="shared" si="21"/>
        <v>4.5655829823309249E-2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2.2878799583403043E-2</v>
      </c>
      <c r="C117" s="302">
        <f t="shared" si="22"/>
        <v>2.2591179169325737E-2</v>
      </c>
      <c r="D117" s="302">
        <f t="shared" si="22"/>
        <v>2.2612194400664351E-2</v>
      </c>
      <c r="E117" s="302">
        <f t="shared" si="22"/>
        <v>2.2641380310079302E-2</v>
      </c>
      <c r="F117" s="302">
        <f t="shared" si="22"/>
        <v>2.2469751376576929E-2</v>
      </c>
      <c r="G117" s="302">
        <f t="shared" si="22"/>
        <v>2.2534690384591397E-2</v>
      </c>
      <c r="H117" s="302">
        <f t="shared" si="22"/>
        <v>2.2703517476503329E-2</v>
      </c>
      <c r="I117" s="302">
        <f t="shared" si="22"/>
        <v>2.2763100739385828E-2</v>
      </c>
      <c r="J117" s="302">
        <f t="shared" si="22"/>
        <v>2.2591692159920792E-2</v>
      </c>
      <c r="K117" s="302">
        <f t="shared" si="22"/>
        <v>2.3098675951481781E-2</v>
      </c>
      <c r="L117" s="302">
        <f t="shared" si="22"/>
        <v>2.3144328290776006E-2</v>
      </c>
      <c r="M117" s="302">
        <f t="shared" si="22"/>
        <v>2.3010643300032357E-2</v>
      </c>
      <c r="N117" s="302">
        <f t="shared" si="22"/>
        <v>2.2896405450276325E-2</v>
      </c>
      <c r="O117" s="302">
        <f t="shared" si="22"/>
        <v>2.3167274106395668E-2</v>
      </c>
      <c r="P117" s="302">
        <f t="shared" si="22"/>
        <v>2.3247993770653192E-2</v>
      </c>
      <c r="Q117" s="302">
        <f t="shared" si="22"/>
        <v>2.357632341606189E-2</v>
      </c>
      <c r="R117" s="302">
        <f t="shared" si="22"/>
        <v>2.3594899386803467E-2</v>
      </c>
      <c r="S117" s="302">
        <f t="shared" si="22"/>
        <v>2.3442725617613274E-2</v>
      </c>
      <c r="T117" s="302">
        <f t="shared" si="22"/>
        <v>2.351933176294262E-2</v>
      </c>
      <c r="U117" s="302">
        <f t="shared" si="22"/>
        <v>2.3690399525004575E-2</v>
      </c>
      <c r="V117" s="302">
        <f t="shared" si="22"/>
        <v>2.4107671436101812E-2</v>
      </c>
      <c r="W117" s="302">
        <f t="shared" si="22"/>
        <v>2.4244959032795367E-2</v>
      </c>
      <c r="X117" s="302">
        <f t="shared" si="22"/>
        <v>2.4414109885134816E-2</v>
      </c>
      <c r="Y117" s="302">
        <f t="shared" si="22"/>
        <v>2.4695988659076507E-2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4.0492437351121062E-2</v>
      </c>
      <c r="C118" s="302">
        <f t="shared" si="23"/>
        <v>4.3560975293924074E-2</v>
      </c>
      <c r="D118" s="302">
        <f t="shared" si="23"/>
        <v>4.3336620730255897E-2</v>
      </c>
      <c r="E118" s="302">
        <f t="shared" si="23"/>
        <v>4.3025171001442306E-2</v>
      </c>
      <c r="F118" s="302">
        <f t="shared" si="23"/>
        <v>4.4855967141501293E-2</v>
      </c>
      <c r="G118" s="302">
        <f t="shared" si="23"/>
        <v>4.4162709424871938E-2</v>
      </c>
      <c r="H118" s="302">
        <f t="shared" si="23"/>
        <v>4.2363226546395939E-2</v>
      </c>
      <c r="I118" s="302">
        <f t="shared" si="23"/>
        <v>4.1729008584317266E-2</v>
      </c>
      <c r="J118" s="302">
        <f t="shared" si="23"/>
        <v>4.3554874231595854E-2</v>
      </c>
      <c r="K118" s="302">
        <f t="shared" si="23"/>
        <v>3.8153320635369033E-2</v>
      </c>
      <c r="L118" s="302">
        <f t="shared" si="23"/>
        <v>3.7668110699044646E-2</v>
      </c>
      <c r="M118" s="302">
        <f t="shared" si="23"/>
        <v>3.9092483118320878E-2</v>
      </c>
      <c r="N118" s="302">
        <f t="shared" si="23"/>
        <v>4.0309163386906079E-2</v>
      </c>
      <c r="O118" s="302">
        <f t="shared" si="23"/>
        <v>3.7423416626048263E-2</v>
      </c>
      <c r="P118" s="302">
        <f t="shared" si="23"/>
        <v>3.656391197043915E-2</v>
      </c>
      <c r="Q118" s="302">
        <f t="shared" si="23"/>
        <v>3.30596826963655E-2</v>
      </c>
      <c r="R118" s="302">
        <f t="shared" si="23"/>
        <v>3.286269858956601E-2</v>
      </c>
      <c r="S118" s="302">
        <f t="shared" si="23"/>
        <v>3.4476649870421414E-2</v>
      </c>
      <c r="T118" s="302">
        <f t="shared" si="23"/>
        <v>3.3647303971476902E-2</v>
      </c>
      <c r="U118" s="302">
        <f t="shared" si="23"/>
        <v>3.1809094233953027E-2</v>
      </c>
      <c r="V118" s="302">
        <f t="shared" si="23"/>
        <v>2.7302732239442594E-2</v>
      </c>
      <c r="W118" s="302">
        <f t="shared" si="23"/>
        <v>2.5798380565611109E-2</v>
      </c>
      <c r="X118" s="302">
        <f t="shared" si="23"/>
        <v>2.402470213020623E-2</v>
      </c>
      <c r="Y118" s="302">
        <f t="shared" si="23"/>
        <v>2.0959841164232742E-2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0.76549735343879721</v>
      </c>
      <c r="C119" s="301">
        <f t="shared" si="24"/>
        <v>0.76286550860576641</v>
      </c>
      <c r="D119" s="301">
        <f t="shared" si="24"/>
        <v>0.76305751498706176</v>
      </c>
      <c r="E119" s="301">
        <f t="shared" si="24"/>
        <v>0.76332443378972092</v>
      </c>
      <c r="F119" s="301">
        <f t="shared" si="24"/>
        <v>0.76175344526991118</v>
      </c>
      <c r="G119" s="301">
        <f t="shared" si="24"/>
        <v>0.76234679915037207</v>
      </c>
      <c r="H119" s="301">
        <f t="shared" si="24"/>
        <v>0.76389492715288354</v>
      </c>
      <c r="I119" s="301">
        <f t="shared" si="24"/>
        <v>0.76444298860727589</v>
      </c>
      <c r="J119" s="301">
        <f t="shared" si="24"/>
        <v>0.76286897516884167</v>
      </c>
      <c r="K119" s="301">
        <f t="shared" si="24"/>
        <v>0.76752236670325724</v>
      </c>
      <c r="L119" s="301">
        <f t="shared" si="24"/>
        <v>0.76794370313872251</v>
      </c>
      <c r="M119" s="301">
        <f t="shared" si="24"/>
        <v>0.76671676910512432</v>
      </c>
      <c r="N119" s="301">
        <f t="shared" si="24"/>
        <v>0.76566736168267635</v>
      </c>
      <c r="O119" s="301">
        <f t="shared" si="24"/>
        <v>0.7681538780498729</v>
      </c>
      <c r="P119" s="301">
        <f t="shared" si="24"/>
        <v>0.76889575934838372</v>
      </c>
      <c r="Q119" s="301">
        <f t="shared" si="24"/>
        <v>0.77189742035958664</v>
      </c>
      <c r="R119" s="301">
        <f t="shared" si="24"/>
        <v>0.77206973832793002</v>
      </c>
      <c r="S119" s="301">
        <f t="shared" si="24"/>
        <v>0.77065863020778524</v>
      </c>
      <c r="T119" s="301">
        <f t="shared" si="24"/>
        <v>0.77133604444853965</v>
      </c>
      <c r="U119" s="301">
        <f t="shared" si="24"/>
        <v>0.77287570961549901</v>
      </c>
      <c r="V119" s="301">
        <f t="shared" si="24"/>
        <v>0.77658719547881205</v>
      </c>
      <c r="W119" s="301">
        <f t="shared" si="24"/>
        <v>0.77776590621754338</v>
      </c>
      <c r="X119" s="301">
        <f t="shared" si="24"/>
        <v>0.77937417601591819</v>
      </c>
      <c r="Y119" s="301">
        <f t="shared" si="24"/>
        <v>0.78184095746949467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0.68636398750209138</v>
      </c>
      <c r="C120" s="302">
        <f t="shared" si="25"/>
        <v>0.67773537507977211</v>
      </c>
      <c r="D120" s="302">
        <f t="shared" si="25"/>
        <v>0.6783658320199305</v>
      </c>
      <c r="E120" s="302">
        <f t="shared" si="25"/>
        <v>0.67924140930237897</v>
      </c>
      <c r="F120" s="302">
        <f t="shared" si="25"/>
        <v>0.67409254129730789</v>
      </c>
      <c r="G120" s="302">
        <f t="shared" si="25"/>
        <v>0.67604071153774181</v>
      </c>
      <c r="H120" s="302">
        <f t="shared" si="25"/>
        <v>0.68110552429510007</v>
      </c>
      <c r="I120" s="302">
        <f t="shared" si="25"/>
        <v>0.6828930221815751</v>
      </c>
      <c r="J120" s="302">
        <f t="shared" si="25"/>
        <v>0.67775076479762408</v>
      </c>
      <c r="K120" s="302">
        <f t="shared" si="25"/>
        <v>0.69296027854445352</v>
      </c>
      <c r="L120" s="302">
        <f t="shared" si="25"/>
        <v>0.69432984872328019</v>
      </c>
      <c r="M120" s="302">
        <f t="shared" si="25"/>
        <v>0.69031929900097078</v>
      </c>
      <c r="N120" s="302">
        <f t="shared" si="25"/>
        <v>0.68689216350828952</v>
      </c>
      <c r="O120" s="302">
        <f t="shared" si="25"/>
        <v>0.69501822319187045</v>
      </c>
      <c r="P120" s="302">
        <f t="shared" si="25"/>
        <v>0.69743981311959602</v>
      </c>
      <c r="Q120" s="302">
        <f t="shared" si="25"/>
        <v>0.70728970248185707</v>
      </c>
      <c r="R120" s="302">
        <f t="shared" si="25"/>
        <v>0.70784698160410442</v>
      </c>
      <c r="S120" s="302">
        <f t="shared" si="25"/>
        <v>0.70328176852839797</v>
      </c>
      <c r="T120" s="302">
        <f t="shared" si="25"/>
        <v>0.70557995288827857</v>
      </c>
      <c r="U120" s="302">
        <f t="shared" si="25"/>
        <v>0.71071198575013705</v>
      </c>
      <c r="V120" s="302">
        <f t="shared" si="25"/>
        <v>0.72323014308305422</v>
      </c>
      <c r="W120" s="302">
        <f t="shared" si="25"/>
        <v>0.72734877098386053</v>
      </c>
      <c r="X120" s="302">
        <f t="shared" si="25"/>
        <v>0.73242329655404426</v>
      </c>
      <c r="Y120" s="302">
        <f t="shared" si="25"/>
        <v>0.74087965977229542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7.913336593670578E-2</v>
      </c>
      <c r="C121" s="302">
        <f t="shared" si="26"/>
        <v>8.5130133525994273E-2</v>
      </c>
      <c r="D121" s="302">
        <f t="shared" si="26"/>
        <v>8.4691682967131296E-2</v>
      </c>
      <c r="E121" s="302">
        <f t="shared" si="26"/>
        <v>8.4083024487342062E-2</v>
      </c>
      <c r="F121" s="302">
        <f t="shared" si="26"/>
        <v>8.7660903972603205E-2</v>
      </c>
      <c r="G121" s="302">
        <f t="shared" si="26"/>
        <v>8.630608761263027E-2</v>
      </c>
      <c r="H121" s="302">
        <f t="shared" si="26"/>
        <v>8.2789402857783412E-2</v>
      </c>
      <c r="I121" s="302">
        <f t="shared" si="26"/>
        <v>8.1549966425700823E-2</v>
      </c>
      <c r="J121" s="302">
        <f t="shared" si="26"/>
        <v>8.5118210371217626E-2</v>
      </c>
      <c r="K121" s="302">
        <f t="shared" si="26"/>
        <v>7.4562088158803747E-2</v>
      </c>
      <c r="L121" s="302">
        <f t="shared" si="26"/>
        <v>7.3613854415442312E-2</v>
      </c>
      <c r="M121" s="302">
        <f t="shared" si="26"/>
        <v>7.63974701041535E-2</v>
      </c>
      <c r="N121" s="302">
        <f t="shared" si="26"/>
        <v>7.8775198174386774E-2</v>
      </c>
      <c r="O121" s="302">
        <f t="shared" si="26"/>
        <v>7.3135654858002469E-2</v>
      </c>
      <c r="P121" s="302">
        <f t="shared" si="26"/>
        <v>7.1455946228787648E-2</v>
      </c>
      <c r="Q121" s="302">
        <f t="shared" si="26"/>
        <v>6.4607717877729676E-2</v>
      </c>
      <c r="R121" s="302">
        <f t="shared" si="26"/>
        <v>6.4222756723825519E-2</v>
      </c>
      <c r="S121" s="302">
        <f t="shared" si="26"/>
        <v>6.7376861679387279E-2</v>
      </c>
      <c r="T121" s="302">
        <f t="shared" si="26"/>
        <v>6.575609156026116E-2</v>
      </c>
      <c r="U121" s="302">
        <f t="shared" si="26"/>
        <v>6.216372386536205E-2</v>
      </c>
      <c r="V121" s="302">
        <f t="shared" si="26"/>
        <v>5.3357052395757762E-2</v>
      </c>
      <c r="W121" s="302">
        <f t="shared" si="26"/>
        <v>5.041713523368288E-2</v>
      </c>
      <c r="X121" s="302">
        <f t="shared" si="26"/>
        <v>4.695087946187388E-2</v>
      </c>
      <c r="Y121" s="302">
        <f t="shared" si="26"/>
        <v>4.0961297697199237E-2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9.8888763950514977E-2</v>
      </c>
      <c r="C122" s="301">
        <f t="shared" si="27"/>
        <v>9.7882092501244466E-2</v>
      </c>
      <c r="D122" s="301">
        <f t="shared" si="27"/>
        <v>9.795564581092947E-2</v>
      </c>
      <c r="E122" s="301">
        <f t="shared" si="27"/>
        <v>9.8057796493881771E-2</v>
      </c>
      <c r="F122" s="301">
        <f t="shared" si="27"/>
        <v>9.7457095226623255E-2</v>
      </c>
      <c r="G122" s="301">
        <f t="shared" si="27"/>
        <v>9.7684381754674046E-2</v>
      </c>
      <c r="H122" s="301">
        <f t="shared" si="27"/>
        <v>9.8275276576366283E-2</v>
      </c>
      <c r="I122" s="301">
        <f t="shared" si="27"/>
        <v>9.848381799645485E-2</v>
      </c>
      <c r="J122" s="301">
        <f t="shared" si="27"/>
        <v>9.788388796832749E-2</v>
      </c>
      <c r="K122" s="301">
        <f t="shared" si="27"/>
        <v>9.9658331238790754E-2</v>
      </c>
      <c r="L122" s="301">
        <f t="shared" si="27"/>
        <v>9.981811442632027E-2</v>
      </c>
      <c r="M122" s="301">
        <f t="shared" si="27"/>
        <v>9.935021695871811E-2</v>
      </c>
      <c r="N122" s="301">
        <f t="shared" si="27"/>
        <v>9.8950384484571594E-2</v>
      </c>
      <c r="O122" s="301">
        <f t="shared" si="27"/>
        <v>9.9898424780989689E-2</v>
      </c>
      <c r="P122" s="301">
        <f t="shared" si="27"/>
        <v>0.10018094360589075</v>
      </c>
      <c r="Q122" s="301">
        <f t="shared" si="27"/>
        <v>0.10133009736482064</v>
      </c>
      <c r="R122" s="301">
        <f t="shared" si="27"/>
        <v>0.10139511326241615</v>
      </c>
      <c r="S122" s="301">
        <f t="shared" si="27"/>
        <v>0.1008625050702505</v>
      </c>
      <c r="T122" s="301">
        <f t="shared" si="27"/>
        <v>0.10113062657890307</v>
      </c>
      <c r="U122" s="301">
        <f t="shared" si="27"/>
        <v>0.10172936374612043</v>
      </c>
      <c r="V122" s="301">
        <f t="shared" si="27"/>
        <v>0.10318981543496057</v>
      </c>
      <c r="W122" s="301">
        <f t="shared" si="27"/>
        <v>0.10367032202338797</v>
      </c>
      <c r="X122" s="301">
        <f t="shared" si="27"/>
        <v>0.10426235000657601</v>
      </c>
      <c r="Y122" s="301">
        <f t="shared" si="27"/>
        <v>0.1052489257153726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8.0075798541910409E-2</v>
      </c>
      <c r="C123" s="302">
        <f t="shared" si="28"/>
        <v>7.9069127092639885E-2</v>
      </c>
      <c r="D123" s="302">
        <f t="shared" si="28"/>
        <v>7.9142680402325027E-2</v>
      </c>
      <c r="E123" s="302">
        <f t="shared" si="28"/>
        <v>7.924483108527737E-2</v>
      </c>
      <c r="F123" s="302">
        <f t="shared" si="28"/>
        <v>7.8644129818019076E-2</v>
      </c>
      <c r="G123" s="302">
        <f t="shared" si="28"/>
        <v>7.8871416346069673E-2</v>
      </c>
      <c r="H123" s="302">
        <f t="shared" si="28"/>
        <v>7.9462311167761493E-2</v>
      </c>
      <c r="I123" s="302">
        <f t="shared" si="28"/>
        <v>7.9670852587850213E-2</v>
      </c>
      <c r="J123" s="302">
        <f t="shared" si="28"/>
        <v>7.9070922559722603E-2</v>
      </c>
      <c r="K123" s="302">
        <f t="shared" si="28"/>
        <v>8.0845365830186089E-2</v>
      </c>
      <c r="L123" s="302">
        <f t="shared" si="28"/>
        <v>8.1005149017715827E-2</v>
      </c>
      <c r="M123" s="302">
        <f t="shared" si="28"/>
        <v>8.0537251550113056E-2</v>
      </c>
      <c r="N123" s="302">
        <f t="shared" si="28"/>
        <v>8.0137419075966915E-2</v>
      </c>
      <c r="O123" s="302">
        <f t="shared" si="28"/>
        <v>8.1085459372384636E-2</v>
      </c>
      <c r="P123" s="302">
        <f t="shared" si="28"/>
        <v>8.1367978197285987E-2</v>
      </c>
      <c r="Q123" s="302">
        <f t="shared" si="28"/>
        <v>8.2517131956216405E-2</v>
      </c>
      <c r="R123" s="302">
        <f t="shared" si="28"/>
        <v>8.258214785381196E-2</v>
      </c>
      <c r="S123" s="302">
        <f t="shared" si="28"/>
        <v>8.2049539661646256E-2</v>
      </c>
      <c r="T123" s="302">
        <f t="shared" si="28"/>
        <v>8.231766117029897E-2</v>
      </c>
      <c r="U123" s="302">
        <f t="shared" si="28"/>
        <v>8.2916398337515809E-2</v>
      </c>
      <c r="V123" s="302">
        <f t="shared" si="28"/>
        <v>8.4376850026356115E-2</v>
      </c>
      <c r="W123" s="302">
        <f t="shared" si="28"/>
        <v>8.4857356614783538E-2</v>
      </c>
      <c r="X123" s="302">
        <f t="shared" si="28"/>
        <v>8.5449384597971592E-2</v>
      </c>
      <c r="Y123" s="302">
        <f t="shared" si="28"/>
        <v>8.643596030676759E-2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1.8812965408604557E-2</v>
      </c>
      <c r="C124" s="303">
        <f t="shared" si="29"/>
        <v>1.8812965408604578E-2</v>
      </c>
      <c r="D124" s="303">
        <f t="shared" si="29"/>
        <v>1.8812965408604446E-2</v>
      </c>
      <c r="E124" s="303">
        <f t="shared" si="29"/>
        <v>1.8812965408604405E-2</v>
      </c>
      <c r="F124" s="303">
        <f t="shared" si="29"/>
        <v>1.8812965408604197E-2</v>
      </c>
      <c r="G124" s="303">
        <f t="shared" si="29"/>
        <v>1.881296540860437E-2</v>
      </c>
      <c r="H124" s="303">
        <f t="shared" si="29"/>
        <v>1.8812965408604779E-2</v>
      </c>
      <c r="I124" s="303">
        <f t="shared" si="29"/>
        <v>1.8812965408604641E-2</v>
      </c>
      <c r="J124" s="303">
        <f t="shared" si="29"/>
        <v>1.8812965408604887E-2</v>
      </c>
      <c r="K124" s="303">
        <f t="shared" si="29"/>
        <v>1.8812965408604675E-2</v>
      </c>
      <c r="L124" s="303">
        <f t="shared" si="29"/>
        <v>1.8812965408604446E-2</v>
      </c>
      <c r="M124" s="303">
        <f t="shared" si="29"/>
        <v>1.8812965408605057E-2</v>
      </c>
      <c r="N124" s="303">
        <f t="shared" si="29"/>
        <v>1.8812965408604675E-2</v>
      </c>
      <c r="O124" s="303">
        <f t="shared" si="29"/>
        <v>1.8812965408605057E-2</v>
      </c>
      <c r="P124" s="303">
        <f t="shared" si="29"/>
        <v>1.8812965408604766E-2</v>
      </c>
      <c r="Q124" s="303">
        <f t="shared" si="29"/>
        <v>1.8812965408604231E-2</v>
      </c>
      <c r="R124" s="303">
        <f t="shared" si="29"/>
        <v>1.8812965408604186E-2</v>
      </c>
      <c r="S124" s="303">
        <f t="shared" si="29"/>
        <v>1.8812965408604242E-2</v>
      </c>
      <c r="T124" s="303">
        <f t="shared" si="29"/>
        <v>1.8812965408604099E-2</v>
      </c>
      <c r="U124" s="303">
        <f t="shared" si="29"/>
        <v>1.8812965408604634E-2</v>
      </c>
      <c r="V124" s="303">
        <f t="shared" si="29"/>
        <v>1.8812965408604457E-2</v>
      </c>
      <c r="W124" s="303">
        <f t="shared" si="29"/>
        <v>1.8812965408604426E-2</v>
      </c>
      <c r="X124" s="303">
        <f t="shared" si="29"/>
        <v>1.8812965408604419E-2</v>
      </c>
      <c r="Y124" s="303">
        <f t="shared" si="29"/>
        <v>1.8812965408605008E-2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1.0000000000000002</v>
      </c>
      <c r="C126" s="232">
        <f t="shared" si="30"/>
        <v>1</v>
      </c>
      <c r="D126" s="232">
        <f t="shared" si="30"/>
        <v>0.99999999999999989</v>
      </c>
      <c r="E126" s="232">
        <f t="shared" si="30"/>
        <v>1</v>
      </c>
      <c r="F126" s="232">
        <f t="shared" si="30"/>
        <v>1</v>
      </c>
      <c r="G126" s="232">
        <f t="shared" si="30"/>
        <v>0.99999999999999989</v>
      </c>
      <c r="H126" s="232">
        <f t="shared" si="30"/>
        <v>0.99999999999999978</v>
      </c>
      <c r="I126" s="232">
        <f t="shared" si="30"/>
        <v>0.99999999999999989</v>
      </c>
      <c r="J126" s="232">
        <f t="shared" si="30"/>
        <v>1.0000000000000002</v>
      </c>
      <c r="K126" s="232">
        <f t="shared" si="30"/>
        <v>0.99999999999999989</v>
      </c>
      <c r="L126" s="232">
        <f t="shared" si="30"/>
        <v>1.0000000000000002</v>
      </c>
      <c r="M126" s="232">
        <f t="shared" si="30"/>
        <v>0.99999999999999978</v>
      </c>
      <c r="N126" s="232">
        <f t="shared" si="30"/>
        <v>0.99999999999999989</v>
      </c>
      <c r="O126" s="232">
        <f t="shared" si="30"/>
        <v>0.99999999999999989</v>
      </c>
      <c r="P126" s="232">
        <f t="shared" si="30"/>
        <v>1</v>
      </c>
      <c r="Q126" s="232">
        <f t="shared" si="30"/>
        <v>1</v>
      </c>
      <c r="R126" s="232">
        <f t="shared" si="30"/>
        <v>0.99999999999999978</v>
      </c>
      <c r="S126" s="232">
        <f t="shared" si="30"/>
        <v>1.0000000000000002</v>
      </c>
      <c r="T126" s="232">
        <f t="shared" si="30"/>
        <v>1</v>
      </c>
      <c r="U126" s="232">
        <f t="shared" si="30"/>
        <v>1.0000000000000002</v>
      </c>
      <c r="V126" s="232">
        <f t="shared" si="30"/>
        <v>1.0000000000000002</v>
      </c>
      <c r="W126" s="232">
        <f t="shared" si="30"/>
        <v>0.99999999999999978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3.7027758007719333E-2</v>
      </c>
      <c r="C127" s="299">
        <f t="shared" si="31"/>
        <v>3.702775800771866E-2</v>
      </c>
      <c r="D127" s="299">
        <f t="shared" si="31"/>
        <v>3.7027758007719576E-2</v>
      </c>
      <c r="E127" s="299">
        <f t="shared" si="31"/>
        <v>3.7027758007719735E-2</v>
      </c>
      <c r="F127" s="299">
        <f t="shared" si="31"/>
        <v>3.7027758007720755E-2</v>
      </c>
      <c r="G127" s="299">
        <f t="shared" si="31"/>
        <v>3.7027758007719902E-2</v>
      </c>
      <c r="H127" s="299">
        <f t="shared" si="31"/>
        <v>3.702775800771782E-2</v>
      </c>
      <c r="I127" s="299">
        <f t="shared" si="31"/>
        <v>3.7027758007718577E-2</v>
      </c>
      <c r="J127" s="299">
        <f t="shared" si="31"/>
        <v>3.7027758007716925E-2</v>
      </c>
      <c r="K127" s="299">
        <f t="shared" si="31"/>
        <v>3.7027758007719118E-2</v>
      </c>
      <c r="L127" s="299">
        <f t="shared" si="31"/>
        <v>3.7027758007720776E-2</v>
      </c>
      <c r="M127" s="299">
        <f t="shared" si="31"/>
        <v>3.7027758007716488E-2</v>
      </c>
      <c r="N127" s="299">
        <f t="shared" si="31"/>
        <v>3.7027758007718937E-2</v>
      </c>
      <c r="O127" s="299">
        <f t="shared" si="31"/>
        <v>3.7027758007716842E-2</v>
      </c>
      <c r="P127" s="299">
        <f t="shared" si="31"/>
        <v>3.702775800771841E-2</v>
      </c>
      <c r="Q127" s="299">
        <f t="shared" si="31"/>
        <v>3.7027758007722761E-2</v>
      </c>
      <c r="R127" s="299">
        <f t="shared" si="31"/>
        <v>3.7027758007723059E-2</v>
      </c>
      <c r="S127" s="299">
        <f t="shared" si="31"/>
        <v>3.7027758007722331E-2</v>
      </c>
      <c r="T127" s="299">
        <f t="shared" si="31"/>
        <v>3.7027758007723219E-2</v>
      </c>
      <c r="U127" s="299">
        <f t="shared" si="31"/>
        <v>3.7027758007719888E-2</v>
      </c>
      <c r="V127" s="299">
        <f t="shared" si="31"/>
        <v>3.7027758007721998E-2</v>
      </c>
      <c r="W127" s="299">
        <f t="shared" si="31"/>
        <v>3.7027758007722636E-2</v>
      </c>
      <c r="X127" s="299">
        <f t="shared" si="31"/>
        <v>3.7027758007723344E-2</v>
      </c>
      <c r="Y127" s="299">
        <f t="shared" si="31"/>
        <v>3.7027758007719118E-2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1.632691081415167E-2</v>
      </c>
      <c r="C128" s="233">
        <f t="shared" si="32"/>
        <v>1.6326910814151382E-2</v>
      </c>
      <c r="D128" s="233">
        <f t="shared" si="32"/>
        <v>1.6326910814151784E-2</v>
      </c>
      <c r="E128" s="233">
        <f t="shared" si="32"/>
        <v>1.6326910814151857E-2</v>
      </c>
      <c r="F128" s="233">
        <f t="shared" si="32"/>
        <v>1.6326910814152305E-2</v>
      </c>
      <c r="G128" s="233">
        <f t="shared" si="32"/>
        <v>1.632691081415193E-2</v>
      </c>
      <c r="H128" s="233">
        <f t="shared" si="32"/>
        <v>1.6326910814151014E-2</v>
      </c>
      <c r="I128" s="233">
        <f t="shared" si="32"/>
        <v>1.6326910814151337E-2</v>
      </c>
      <c r="J128" s="233">
        <f t="shared" si="32"/>
        <v>1.6326910814150618E-2</v>
      </c>
      <c r="K128" s="233">
        <f t="shared" si="32"/>
        <v>1.632691081415158E-2</v>
      </c>
      <c r="L128" s="233">
        <f t="shared" si="32"/>
        <v>1.6326910814152312E-2</v>
      </c>
      <c r="M128" s="233">
        <f t="shared" si="32"/>
        <v>1.6326910814150417E-2</v>
      </c>
      <c r="N128" s="233">
        <f t="shared" si="32"/>
        <v>1.63269108141515E-2</v>
      </c>
      <c r="O128" s="233">
        <f t="shared" si="32"/>
        <v>1.6326910814150577E-2</v>
      </c>
      <c r="P128" s="233">
        <f t="shared" si="32"/>
        <v>1.6326910814151278E-2</v>
      </c>
      <c r="Q128" s="233">
        <f t="shared" si="32"/>
        <v>1.6326910814153193E-2</v>
      </c>
      <c r="R128" s="233">
        <f t="shared" si="32"/>
        <v>1.6326910814153325E-2</v>
      </c>
      <c r="S128" s="233">
        <f t="shared" si="32"/>
        <v>1.6326910814152999E-2</v>
      </c>
      <c r="T128" s="233">
        <f t="shared" si="32"/>
        <v>1.6326910814153394E-2</v>
      </c>
      <c r="U128" s="233">
        <f t="shared" si="32"/>
        <v>1.6326910814151923E-2</v>
      </c>
      <c r="V128" s="233">
        <f t="shared" si="32"/>
        <v>1.6326910814152853E-2</v>
      </c>
      <c r="W128" s="233">
        <f t="shared" si="32"/>
        <v>1.6326910814153137E-2</v>
      </c>
      <c r="X128" s="233">
        <f t="shared" si="32"/>
        <v>1.6326910814153446E-2</v>
      </c>
      <c r="Y128" s="233">
        <f t="shared" si="32"/>
        <v>1.6326910814151583E-2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0.12664196861987426</v>
      </c>
      <c r="C129" s="233">
        <f t="shared" si="33"/>
        <v>0.12664196861987198</v>
      </c>
      <c r="D129" s="233">
        <f t="shared" si="33"/>
        <v>0.12664196861987514</v>
      </c>
      <c r="E129" s="233">
        <f t="shared" si="33"/>
        <v>0.12664196861987567</v>
      </c>
      <c r="F129" s="233">
        <f t="shared" si="33"/>
        <v>0.1266419686198792</v>
      </c>
      <c r="G129" s="233">
        <f t="shared" si="33"/>
        <v>0.12664196861987623</v>
      </c>
      <c r="H129" s="233">
        <f t="shared" si="33"/>
        <v>0.12664196861986912</v>
      </c>
      <c r="I129" s="233">
        <f t="shared" si="33"/>
        <v>0.12664196861987165</v>
      </c>
      <c r="J129" s="233">
        <f t="shared" si="33"/>
        <v>0.12664196861986604</v>
      </c>
      <c r="K129" s="233">
        <f t="shared" si="33"/>
        <v>0.12664196861987356</v>
      </c>
      <c r="L129" s="233">
        <f t="shared" si="33"/>
        <v>0.12664196861987928</v>
      </c>
      <c r="M129" s="233">
        <f t="shared" si="33"/>
        <v>0.12664196861986454</v>
      </c>
      <c r="N129" s="233">
        <f t="shared" si="33"/>
        <v>0.1266419686198729</v>
      </c>
      <c r="O129" s="233">
        <f t="shared" si="33"/>
        <v>0.12664196861986568</v>
      </c>
      <c r="P129" s="233">
        <f t="shared" si="33"/>
        <v>0.12664196861987118</v>
      </c>
      <c r="Q129" s="233">
        <f t="shared" si="33"/>
        <v>0.126641968619886</v>
      </c>
      <c r="R129" s="233">
        <f t="shared" si="33"/>
        <v>0.12664196861988708</v>
      </c>
      <c r="S129" s="233">
        <f t="shared" si="33"/>
        <v>0.1266419686198845</v>
      </c>
      <c r="T129" s="233">
        <f t="shared" si="33"/>
        <v>0.12664196861988761</v>
      </c>
      <c r="U129" s="233">
        <f t="shared" si="33"/>
        <v>0.1266419686198762</v>
      </c>
      <c r="V129" s="233">
        <f t="shared" si="33"/>
        <v>0.12664196861988339</v>
      </c>
      <c r="W129" s="233">
        <f t="shared" si="33"/>
        <v>0.12664196861988561</v>
      </c>
      <c r="X129" s="233">
        <f t="shared" si="33"/>
        <v>0.12664196861988802</v>
      </c>
      <c r="Y129" s="233">
        <f t="shared" si="33"/>
        <v>0.12664196861987356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5.5919517678249264E-2</v>
      </c>
      <c r="C130" s="233">
        <f t="shared" si="34"/>
        <v>5.5919517678248286E-2</v>
      </c>
      <c r="D130" s="233">
        <f t="shared" si="34"/>
        <v>5.5919517678249667E-2</v>
      </c>
      <c r="E130" s="233">
        <f t="shared" si="34"/>
        <v>5.591951767824991E-2</v>
      </c>
      <c r="F130" s="233">
        <f t="shared" si="34"/>
        <v>5.591951767825145E-2</v>
      </c>
      <c r="G130" s="233">
        <f t="shared" si="34"/>
        <v>5.5919517678250159E-2</v>
      </c>
      <c r="H130" s="233">
        <f t="shared" si="34"/>
        <v>5.5919517678247037E-2</v>
      </c>
      <c r="I130" s="233">
        <f t="shared" si="34"/>
        <v>5.5919517678248133E-2</v>
      </c>
      <c r="J130" s="233">
        <f t="shared" si="34"/>
        <v>5.5919517678245663E-2</v>
      </c>
      <c r="K130" s="233">
        <f t="shared" si="34"/>
        <v>5.5919517678248994E-2</v>
      </c>
      <c r="L130" s="233">
        <f t="shared" si="34"/>
        <v>5.5919517678251464E-2</v>
      </c>
      <c r="M130" s="233">
        <f t="shared" si="34"/>
        <v>5.5919517678244969E-2</v>
      </c>
      <c r="N130" s="233">
        <f t="shared" si="34"/>
        <v>5.5919517678248688E-2</v>
      </c>
      <c r="O130" s="233">
        <f t="shared" si="34"/>
        <v>5.591951767824551E-2</v>
      </c>
      <c r="P130" s="233">
        <f t="shared" si="34"/>
        <v>5.5919517678247932E-2</v>
      </c>
      <c r="Q130" s="233">
        <f t="shared" si="34"/>
        <v>5.5919517678254496E-2</v>
      </c>
      <c r="R130" s="233">
        <f t="shared" si="34"/>
        <v>5.5919517678254947E-2</v>
      </c>
      <c r="S130" s="233">
        <f t="shared" si="34"/>
        <v>5.5919517678253823E-2</v>
      </c>
      <c r="T130" s="233">
        <f t="shared" si="34"/>
        <v>5.5919517678255169E-2</v>
      </c>
      <c r="U130" s="233">
        <f t="shared" si="34"/>
        <v>5.5919517678250125E-2</v>
      </c>
      <c r="V130" s="233">
        <f t="shared" si="34"/>
        <v>5.5919517678253303E-2</v>
      </c>
      <c r="W130" s="233">
        <f t="shared" si="34"/>
        <v>5.5919517678254246E-2</v>
      </c>
      <c r="X130" s="233">
        <f t="shared" si="34"/>
        <v>5.5919517678255357E-2</v>
      </c>
      <c r="Y130" s="233">
        <f t="shared" si="34"/>
        <v>5.5919517678248966E-2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0.194013800938937</v>
      </c>
      <c r="C131" s="300">
        <f t="shared" si="35"/>
        <v>0.19367178347142699</v>
      </c>
      <c r="D131" s="300">
        <f t="shared" si="35"/>
        <v>0.19370074147490354</v>
      </c>
      <c r="E131" s="300">
        <f t="shared" si="35"/>
        <v>0.193736415633706</v>
      </c>
      <c r="F131" s="300">
        <f t="shared" si="35"/>
        <v>0.19355893343811176</v>
      </c>
      <c r="G131" s="300">
        <f t="shared" si="35"/>
        <v>0.19364431125109641</v>
      </c>
      <c r="H131" s="300">
        <f t="shared" si="35"/>
        <v>0.19377053620569307</v>
      </c>
      <c r="I131" s="300">
        <f t="shared" si="35"/>
        <v>0.19378402737784492</v>
      </c>
      <c r="J131" s="300">
        <f t="shared" si="35"/>
        <v>0.19369578674919399</v>
      </c>
      <c r="K131" s="300">
        <f t="shared" si="35"/>
        <v>0.19402789099259407</v>
      </c>
      <c r="L131" s="300">
        <f t="shared" si="35"/>
        <v>0.19401144298744458</v>
      </c>
      <c r="M131" s="300">
        <f t="shared" si="35"/>
        <v>0.19391228947780553</v>
      </c>
      <c r="N131" s="300">
        <f t="shared" si="35"/>
        <v>0.19385278677661533</v>
      </c>
      <c r="O131" s="300">
        <f t="shared" si="35"/>
        <v>0.19403847762403795</v>
      </c>
      <c r="P131" s="300">
        <f t="shared" si="35"/>
        <v>0.19407919292559209</v>
      </c>
      <c r="Q131" s="300">
        <f t="shared" si="35"/>
        <v>0.19466711588748314</v>
      </c>
      <c r="R131" s="300">
        <f t="shared" si="35"/>
        <v>0.19464119685566675</v>
      </c>
      <c r="S131" s="300">
        <f t="shared" si="35"/>
        <v>0.19483234963766968</v>
      </c>
      <c r="T131" s="300">
        <f t="shared" si="35"/>
        <v>0.19554924144889457</v>
      </c>
      <c r="U131" s="300">
        <f t="shared" si="35"/>
        <v>0.19657973084916003</v>
      </c>
      <c r="V131" s="300">
        <f t="shared" si="35"/>
        <v>0.20096941520762993</v>
      </c>
      <c r="W131" s="300">
        <f t="shared" si="35"/>
        <v>0.20405784403537053</v>
      </c>
      <c r="X131" s="300">
        <f t="shared" si="35"/>
        <v>0.20311847829675683</v>
      </c>
      <c r="Y131" s="300">
        <f t="shared" si="35"/>
        <v>0.20935140862936813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0.57007004394106864</v>
      </c>
      <c r="C132" s="235">
        <f t="shared" si="36"/>
        <v>0.5704120614085828</v>
      </c>
      <c r="D132" s="235">
        <f t="shared" si="36"/>
        <v>0.57038310340510023</v>
      </c>
      <c r="E132" s="235">
        <f t="shared" si="36"/>
        <v>0.57034742924629689</v>
      </c>
      <c r="F132" s="235">
        <f t="shared" si="36"/>
        <v>0.57052491144188455</v>
      </c>
      <c r="G132" s="235">
        <f t="shared" si="36"/>
        <v>0.57043953362890532</v>
      </c>
      <c r="H132" s="235">
        <f t="shared" si="36"/>
        <v>0.57031330867432173</v>
      </c>
      <c r="I132" s="235">
        <f t="shared" si="36"/>
        <v>0.5702998175021653</v>
      </c>
      <c r="J132" s="235">
        <f t="shared" si="36"/>
        <v>0.57038805813082694</v>
      </c>
      <c r="K132" s="235">
        <f t="shared" si="36"/>
        <v>0.57005595388741259</v>
      </c>
      <c r="L132" s="235">
        <f t="shared" si="36"/>
        <v>0.57007240189255182</v>
      </c>
      <c r="M132" s="235">
        <f t="shared" si="36"/>
        <v>0.57017155540221787</v>
      </c>
      <c r="N132" s="235">
        <f t="shared" si="36"/>
        <v>0.57023105810339259</v>
      </c>
      <c r="O132" s="235">
        <f t="shared" si="36"/>
        <v>0.57004536725598332</v>
      </c>
      <c r="P132" s="235">
        <f t="shared" si="36"/>
        <v>0.57000465195441907</v>
      </c>
      <c r="Q132" s="235">
        <f t="shared" si="36"/>
        <v>0.56941672899250051</v>
      </c>
      <c r="R132" s="235">
        <f t="shared" si="36"/>
        <v>0.56944264802431466</v>
      </c>
      <c r="S132" s="235">
        <f t="shared" si="36"/>
        <v>0.56925149524231689</v>
      </c>
      <c r="T132" s="235">
        <f t="shared" si="36"/>
        <v>0.56853460343108608</v>
      </c>
      <c r="U132" s="235">
        <f t="shared" si="36"/>
        <v>0.567504114030842</v>
      </c>
      <c r="V132" s="235">
        <f t="shared" si="36"/>
        <v>0.5631144296723587</v>
      </c>
      <c r="W132" s="235">
        <f t="shared" si="36"/>
        <v>0.56002600084461363</v>
      </c>
      <c r="X132" s="235">
        <f t="shared" si="36"/>
        <v>0.56096536658322294</v>
      </c>
      <c r="Y132" s="235">
        <f t="shared" si="36"/>
        <v>0.55473243625063873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305.26832265517203</v>
      </c>
      <c r="C136" s="320">
        <f t="shared" si="37"/>
        <v>299.41261662201629</v>
      </c>
      <c r="D136" s="320">
        <f t="shared" si="37"/>
        <v>285.8365904230609</v>
      </c>
      <c r="E136" s="320">
        <f t="shared" si="37"/>
        <v>277.95697776963931</v>
      </c>
      <c r="F136" s="320">
        <f t="shared" si="37"/>
        <v>267.8354294761246</v>
      </c>
      <c r="G136" s="320">
        <f t="shared" si="37"/>
        <v>270.89449062806852</v>
      </c>
      <c r="H136" s="320">
        <f t="shared" si="37"/>
        <v>282.1414115515928</v>
      </c>
      <c r="I136" s="320">
        <f t="shared" si="37"/>
        <v>292.28785996166408</v>
      </c>
      <c r="J136" s="320">
        <f t="shared" si="37"/>
        <v>288.91999678337959</v>
      </c>
      <c r="K136" s="320">
        <f t="shared" si="37"/>
        <v>304.24861373427308</v>
      </c>
      <c r="L136" s="320">
        <f t="shared" si="37"/>
        <v>305.47579540254458</v>
      </c>
      <c r="M136" s="320">
        <f t="shared" si="37"/>
        <v>297.38647757669008</v>
      </c>
      <c r="N136" s="320">
        <f t="shared" si="37"/>
        <v>295.17955531426463</v>
      </c>
      <c r="O136" s="320">
        <f t="shared" si="37"/>
        <v>302.69957299521911</v>
      </c>
      <c r="P136" s="320">
        <f t="shared" si="37"/>
        <v>301.47008676680861</v>
      </c>
      <c r="Q136" s="320">
        <f t="shared" si="37"/>
        <v>305.59007726806033</v>
      </c>
      <c r="R136" s="320">
        <f t="shared" si="37"/>
        <v>303.91855786725381</v>
      </c>
      <c r="S136" s="320">
        <f t="shared" si="37"/>
        <v>283.32318034625825</v>
      </c>
      <c r="T136" s="320">
        <f t="shared" si="37"/>
        <v>290.69991166138368</v>
      </c>
      <c r="U136" s="320">
        <f t="shared" si="37"/>
        <v>297.04848296234076</v>
      </c>
      <c r="V136" s="320">
        <f t="shared" si="37"/>
        <v>319.99210191248176</v>
      </c>
      <c r="W136" s="320">
        <f t="shared" si="37"/>
        <v>315.72781962864531</v>
      </c>
      <c r="X136" s="320">
        <f t="shared" si="37"/>
        <v>317.79715317057435</v>
      </c>
      <c r="Y136" s="320">
        <f t="shared" si="37"/>
        <v>371.99921334799029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1.5263416132758851</v>
      </c>
      <c r="C137" s="273">
        <f>IF(C$6=0,0,C$6/PPA!C$10*1000)</f>
        <v>1.497063083110109</v>
      </c>
      <c r="D137" s="273">
        <f>IF(D$6=0,0,D$6/PPA!D$10*1000)</f>
        <v>1.4291829521153321</v>
      </c>
      <c r="E137" s="273">
        <f>IF(E$6=0,0,E$6/PPA!E$10*1000)</f>
        <v>1.3897848888482245</v>
      </c>
      <c r="F137" s="273">
        <f>IF(F$6=0,0,F$6/PPA!F$10*1000)</f>
        <v>1.3391771473806542</v>
      </c>
      <c r="G137" s="273">
        <f>IF(G$6=0,0,G$6/PPA!G$10*1000)</f>
        <v>1.3544724531403707</v>
      </c>
      <c r="H137" s="273">
        <f>IF(H$6=0,0,H$6/PPA!H$10*1000)</f>
        <v>1.4107070577579888</v>
      </c>
      <c r="I137" s="273">
        <f>IF(I$6=0,0,I$6/PPA!I$10*1000)</f>
        <v>1.4614392998083436</v>
      </c>
      <c r="J137" s="273">
        <f>IF(J$6=0,0,J$6/PPA!J$10*1000)</f>
        <v>1.4445999839169206</v>
      </c>
      <c r="K137" s="273">
        <f>IF(K$6=0,0,K$6/PPA!K$10*1000)</f>
        <v>1.521243068671388</v>
      </c>
      <c r="L137" s="273">
        <f>IF(L$6=0,0,L$6/PPA!L$10*1000)</f>
        <v>1.5273789770127468</v>
      </c>
      <c r="M137" s="273">
        <f>IF(M$6=0,0,M$6/PPA!M$10*1000)</f>
        <v>1.4869323878834677</v>
      </c>
      <c r="N137" s="273">
        <f>IF(N$6=0,0,N$6/PPA!N$10*1000)</f>
        <v>1.4758977765713495</v>
      </c>
      <c r="O137" s="273">
        <f>IF(O$6=0,0,O$6/PPA!O$10*1000)</f>
        <v>1.513497864976113</v>
      </c>
      <c r="P137" s="273">
        <f>IF(P$6=0,0,P$6/PPA!P$10*1000)</f>
        <v>1.5073504338340584</v>
      </c>
      <c r="Q137" s="273">
        <f>IF(Q$6=0,0,Q$6/PPA!Q$10*1000)</f>
        <v>1.5279503863403159</v>
      </c>
      <c r="R137" s="273">
        <f>IF(R$6=0,0,R$6/PPA!R$10*1000)</f>
        <v>1.5195927893362822</v>
      </c>
      <c r="S137" s="273">
        <f>IF(S$6=0,0,S$6/PPA!S$10*1000)</f>
        <v>1.4166159017313065</v>
      </c>
      <c r="T137" s="273">
        <f>IF(T$6=0,0,T$6/PPA!T$10*1000)</f>
        <v>1.453499558306933</v>
      </c>
      <c r="U137" s="273">
        <f>IF(U$6=0,0,U$6/PPA!U$10*1000)</f>
        <v>1.4852424148117112</v>
      </c>
      <c r="V137" s="273">
        <f>IF(V$6=0,0,V$6/PPA!V$10*1000)</f>
        <v>1.5999605095624096</v>
      </c>
      <c r="W137" s="273">
        <f>IF(W$6=0,0,W$6/PPA!W$10*1000)</f>
        <v>1.5786390981432263</v>
      </c>
      <c r="X137" s="273">
        <f>IF(X$6=0,0,X$6/PPA!X$10*1000)</f>
        <v>1.5889857658528646</v>
      </c>
      <c r="Y137" s="273">
        <f>IF(Y$6=0,0,Y$6/PPA!Y$10*1000)</f>
        <v>1.8599960667399393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2.1368782585862398</v>
      </c>
      <c r="C138" s="274">
        <f>IF(C$7=0,0,C$7/PPA!C$10*1000)</f>
        <v>2.0958883163541526</v>
      </c>
      <c r="D138" s="274">
        <f>IF(D$7=0,0,D$7/PPA!D$10*1000)</f>
        <v>2.0008561329614647</v>
      </c>
      <c r="E138" s="274">
        <f>IF(E$7=0,0,E$7/PPA!E$10*1000)</f>
        <v>1.9456988443875136</v>
      </c>
      <c r="F138" s="274">
        <f>IF(F$7=0,0,F$7/PPA!F$10*1000)</f>
        <v>1.8748480063329158</v>
      </c>
      <c r="G138" s="274">
        <f>IF(G$7=0,0,G$7/PPA!G$10*1000)</f>
        <v>1.8962614343965196</v>
      </c>
      <c r="H138" s="274">
        <f>IF(H$7=0,0,H$7/PPA!H$10*1000)</f>
        <v>1.9749898808611843</v>
      </c>
      <c r="I138" s="274">
        <f>IF(I$7=0,0,I$7/PPA!I$10*1000)</f>
        <v>2.0460150197316813</v>
      </c>
      <c r="J138" s="274">
        <f>IF(J$7=0,0,J$7/PPA!J$10*1000)</f>
        <v>2.0224399774836885</v>
      </c>
      <c r="K138" s="274">
        <f>IF(K$7=0,0,K$7/PPA!K$10*1000)</f>
        <v>2.1297402961399423</v>
      </c>
      <c r="L138" s="274">
        <f>IF(L$7=0,0,L$7/PPA!L$10*1000)</f>
        <v>2.138330567817845</v>
      </c>
      <c r="M138" s="274">
        <f>IF(M$7=0,0,M$7/PPA!M$10*1000)</f>
        <v>2.0817053430368553</v>
      </c>
      <c r="N138" s="274">
        <f>IF(N$7=0,0,N$7/PPA!N$10*1000)</f>
        <v>2.0662568871998883</v>
      </c>
      <c r="O138" s="274">
        <f>IF(O$7=0,0,O$7/PPA!O$10*1000)</f>
        <v>2.1188970109665601</v>
      </c>
      <c r="P138" s="274">
        <f>IF(P$7=0,0,P$7/PPA!P$10*1000)</f>
        <v>2.1102906073676819</v>
      </c>
      <c r="Q138" s="274">
        <f>IF(Q$7=0,0,Q$7/PPA!Q$10*1000)</f>
        <v>2.1391305408764412</v>
      </c>
      <c r="R138" s="274">
        <f>IF(R$7=0,0,R$7/PPA!R$10*1000)</f>
        <v>2.1274299050707954</v>
      </c>
      <c r="S138" s="274">
        <f>IF(S$7=0,0,S$7/PPA!S$10*1000)</f>
        <v>1.9832622624238296</v>
      </c>
      <c r="T138" s="274">
        <f>IF(T$7=0,0,T$7/PPA!T$10*1000)</f>
        <v>2.0348993816297067</v>
      </c>
      <c r="U138" s="274">
        <f>IF(U$7=0,0,U$7/PPA!U$10*1000)</f>
        <v>2.0793393807363962</v>
      </c>
      <c r="V138" s="274">
        <f>IF(V$7=0,0,V$7/PPA!V$10*1000)</f>
        <v>2.2399447133873731</v>
      </c>
      <c r="W138" s="274">
        <f>IF(W$7=0,0,W$7/PPA!W$10*1000)</f>
        <v>2.210094737400516</v>
      </c>
      <c r="X138" s="274">
        <f>IF(X$7=0,0,X$7/PPA!X$10*1000)</f>
        <v>2.2245800721940112</v>
      </c>
      <c r="Y138" s="274">
        <f>IF(Y$7=0,0,Y$7/PPA!Y$10*1000)</f>
        <v>2.6039944934359154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12.210732906207083</v>
      </c>
      <c r="C139" s="274">
        <f>IF(C$8=0,0,C$8/PPA!C$10*1000)</f>
        <v>11.976504664880872</v>
      </c>
      <c r="D139" s="274">
        <f>IF(D$8=0,0,D$8/PPA!D$10*1000)</f>
        <v>11.433463616922662</v>
      </c>
      <c r="E139" s="274">
        <f>IF(E$8=0,0,E$8/PPA!E$10*1000)</f>
        <v>11.118279110785796</v>
      </c>
      <c r="F139" s="274">
        <f>IF(F$8=0,0,F$8/PPA!F$10*1000)</f>
        <v>10.713417179045233</v>
      </c>
      <c r="G139" s="274">
        <f>IF(G$8=0,0,G$8/PPA!G$10*1000)</f>
        <v>10.835779625122969</v>
      </c>
      <c r="H139" s="274">
        <f>IF(H$8=0,0,H$8/PPA!H$10*1000)</f>
        <v>11.285656462063912</v>
      </c>
      <c r="I139" s="274">
        <f>IF(I$8=0,0,I$8/PPA!I$10*1000)</f>
        <v>11.691514398466746</v>
      </c>
      <c r="J139" s="274">
        <f>IF(J$8=0,0,J$8/PPA!J$10*1000)</f>
        <v>11.556799871335365</v>
      </c>
      <c r="K139" s="274">
        <f>IF(K$8=0,0,K$8/PPA!K$10*1000)</f>
        <v>12.169944549371104</v>
      </c>
      <c r="L139" s="274">
        <f>IF(L$8=0,0,L$8/PPA!L$10*1000)</f>
        <v>12.21903181610198</v>
      </c>
      <c r="M139" s="274">
        <f>IF(M$8=0,0,M$8/PPA!M$10*1000)</f>
        <v>11.895459103067743</v>
      </c>
      <c r="N139" s="274">
        <f>IF(N$8=0,0,N$8/PPA!N$10*1000)</f>
        <v>11.807182212570792</v>
      </c>
      <c r="O139" s="274">
        <f>IF(O$8=0,0,O$8/PPA!O$10*1000)</f>
        <v>12.107982919808903</v>
      </c>
      <c r="P139" s="274">
        <f>IF(P$8=0,0,P$8/PPA!P$10*1000)</f>
        <v>12.058803470672466</v>
      </c>
      <c r="Q139" s="274">
        <f>IF(Q$8=0,0,Q$8/PPA!Q$10*1000)</f>
        <v>12.223603090722527</v>
      </c>
      <c r="R139" s="274">
        <f>IF(R$8=0,0,R$8/PPA!R$10*1000)</f>
        <v>12.156742314690257</v>
      </c>
      <c r="S139" s="274">
        <f>IF(S$8=0,0,S$8/PPA!S$10*1000)</f>
        <v>11.332927213850452</v>
      </c>
      <c r="T139" s="274">
        <f>IF(T$8=0,0,T$8/PPA!T$10*1000)</f>
        <v>11.627996466455462</v>
      </c>
      <c r="U139" s="274">
        <f>IF(U$8=0,0,U$8/PPA!U$10*1000)</f>
        <v>11.881939318493691</v>
      </c>
      <c r="V139" s="274">
        <f>IF(V$8=0,0,V$8/PPA!V$10*1000)</f>
        <v>12.799684076499275</v>
      </c>
      <c r="W139" s="274">
        <f>IF(W$8=0,0,W$8/PPA!W$10*1000)</f>
        <v>12.629112785145807</v>
      </c>
      <c r="X139" s="274">
        <f>IF(X$8=0,0,X$8/PPA!X$10*1000)</f>
        <v>12.711886126822915</v>
      </c>
      <c r="Y139" s="274">
        <f>IF(Y$8=0,0,Y$8/PPA!Y$10*1000)</f>
        <v>14.87996853391952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6.1053664531035414</v>
      </c>
      <c r="C140" s="274">
        <f>IF(C$9=0,0,C$9/PPA!C$10*1000)</f>
        <v>5.9882523324404362</v>
      </c>
      <c r="D140" s="274">
        <f>IF(D$9=0,0,D$9/PPA!D$10*1000)</f>
        <v>5.7167318084613283</v>
      </c>
      <c r="E140" s="274">
        <f>IF(E$9=0,0,E$9/PPA!E$10*1000)</f>
        <v>5.5591395553928971</v>
      </c>
      <c r="F140" s="274">
        <f>IF(F$9=0,0,F$9/PPA!F$10*1000)</f>
        <v>5.3567085895226176</v>
      </c>
      <c r="G140" s="274">
        <f>IF(G$9=0,0,G$9/PPA!G$10*1000)</f>
        <v>5.4178898125614845</v>
      </c>
      <c r="H140" s="274">
        <f>IF(H$9=0,0,H$9/PPA!H$10*1000)</f>
        <v>5.6428282310319551</v>
      </c>
      <c r="I140" s="274">
        <f>IF(I$9=0,0,I$9/PPA!I$10*1000)</f>
        <v>5.8457571992333746</v>
      </c>
      <c r="J140" s="274">
        <f>IF(J$9=0,0,J$9/PPA!J$10*1000)</f>
        <v>5.7783999356676823</v>
      </c>
      <c r="K140" s="274">
        <f>IF(K$9=0,0,K$9/PPA!K$10*1000)</f>
        <v>6.0849722746855504</v>
      </c>
      <c r="L140" s="274">
        <f>IF(L$9=0,0,L$9/PPA!L$10*1000)</f>
        <v>6.1095159080509873</v>
      </c>
      <c r="M140" s="274">
        <f>IF(M$9=0,0,M$9/PPA!M$10*1000)</f>
        <v>5.9477295515338717</v>
      </c>
      <c r="N140" s="274">
        <f>IF(N$9=0,0,N$9/PPA!N$10*1000)</f>
        <v>5.9035911062853961</v>
      </c>
      <c r="O140" s="274">
        <f>IF(O$9=0,0,O$9/PPA!O$10*1000)</f>
        <v>6.0539914599044522</v>
      </c>
      <c r="P140" s="274">
        <f>IF(P$9=0,0,P$9/PPA!P$10*1000)</f>
        <v>6.0294017353362328</v>
      </c>
      <c r="Q140" s="274">
        <f>IF(Q$9=0,0,Q$9/PPA!Q$10*1000)</f>
        <v>6.1118015453612635</v>
      </c>
      <c r="R140" s="274">
        <f>IF(R$9=0,0,R$9/PPA!R$10*1000)</f>
        <v>6.0783711573451287</v>
      </c>
      <c r="S140" s="274">
        <f>IF(S$9=0,0,S$9/PPA!S$10*1000)</f>
        <v>5.6664636069252268</v>
      </c>
      <c r="T140" s="274">
        <f>IF(T$9=0,0,T$9/PPA!T$10*1000)</f>
        <v>5.8139982332277311</v>
      </c>
      <c r="U140" s="274">
        <f>IF(U$9=0,0,U$9/PPA!U$10*1000)</f>
        <v>5.9409696592468446</v>
      </c>
      <c r="V140" s="274">
        <f>IF(V$9=0,0,V$9/PPA!V$10*1000)</f>
        <v>6.3998420382496377</v>
      </c>
      <c r="W140" s="274">
        <f>IF(W$9=0,0,W$9/PPA!W$10*1000)</f>
        <v>6.3145563925729045</v>
      </c>
      <c r="X140" s="274">
        <f>IF(X$9=0,0,X$9/PPA!X$10*1000)</f>
        <v>6.3559430634114582</v>
      </c>
      <c r="Y140" s="274">
        <f>IF(Y$9=0,0,Y$9/PPA!Y$10*1000)</f>
        <v>7.4399842669597573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3.4616027055464724</v>
      </c>
      <c r="C141" s="275">
        <f>IF(C$10=0,0,C$10/PPA!C$10*1000)</f>
        <v>3.5721359471941581</v>
      </c>
      <c r="D141" s="275">
        <f>IF(D$10=0,0,D$10/PPA!D$10*1000)</f>
        <v>3.3981739565017248</v>
      </c>
      <c r="E141" s="275">
        <f>IF(E$10=0,0,E$10/PPA!E$10*1000)</f>
        <v>3.2881369252849968</v>
      </c>
      <c r="F141" s="275">
        <f>IF(F$10=0,0,F$10/PPA!F$10*1000)</f>
        <v>3.260740658379794</v>
      </c>
      <c r="G141" s="275">
        <f>IF(G$10=0,0,G$10/PPA!G$10*1000)</f>
        <v>3.263323052278412</v>
      </c>
      <c r="H141" s="275">
        <f>IF(H$10=0,0,H$10/PPA!H$10*1000)</f>
        <v>3.3011322809862751</v>
      </c>
      <c r="I141" s="275">
        <f>IF(I$10=0,0,I$10/PPA!I$10*1000)</f>
        <v>3.3828384171505346</v>
      </c>
      <c r="J141" s="275">
        <f>IF(J$10=0,0,J$10/PPA!J$10*1000)</f>
        <v>3.4471766327103657</v>
      </c>
      <c r="K141" s="275">
        <f>IF(K$10=0,0,K$10/PPA!K$10*1000)</f>
        <v>3.3016148444965934</v>
      </c>
      <c r="L141" s="275">
        <f>IF(L$10=0,0,L$10/PPA!L$10*1000)</f>
        <v>3.2829940481397721</v>
      </c>
      <c r="M141" s="275">
        <f>IF(M$10=0,0,M$10/PPA!M$10*1000)</f>
        <v>3.2834529966267376</v>
      </c>
      <c r="N141" s="275">
        <f>IF(N$10=0,0,N$10/PPA!N$10*1000)</f>
        <v>3.3323541925343356</v>
      </c>
      <c r="O141" s="275">
        <f>IF(O$10=0,0,O$10/PPA!O$10*1000)</f>
        <v>3.2379113468997356</v>
      </c>
      <c r="P141" s="275">
        <f>IF(P$10=0,0,P$10/PPA!P$10*1000)</f>
        <v>3.1697815890794869</v>
      </c>
      <c r="Q141" s="275">
        <f>IF(Q$10=0,0,Q$10/PPA!Q$10*1000)</f>
        <v>2.9872802397980474</v>
      </c>
      <c r="R141" s="275">
        <f>IF(R$10=0,0,R$10/PPA!R$10*1000)</f>
        <v>2.9567198893769007</v>
      </c>
      <c r="S141" s="275">
        <f>IF(S$10=0,0,S$10/PPA!S$10*1000)</f>
        <v>2.8636781705251759</v>
      </c>
      <c r="T141" s="275">
        <f>IF(T$10=0,0,T$10/PPA!T$10*1000)</f>
        <v>2.8980828879977731</v>
      </c>
      <c r="U141" s="275">
        <f>IF(U$10=0,0,U$10/PPA!U$10*1000)</f>
        <v>2.8553800127768674</v>
      </c>
      <c r="V141" s="275">
        <f>IF(V$10=0,0,V$10/PPA!V$10*1000)</f>
        <v>2.8078187696773163</v>
      </c>
      <c r="W141" s="275">
        <f>IF(W$10=0,0,W$10/PPA!W$10*1000)</f>
        <v>2.7016561115129218</v>
      </c>
      <c r="X141" s="275">
        <f>IF(X$10=0,0,X$10/PPA!X$10*1000)</f>
        <v>2.5493280020506992</v>
      </c>
      <c r="Y141" s="275">
        <f>IF(Y$10=0,0,Y$10/PPA!Y$10*1000)</f>
        <v>2.775729099802684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8.7691818900676637</v>
      </c>
      <c r="C142" s="276">
        <f>IF(C$16=0,0,C$16/PPA!C$10*1000)</f>
        <v>9.0706119431269965</v>
      </c>
      <c r="D142" s="276">
        <f>IF(D$16=0,0,D$16/PPA!D$10*1000)</f>
        <v>8.6271477562721461</v>
      </c>
      <c r="E142" s="276">
        <f>IF(E$16=0,0,E$16/PPA!E$10*1000)</f>
        <v>8.3457310026502327</v>
      </c>
      <c r="F142" s="276">
        <f>IF(F$16=0,0,F$16/PPA!F$10*1000)</f>
        <v>8.2863621713048072</v>
      </c>
      <c r="G142" s="276">
        <f>IF(G$16=0,0,G$16/PPA!G$10*1000)</f>
        <v>8.2880278607075155</v>
      </c>
      <c r="H142" s="276">
        <f>IF(H$16=0,0,H$16/PPA!H$10*1000)</f>
        <v>8.3767384037128085</v>
      </c>
      <c r="I142" s="276">
        <f>IF(I$16=0,0,I$16/PPA!I$10*1000)</f>
        <v>8.5832699084982291</v>
      </c>
      <c r="J142" s="276">
        <f>IF(J$16=0,0,J$16/PPA!J$10*1000)</f>
        <v>8.7518536732901371</v>
      </c>
      <c r="K142" s="276">
        <f>IF(K$16=0,0,K$16/PPA!K$10*1000)</f>
        <v>8.3630750052435996</v>
      </c>
      <c r="L142" s="276">
        <f>IF(L$16=0,0,L$16/PPA!L$10*1000)</f>
        <v>8.3168530232545432</v>
      </c>
      <c r="M142" s="276">
        <f>IF(M$16=0,0,M$16/PPA!M$10*1000)</f>
        <v>8.3237164532848507</v>
      </c>
      <c r="N142" s="276">
        <f>IF(N$16=0,0,N$16/PPA!N$10*1000)</f>
        <v>8.4511582774628966</v>
      </c>
      <c r="O142" s="276">
        <f>IF(O$16=0,0,O$16/PPA!O$10*1000)</f>
        <v>8.2011126251043365</v>
      </c>
      <c r="P142" s="276">
        <f>IF(P$16=0,0,P$16/PPA!P$10*1000)</f>
        <v>8.0262932207362905</v>
      </c>
      <c r="Q142" s="276">
        <f>IF(Q$16=0,0,Q$16/PPA!Q$10*1000)</f>
        <v>7.5335531076771449</v>
      </c>
      <c r="R142" s="276">
        <f>IF(R$16=0,0,R$16/PPA!R$10*1000)</f>
        <v>7.4578160474657933</v>
      </c>
      <c r="S142" s="276">
        <f>IF(S$16=0,0,S$16/PPA!S$10*1000)</f>
        <v>7.213625325036225</v>
      </c>
      <c r="T142" s="276">
        <f>IF(T$16=0,0,T$16/PPA!T$10*1000)</f>
        <v>7.2643678917935892</v>
      </c>
      <c r="U142" s="276">
        <f>IF(U$16=0,0,U$16/PPA!U$10*1000)</f>
        <v>7.1069040769466536</v>
      </c>
      <c r="V142" s="276">
        <f>IF(V$16=0,0,V$16/PPA!V$10*1000)</f>
        <v>6.7830031804581017</v>
      </c>
      <c r="W142" s="276">
        <f>IF(W$16=0,0,W$16/PPA!W$10*1000)</f>
        <v>6.3925071901540953</v>
      </c>
      <c r="X142" s="276">
        <f>IF(X$16=0,0,X$16/PPA!X$10*1000)</f>
        <v>6.0701383792434571</v>
      </c>
      <c r="Y142" s="276">
        <f>IF(Y$16=0,0,Y$16/PPA!Y$10*1000)</f>
        <v>6.3411935919964257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251.57114796156816</v>
      </c>
      <c r="C143" s="276">
        <f>IF(C$17=0,0,C$17/PPA!C$10*1000)</f>
        <v>245.05524490573853</v>
      </c>
      <c r="D143" s="276">
        <f>IF(D$17=0,0,D$17/PPA!D$10*1000)</f>
        <v>234.05959474144379</v>
      </c>
      <c r="E143" s="276">
        <f>IF(E$17=0,0,E$17/PPA!E$10*1000)</f>
        <v>227.76413854751144</v>
      </c>
      <c r="F143" s="276">
        <f>IF(F$17=0,0,F$17/PPA!F$10*1000)</f>
        <v>218.59003756570354</v>
      </c>
      <c r="G143" s="276">
        <f>IF(G$17=0,0,G$17/PPA!G$10*1000)</f>
        <v>221.42089669940015</v>
      </c>
      <c r="H143" s="276">
        <f>IF(H$17=0,0,H$17/PPA!H$10*1000)</f>
        <v>231.53438500470583</v>
      </c>
      <c r="I143" s="276">
        <f>IF(I$17=0,0,I$17/PPA!I$10*1000)</f>
        <v>240.20309258877913</v>
      </c>
      <c r="J143" s="276">
        <f>IF(J$17=0,0,J$17/PPA!J$10*1000)</f>
        <v>236.47016299055298</v>
      </c>
      <c r="K143" s="276">
        <f>IF(K$17=0,0,K$17/PPA!K$10*1000)</f>
        <v>252.0934125729014</v>
      </c>
      <c r="L143" s="276">
        <f>IF(L$17=0,0,L$17/PPA!L$10*1000)</f>
        <v>253.39979545493441</v>
      </c>
      <c r="M143" s="276">
        <f>IF(M$17=0,0,M$17/PPA!M$10*1000)</f>
        <v>245.87033406729029</v>
      </c>
      <c r="N143" s="276">
        <f>IF(N$17=0,0,N$17/PPA!N$10*1000)</f>
        <v>243.36276313394472</v>
      </c>
      <c r="O143" s="276">
        <f>IF(O$17=0,0,O$17/PPA!O$10*1000)</f>
        <v>251.24148504510501</v>
      </c>
      <c r="P143" s="276">
        <f>IF(P$17=0,0,P$17/PPA!P$10*1000)</f>
        <v>250.73195855259073</v>
      </c>
      <c r="Q143" s="276">
        <f>IF(Q$17=0,0,Q$17/PPA!Q$10*1000)</f>
        <v>256.32552922911322</v>
      </c>
      <c r="R143" s="276">
        <f>IF(R$17=0,0,R$17/PPA!R$10*1000)</f>
        <v>255.04896121404474</v>
      </c>
      <c r="S143" s="276">
        <f>IF(S$17=0,0,S$17/PPA!S$10*1000)</f>
        <v>236.81632936568559</v>
      </c>
      <c r="T143" s="276">
        <f>IF(T$17=0,0,T$17/PPA!T$10*1000)</f>
        <v>243.46402748243122</v>
      </c>
      <c r="U143" s="276">
        <f>IF(U$17=0,0,U$17/PPA!U$10*1000)</f>
        <v>249.90558792833608</v>
      </c>
      <c r="V143" s="276">
        <f>IF(V$17=0,0,V$17/PPA!V$10*1000)</f>
        <v>272.28850822362972</v>
      </c>
      <c r="W143" s="276">
        <f>IF(W$17=0,0,W$17/PPA!W$10*1000)</f>
        <v>269.6956817800401</v>
      </c>
      <c r="X143" s="276">
        <f>IF(X$17=0,0,X$17/PPA!X$10*1000)</f>
        <v>272.80709536268017</v>
      </c>
      <c r="Y143" s="276">
        <f>IF(Y$17=0,0,Y$17/PPA!Y$10*1000)</f>
        <v>322.00680597958853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19.487070866816957</v>
      </c>
      <c r="C144" s="277">
        <f>IF(C$30=0,0,C$30/PPA!C$10*1000)</f>
        <v>20.156915429171026</v>
      </c>
      <c r="D144" s="277">
        <f>IF(D$30=0,0,D$30/PPA!D$10*1000)</f>
        <v>19.171439458382473</v>
      </c>
      <c r="E144" s="277">
        <f>IF(E$30=0,0,E$30/PPA!E$10*1000)</f>
        <v>18.546068894778223</v>
      </c>
      <c r="F144" s="277">
        <f>IF(F$30=0,0,F$30/PPA!F$10*1000)</f>
        <v>18.41413815845506</v>
      </c>
      <c r="G144" s="277">
        <f>IF(G$30=0,0,G$30/PPA!G$10*1000)</f>
        <v>18.417839690461083</v>
      </c>
      <c r="H144" s="277">
        <f>IF(H$30=0,0,H$30/PPA!H$10*1000)</f>
        <v>18.614974230472846</v>
      </c>
      <c r="I144" s="277">
        <f>IF(I$30=0,0,I$30/PPA!I$10*1000)</f>
        <v>19.073933129995996</v>
      </c>
      <c r="J144" s="277">
        <f>IF(J$30=0,0,J$30/PPA!J$10*1000)</f>
        <v>19.448563718422459</v>
      </c>
      <c r="K144" s="277">
        <f>IF(K$30=0,0,K$30/PPA!K$10*1000)</f>
        <v>18.584611122763487</v>
      </c>
      <c r="L144" s="277">
        <f>IF(L$30=0,0,L$30/PPA!L$10*1000)</f>
        <v>18.48189560723225</v>
      </c>
      <c r="M144" s="277">
        <f>IF(M$30=0,0,M$30/PPA!M$10*1000)</f>
        <v>18.497147673966268</v>
      </c>
      <c r="N144" s="277">
        <f>IF(N$30=0,0,N$30/PPA!N$10*1000)</f>
        <v>18.780351727695258</v>
      </c>
      <c r="O144" s="277">
        <f>IF(O$30=0,0,O$30/PPA!O$10*1000)</f>
        <v>18.224694722454011</v>
      </c>
      <c r="P144" s="277">
        <f>IF(P$30=0,0,P$30/PPA!P$10*1000)</f>
        <v>17.836207157191691</v>
      </c>
      <c r="Q144" s="277">
        <f>IF(Q$30=0,0,Q$30/PPA!Q$10*1000)</f>
        <v>16.741229128171373</v>
      </c>
      <c r="R144" s="277">
        <f>IF(R$30=0,0,R$30/PPA!R$10*1000)</f>
        <v>16.572924549923925</v>
      </c>
      <c r="S144" s="277">
        <f>IF(S$30=0,0,S$30/PPA!S$10*1000)</f>
        <v>16.030278500080438</v>
      </c>
      <c r="T144" s="277">
        <f>IF(T$30=0,0,T$30/PPA!T$10*1000)</f>
        <v>16.143039759541253</v>
      </c>
      <c r="U144" s="277">
        <f>IF(U$30=0,0,U$30/PPA!U$10*1000)</f>
        <v>15.793120170992509</v>
      </c>
      <c r="V144" s="277">
        <f>IF(V$30=0,0,V$30/PPA!V$10*1000)</f>
        <v>15.073340401017948</v>
      </c>
      <c r="W144" s="277">
        <f>IF(W$30=0,0,W$30/PPA!W$10*1000)</f>
        <v>14.205571533675711</v>
      </c>
      <c r="X144" s="277">
        <f>IF(X$30=0,0,X$30/PPA!X$10*1000)</f>
        <v>13.489196398318747</v>
      </c>
      <c r="Y144" s="277">
        <f>IF(Y$30=0,0,Y$30/PPA!Y$10*1000)</f>
        <v>14.091541315547564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224.67784726027128</v>
      </c>
      <c r="C146" s="320">
        <f t="shared" si="38"/>
        <v>220.33493992317929</v>
      </c>
      <c r="D146" s="320">
        <f t="shared" si="38"/>
        <v>211.36583197463418</v>
      </c>
      <c r="E146" s="320">
        <f t="shared" si="38"/>
        <v>202.29315314074</v>
      </c>
      <c r="F146" s="320">
        <f t="shared" si="38"/>
        <v>192.12089755315816</v>
      </c>
      <c r="G146" s="320">
        <f t="shared" si="38"/>
        <v>192.19458352968272</v>
      </c>
      <c r="H146" s="320">
        <f t="shared" si="38"/>
        <v>206.00185465744713</v>
      </c>
      <c r="I146" s="320">
        <f t="shared" si="38"/>
        <v>213.39911364457768</v>
      </c>
      <c r="J146" s="320">
        <f t="shared" si="38"/>
        <v>206.70936036990602</v>
      </c>
      <c r="K146" s="320">
        <f t="shared" si="38"/>
        <v>217.70515684319599</v>
      </c>
      <c r="L146" s="320">
        <f t="shared" si="38"/>
        <v>218.36423148751501</v>
      </c>
      <c r="M146" s="320">
        <f t="shared" si="38"/>
        <v>212.46852742037018</v>
      </c>
      <c r="N146" s="320">
        <f t="shared" si="38"/>
        <v>200.79235537731938</v>
      </c>
      <c r="O146" s="320">
        <f t="shared" si="38"/>
        <v>205.94715594437298</v>
      </c>
      <c r="P146" s="320">
        <f t="shared" si="38"/>
        <v>212.63210017369823</v>
      </c>
      <c r="Q146" s="320">
        <f t="shared" si="38"/>
        <v>215.66458910367962</v>
      </c>
      <c r="R146" s="320">
        <f t="shared" si="38"/>
        <v>214.3293694770199</v>
      </c>
      <c r="S146" s="320">
        <f t="shared" si="38"/>
        <v>209.32055187446656</v>
      </c>
      <c r="T146" s="320">
        <f t="shared" si="38"/>
        <v>207.60389100912167</v>
      </c>
      <c r="U146" s="320">
        <f t="shared" si="38"/>
        <v>212.27460095622584</v>
      </c>
      <c r="V146" s="320">
        <f t="shared" si="38"/>
        <v>229.00016309612894</v>
      </c>
      <c r="W146" s="320">
        <f t="shared" si="38"/>
        <v>238.28134820857974</v>
      </c>
      <c r="X146" s="320">
        <f t="shared" si="38"/>
        <v>239.52475451114134</v>
      </c>
      <c r="Y146" s="320">
        <f t="shared" si="38"/>
        <v>280.75079985159908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1.185877115443015</v>
      </c>
      <c r="C147" s="273">
        <f>IF(C$33=0,0,C$33/PPA!C$11*1000)</f>
        <v>1.1629547201630721</v>
      </c>
      <c r="D147" s="273">
        <f>IF(D$33=0,0,D$33/PPA!D$11*1000)</f>
        <v>1.1156146731053918</v>
      </c>
      <c r="E147" s="273">
        <f>IF(E$33=0,0,E$33/PPA!E$11*1000)</f>
        <v>1.0677279662667956</v>
      </c>
      <c r="F147" s="273">
        <f>IF(F$33=0,0,F$33/PPA!F$11*1000)</f>
        <v>1.0140375590421831</v>
      </c>
      <c r="G147" s="273">
        <f>IF(G$33=0,0,G$33/PPA!G$11*1000)</f>
        <v>1.0144264826248024</v>
      </c>
      <c r="H147" s="273">
        <f>IF(H$33=0,0,H$33/PPA!H$11*1000)</f>
        <v>1.087302945777711</v>
      </c>
      <c r="I147" s="273">
        <f>IF(I$33=0,0,I$33/PPA!I$11*1000)</f>
        <v>1.1263465820632217</v>
      </c>
      <c r="J147" s="273">
        <f>IF(J$33=0,0,J$33/PPA!J$11*1000)</f>
        <v>1.0910372473284988</v>
      </c>
      <c r="K147" s="273">
        <f>IF(K$33=0,0,K$33/PPA!K$11*1000)</f>
        <v>1.149074403918465</v>
      </c>
      <c r="L147" s="273">
        <f>IF(L$33=0,0,L$33/PPA!L$11*1000)</f>
        <v>1.1525530803772002</v>
      </c>
      <c r="M147" s="273">
        <f>IF(M$33=0,0,M$33/PPA!M$11*1000)</f>
        <v>1.1214348343289184</v>
      </c>
      <c r="N147" s="273">
        <f>IF(N$33=0,0,N$33/PPA!N$11*1000)</f>
        <v>1.0598065723944226</v>
      </c>
      <c r="O147" s="273">
        <f>IF(O$33=0,0,O$33/PPA!O$11*1000)</f>
        <v>1.0870142392903275</v>
      </c>
      <c r="P147" s="273">
        <f>IF(P$33=0,0,P$33/PPA!P$11*1000)</f>
        <v>1.1222981912964314</v>
      </c>
      <c r="Q147" s="273">
        <f>IF(Q$33=0,0,Q$33/PPA!Q$11*1000)</f>
        <v>1.1383040381956413</v>
      </c>
      <c r="R147" s="273">
        <f>IF(R$33=0,0,R$33/PPA!R$11*1000)</f>
        <v>1.1312565859494368</v>
      </c>
      <c r="S147" s="273">
        <f>IF(S$33=0,0,S$33/PPA!S$11*1000)</f>
        <v>1.1048194349675937</v>
      </c>
      <c r="T147" s="273">
        <f>IF(T$33=0,0,T$33/PPA!T$11*1000)</f>
        <v>1.0957586892820943</v>
      </c>
      <c r="U147" s="273">
        <f>IF(U$33=0,0,U$33/PPA!U$11*1000)</f>
        <v>1.1204112667688881</v>
      </c>
      <c r="V147" s="273">
        <f>IF(V$33=0,0,V$33/PPA!V$11*1000)</f>
        <v>1.2086908262648093</v>
      </c>
      <c r="W147" s="273">
        <f>IF(W$33=0,0,W$33/PPA!W$11*1000)</f>
        <v>1.2576780547043611</v>
      </c>
      <c r="X147" s="273">
        <f>IF(X$33=0,0,X$33/PPA!X$11*1000)</f>
        <v>1.2642409050137497</v>
      </c>
      <c r="Y147" s="273">
        <f>IF(Y$33=0,0,Y$33/PPA!Y$11*1000)</f>
        <v>1.4818370068352216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1.6828487383031532</v>
      </c>
      <c r="C148" s="274">
        <f>IF(C$34=0,0,C$34/PPA!C$11*1000)</f>
        <v>1.6503201369216129</v>
      </c>
      <c r="D148" s="274">
        <f>IF(D$34=0,0,D$34/PPA!D$11*1000)</f>
        <v>1.5831410528286816</v>
      </c>
      <c r="E148" s="274">
        <f>IF(E$34=0,0,E$34/PPA!E$11*1000)</f>
        <v>1.5151862174284543</v>
      </c>
      <c r="F148" s="274">
        <f>IF(F$34=0,0,F$34/PPA!F$11*1000)</f>
        <v>1.4389954950675063</v>
      </c>
      <c r="G148" s="274">
        <f>IF(G$34=0,0,G$34/PPA!G$11*1000)</f>
        <v>1.4395474068564968</v>
      </c>
      <c r="H148" s="274">
        <f>IF(H$34=0,0,H$34/PPA!H$11*1000)</f>
        <v>1.5429645842957072</v>
      </c>
      <c r="I148" s="274">
        <f>IF(I$34=0,0,I$34/PPA!I$11*1000)</f>
        <v>1.5983704380778614</v>
      </c>
      <c r="J148" s="274">
        <f>IF(J$34=0,0,J$34/PPA!J$11*1000)</f>
        <v>1.5482638388064391</v>
      </c>
      <c r="K148" s="274">
        <f>IF(K$34=0,0,K$34/PPA!K$11*1000)</f>
        <v>1.6306229251487383</v>
      </c>
      <c r="L148" s="274">
        <f>IF(L$34=0,0,L$34/PPA!L$11*1000)</f>
        <v>1.63555942844517</v>
      </c>
      <c r="M148" s="274">
        <f>IF(M$34=0,0,M$34/PPA!M$11*1000)</f>
        <v>1.5914002989547638</v>
      </c>
      <c r="N148" s="274">
        <f>IF(N$34=0,0,N$34/PPA!N$11*1000)</f>
        <v>1.5039451642787405</v>
      </c>
      <c r="O148" s="274">
        <f>IF(O$34=0,0,O$34/PPA!O$11*1000)</f>
        <v>1.5425548880955648</v>
      </c>
      <c r="P148" s="274">
        <f>IF(P$34=0,0,P$34/PPA!P$11*1000)</f>
        <v>1.5926254673677165</v>
      </c>
      <c r="Q148" s="274">
        <f>IF(Q$34=0,0,Q$34/PPA!Q$11*1000)</f>
        <v>1.615338966860238</v>
      </c>
      <c r="R148" s="274">
        <f>IF(R$34=0,0,R$34/PPA!R$11*1000)</f>
        <v>1.6053381025494822</v>
      </c>
      <c r="S148" s="274">
        <f>IF(S$34=0,0,S$34/PPA!S$11*1000)</f>
        <v>1.5678217987143221</v>
      </c>
      <c r="T148" s="274">
        <f>IF(T$34=0,0,T$34/PPA!T$11*1000)</f>
        <v>1.5549639197263858</v>
      </c>
      <c r="U148" s="274">
        <f>IF(U$34=0,0,U$34/PPA!U$11*1000)</f>
        <v>1.5899477796721713</v>
      </c>
      <c r="V148" s="274">
        <f>IF(V$34=0,0,V$34/PPA!V$11*1000)</f>
        <v>1.7152231082716025</v>
      </c>
      <c r="W148" s="274">
        <f>IF(W$34=0,0,W$34/PPA!W$11*1000)</f>
        <v>1.7847396665211228</v>
      </c>
      <c r="X148" s="274">
        <f>IF(X$34=0,0,X$34/PPA!X$11*1000)</f>
        <v>1.7940528442686354</v>
      </c>
      <c r="Y148" s="274">
        <f>IF(Y$34=0,0,Y$34/PPA!Y$11*1000)</f>
        <v>2.1028380637836892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5.9882444542954287</v>
      </c>
      <c r="C149" s="274">
        <f>IF(C$35=0,0,C$35/PPA!C$11*1000)</f>
        <v>5.8724947660463158</v>
      </c>
      <c r="D149" s="274">
        <f>IF(D$35=0,0,D$35/PPA!D$11*1000)</f>
        <v>5.6334448926930092</v>
      </c>
      <c r="E149" s="274">
        <f>IF(E$35=0,0,E$35/PPA!E$11*1000)</f>
        <v>5.3916345879604046</v>
      </c>
      <c r="F149" s="274">
        <f>IF(F$35=0,0,F$35/PPA!F$11*1000)</f>
        <v>5.1205177250706608</v>
      </c>
      <c r="G149" s="274">
        <f>IF(G$35=0,0,G$35/PPA!G$11*1000)</f>
        <v>5.1224816465060581</v>
      </c>
      <c r="H149" s="274">
        <f>IF(H$35=0,0,H$35/PPA!H$11*1000)</f>
        <v>5.4904810544051141</v>
      </c>
      <c r="I149" s="274">
        <f>IF(I$35=0,0,I$35/PPA!I$11*1000)</f>
        <v>5.6876370964752043</v>
      </c>
      <c r="J149" s="274">
        <f>IF(J$35=0,0,J$35/PPA!J$11*1000)</f>
        <v>5.5093379074980371</v>
      </c>
      <c r="K149" s="274">
        <f>IF(K$35=0,0,K$35/PPA!K$11*1000)</f>
        <v>5.8024042602989443</v>
      </c>
      <c r="L149" s="274">
        <f>IF(L$35=0,0,L$35/PPA!L$11*1000)</f>
        <v>5.8199703004400645</v>
      </c>
      <c r="M149" s="274">
        <f>IF(M$35=0,0,M$35/PPA!M$11*1000)</f>
        <v>5.6628345720417572</v>
      </c>
      <c r="N149" s="274">
        <f>IF(N$35=0,0,N$35/PPA!N$11*1000)</f>
        <v>5.3516344544652883</v>
      </c>
      <c r="O149" s="274">
        <f>IF(O$35=0,0,O$35/PPA!O$11*1000)</f>
        <v>5.4890231925411204</v>
      </c>
      <c r="P149" s="274">
        <f>IF(P$35=0,0,P$35/PPA!P$11*1000)</f>
        <v>5.6671942080491151</v>
      </c>
      <c r="Q149" s="274">
        <f>IF(Q$35=0,0,Q$35/PPA!Q$11*1000)</f>
        <v>5.748017863959439</v>
      </c>
      <c r="R149" s="274">
        <f>IF(R$35=0,0,R$35/PPA!R$11*1000)</f>
        <v>5.7124308151154422</v>
      </c>
      <c r="S149" s="274">
        <f>IF(S$35=0,0,S$35/PPA!S$11*1000)</f>
        <v>5.5789328997810657</v>
      </c>
      <c r="T149" s="274">
        <f>IF(T$35=0,0,T$35/PPA!T$11*1000)</f>
        <v>5.5331794575429099</v>
      </c>
      <c r="U149" s="274">
        <f>IF(U$35=0,0,U$35/PPA!U$11*1000)</f>
        <v>5.6576659313072888</v>
      </c>
      <c r="V149" s="274">
        <f>IF(V$35=0,0,V$35/PPA!V$11*1000)</f>
        <v>6.1034453258962564</v>
      </c>
      <c r="W149" s="274">
        <f>IF(W$35=0,0,W$35/PPA!W$11*1000)</f>
        <v>6.3508128610433152</v>
      </c>
      <c r="X149" s="274">
        <f>IF(X$35=0,0,X$35/PPA!X$11*1000)</f>
        <v>6.3839528478579641</v>
      </c>
      <c r="Y149" s="274">
        <f>IF(Y$35=0,0,Y$35/PPA!Y$11*1000)</f>
        <v>7.482733347996005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4.7435084617720582</v>
      </c>
      <c r="C150" s="274">
        <f>IF(C$36=0,0,C$36/PPA!C$11*1000)</f>
        <v>4.6518188806522884</v>
      </c>
      <c r="D150" s="274">
        <f>IF(D$36=0,0,D$36/PPA!D$11*1000)</f>
        <v>4.462458692421567</v>
      </c>
      <c r="E150" s="274">
        <f>IF(E$36=0,0,E$36/PPA!E$11*1000)</f>
        <v>4.2709118650671778</v>
      </c>
      <c r="F150" s="274">
        <f>IF(F$36=0,0,F$36/PPA!F$11*1000)</f>
        <v>4.0561502361687314</v>
      </c>
      <c r="G150" s="274">
        <f>IF(G$36=0,0,G$36/PPA!G$11*1000)</f>
        <v>4.0577059304992087</v>
      </c>
      <c r="H150" s="274">
        <f>IF(H$36=0,0,H$36/PPA!H$11*1000)</f>
        <v>4.3492117831108441</v>
      </c>
      <c r="I150" s="274">
        <f>IF(I$36=0,0,I$36/PPA!I$11*1000)</f>
        <v>4.5053863282528868</v>
      </c>
      <c r="J150" s="274">
        <f>IF(J$36=0,0,J$36/PPA!J$11*1000)</f>
        <v>4.3641489893139918</v>
      </c>
      <c r="K150" s="274">
        <f>IF(K$36=0,0,K$36/PPA!K$11*1000)</f>
        <v>4.5962976156738584</v>
      </c>
      <c r="L150" s="274">
        <f>IF(L$36=0,0,L$36/PPA!L$11*1000)</f>
        <v>4.6102123215087998</v>
      </c>
      <c r="M150" s="274">
        <f>IF(M$36=0,0,M$36/PPA!M$11*1000)</f>
        <v>4.4857393373156746</v>
      </c>
      <c r="N150" s="274">
        <f>IF(N$36=0,0,N$36/PPA!N$11*1000)</f>
        <v>4.2392262895776911</v>
      </c>
      <c r="O150" s="274">
        <f>IF(O$36=0,0,O$36/PPA!O$11*1000)</f>
        <v>4.3480569571613117</v>
      </c>
      <c r="P150" s="274">
        <f>IF(P$36=0,0,P$36/PPA!P$11*1000)</f>
        <v>4.4891927651857237</v>
      </c>
      <c r="Q150" s="274">
        <f>IF(Q$36=0,0,Q$36/PPA!Q$11*1000)</f>
        <v>4.5532161527825643</v>
      </c>
      <c r="R150" s="274">
        <f>IF(R$36=0,0,R$36/PPA!R$11*1000)</f>
        <v>4.5250263437977463</v>
      </c>
      <c r="S150" s="274">
        <f>IF(S$36=0,0,S$36/PPA!S$11*1000)</f>
        <v>4.4192777398703766</v>
      </c>
      <c r="T150" s="274">
        <f>IF(T$36=0,0,T$36/PPA!T$11*1000)</f>
        <v>4.383034757128379</v>
      </c>
      <c r="U150" s="274">
        <f>IF(U$36=0,0,U$36/PPA!U$11*1000)</f>
        <v>4.4816450670755525</v>
      </c>
      <c r="V150" s="274">
        <f>IF(V$36=0,0,V$36/PPA!V$11*1000)</f>
        <v>4.8347633050592345</v>
      </c>
      <c r="W150" s="274">
        <f>IF(W$36=0,0,W$36/PPA!W$11*1000)</f>
        <v>5.03071221881744</v>
      </c>
      <c r="X150" s="274">
        <f>IF(X$36=0,0,X$36/PPA!X$11*1000)</f>
        <v>5.0569636200550008</v>
      </c>
      <c r="Y150" s="274">
        <f>IF(Y$36=0,0,Y$36/PPA!Y$11*1000)</f>
        <v>5.9273480273408872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2.6308433410934238</v>
      </c>
      <c r="C151" s="275">
        <f>IF(C$37=0,0,C$37/PPA!C$11*1000)</f>
        <v>2.7689494610129954</v>
      </c>
      <c r="D151" s="275">
        <f>IF(D$37=0,0,D$37/PPA!D$11*1000)</f>
        <v>2.6430834125203284</v>
      </c>
      <c r="E151" s="275">
        <f>IF(E$37=0,0,E$37/PPA!E$11*1000)</f>
        <v>2.5120713598582078</v>
      </c>
      <c r="F151" s="275">
        <f>IF(F$37=0,0,F$37/PPA!F$11*1000)</f>
        <v>2.4842188403762715</v>
      </c>
      <c r="G151" s="275">
        <f>IF(G$37=0,0,G$37/PPA!G$11*1000)</f>
        <v>2.448208447717052</v>
      </c>
      <c r="H151" s="275">
        <f>IF(H$37=0,0,H$37/PPA!H$11*1000)</f>
        <v>2.5193633460046709</v>
      </c>
      <c r="I151" s="275">
        <f>IF(I$37=0,0,I$37/PPA!I$11*1000)</f>
        <v>2.5709985635789931</v>
      </c>
      <c r="J151" s="275">
        <f>IF(J$37=0,0,J$37/PPA!J$11*1000)</f>
        <v>2.597784181853676</v>
      </c>
      <c r="K151" s="275">
        <f>IF(K$37=0,0,K$37/PPA!K$11*1000)</f>
        <v>2.4021722573909874</v>
      </c>
      <c r="L151" s="275">
        <f>IF(L$37=0,0,L$37/PPA!L$11*1000)</f>
        <v>2.3785324450503955</v>
      </c>
      <c r="M151" s="275">
        <f>IF(M$37=0,0,M$37/PPA!M$11*1000)</f>
        <v>2.4001813830375873</v>
      </c>
      <c r="N151" s="275">
        <f>IF(N$37=0,0,N$37/PPA!N$11*1000)</f>
        <v>2.3379141028711592</v>
      </c>
      <c r="O151" s="275">
        <f>IF(O$37=0,0,O$37/PPA!O$11*1000)</f>
        <v>2.2291232552530471</v>
      </c>
      <c r="P151" s="275">
        <f>IF(P$37=0,0,P$37/PPA!P$11*1000)</f>
        <v>2.249253847478828</v>
      </c>
      <c r="Q151" s="275">
        <f>IF(Q$37=0,0,Q$37/PPA!Q$11*1000)</f>
        <v>2.0710772911112261</v>
      </c>
      <c r="R151" s="275">
        <f>IF(R$37=0,0,R$37/PPA!R$11*1000)</f>
        <v>2.0456253514479066</v>
      </c>
      <c r="S151" s="275">
        <f>IF(S$37=0,0,S$37/PPA!S$11*1000)</f>
        <v>2.0986993530931888</v>
      </c>
      <c r="T151" s="275">
        <f>IF(T$37=0,0,T$37/PPA!T$11*1000)</f>
        <v>2.0414624900027833</v>
      </c>
      <c r="U151" s="275">
        <f>IF(U$37=0,0,U$37/PPA!U$11*1000)</f>
        <v>1.9873550783182592</v>
      </c>
      <c r="V151" s="275">
        <f>IF(V$37=0,0,V$37/PPA!V$11*1000)</f>
        <v>1.8959707166208761</v>
      </c>
      <c r="W151" s="275">
        <f>IF(W$37=0,0,W$37/PPA!W$11*1000)</f>
        <v>1.9031981539908236</v>
      </c>
      <c r="X151" s="275">
        <f>IF(X$37=0,0,X$37/PPA!X$11*1000)</f>
        <v>1.770427764544513</v>
      </c>
      <c r="Y151" s="275">
        <f>IF(Y$37=0,0,Y$37/PPA!Y$11*1000)</f>
        <v>1.8869384204476629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14.238113092669463</v>
      </c>
      <c r="C152" s="276">
        <f>IF(C$43=0,0,C$43/PPA!C$11*1000)</f>
        <v>14.575630979449027</v>
      </c>
      <c r="D152" s="276">
        <f>IF(D$43=0,0,D$43/PPA!D$11*1000)</f>
        <v>13.939326177888299</v>
      </c>
      <c r="E152" s="276">
        <f>IF(E$43=0,0,E$43/PPA!E$11*1000)</f>
        <v>13.283893720685906</v>
      </c>
      <c r="F152" s="276">
        <f>IF(F$43=0,0,F$43/PPA!F$11*1000)</f>
        <v>12.934677470104472</v>
      </c>
      <c r="G152" s="276">
        <f>IF(G$43=0,0,G$43/PPA!G$11*1000)</f>
        <v>12.818878978892544</v>
      </c>
      <c r="H152" s="276">
        <f>IF(H$43=0,0,H$43/PPA!H$11*1000)</f>
        <v>13.403869945238611</v>
      </c>
      <c r="I152" s="276">
        <f>IF(I$43=0,0,I$43/PPA!I$11*1000)</f>
        <v>13.762558966747447</v>
      </c>
      <c r="J152" s="276">
        <f>IF(J$43=0,0,J$43/PPA!J$11*1000)</f>
        <v>13.673114429455923</v>
      </c>
      <c r="K152" s="276">
        <f>IF(K$43=0,0,K$43/PPA!K$11*1000)</f>
        <v>13.334875523899264</v>
      </c>
      <c r="L152" s="276">
        <f>IF(L$43=0,0,L$43/PPA!L$11*1000)</f>
        <v>13.279261504893583</v>
      </c>
      <c r="M152" s="276">
        <f>IF(M$43=0,0,M$43/PPA!M$11*1000)</f>
        <v>13.1949598183086</v>
      </c>
      <c r="N152" s="276">
        <f>IF(N$43=0,0,N$43/PPA!N$11*1000)</f>
        <v>12.691195039781146</v>
      </c>
      <c r="O152" s="276">
        <f>IF(O$43=0,0,O$43/PPA!O$11*1000)</f>
        <v>12.478480433051903</v>
      </c>
      <c r="P152" s="276">
        <f>IF(P$43=0,0,P$43/PPA!P$11*1000)</f>
        <v>12.717931133119745</v>
      </c>
      <c r="Q152" s="276">
        <f>IF(Q$43=0,0,Q$43/PPA!Q$11*1000)</f>
        <v>12.214380986710138</v>
      </c>
      <c r="R152" s="276">
        <f>IF(R$43=0,0,R$43/PPA!R$11*1000)</f>
        <v>12.100521376462337</v>
      </c>
      <c r="S152" s="276">
        <f>IF(S$43=0,0,S$43/PPA!S$11*1000)</f>
        <v>12.123715641379876</v>
      </c>
      <c r="T152" s="276">
        <f>IF(T$43=0,0,T$43/PPA!T$11*1000)</f>
        <v>11.868016014366599</v>
      </c>
      <c r="U152" s="276">
        <f>IF(U$43=0,0,U$43/PPA!U$11*1000)</f>
        <v>11.781132890955273</v>
      </c>
      <c r="V152" s="276">
        <f>IF(V$43=0,0,V$43/PPA!V$11*1000)</f>
        <v>11.772990826537489</v>
      </c>
      <c r="W152" s="276">
        <f>IF(W$43=0,0,W$43/PPA!W$11*1000)</f>
        <v>11.924394428368101</v>
      </c>
      <c r="X152" s="276">
        <f>IF(X$43=0,0,X$43/PPA!X$11*1000)</f>
        <v>11.602294556785882</v>
      </c>
      <c r="Y152" s="276">
        <f>IF(Y$43=0,0,Y$43/PPA!Y$11*1000)</f>
        <v>12.817910740782562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171.99029745406392</v>
      </c>
      <c r="C153" s="276">
        <f>IF(C$56=0,0,C$56/PPA!C$11*1000)</f>
        <v>168.08592600811718</v>
      </c>
      <c r="D153" s="276">
        <f>IF(D$56=0,0,D$56/PPA!D$11*1000)</f>
        <v>161.28428649973719</v>
      </c>
      <c r="E153" s="276">
        <f>IF(E$56=0,0,E$56/PPA!E$11*1000)</f>
        <v>154.41530658069271</v>
      </c>
      <c r="F153" s="276">
        <f>IF(F$56=0,0,F$56/PPA!F$11*1000)</f>
        <v>146.34875561946586</v>
      </c>
      <c r="G153" s="276">
        <f>IF(G$56=0,0,G$56/PPA!G$11*1000)</f>
        <v>146.51892556789244</v>
      </c>
      <c r="H153" s="276">
        <f>IF(H$56=0,0,H$56/PPA!H$11*1000)</f>
        <v>157.36377175690947</v>
      </c>
      <c r="I153" s="276">
        <f>IF(I$56=0,0,I$56/PPA!I$11*1000)</f>
        <v>163.1314562006047</v>
      </c>
      <c r="J153" s="276">
        <f>IF(J$56=0,0,J$56/PPA!J$11*1000)</f>
        <v>157.69215790319694</v>
      </c>
      <c r="K153" s="276">
        <f>IF(K$56=0,0,K$56/PPA!K$11*1000)</f>
        <v>167.0935772237936</v>
      </c>
      <c r="L153" s="276">
        <f>IF(L$56=0,0,L$56/PPA!L$11*1000)</f>
        <v>167.69143656156353</v>
      </c>
      <c r="M153" s="276">
        <f>IF(M$56=0,0,M$56/PPA!M$11*1000)</f>
        <v>162.90318288026975</v>
      </c>
      <c r="N153" s="276">
        <f>IF(N$56=0,0,N$56/PPA!N$11*1000)</f>
        <v>153.74015298780245</v>
      </c>
      <c r="O153" s="276">
        <f>IF(O$56=0,0,O$56/PPA!O$11*1000)</f>
        <v>158.19910651201201</v>
      </c>
      <c r="P153" s="276">
        <f>IF(P$56=0,0,P$56/PPA!P$11*1000)</f>
        <v>163.49192012489729</v>
      </c>
      <c r="Q153" s="276">
        <f>IF(Q$56=0,0,Q$56/PPA!Q$11*1000)</f>
        <v>166.47093999204048</v>
      </c>
      <c r="R153" s="276">
        <f>IF(R$56=0,0,R$56/PPA!R$11*1000)</f>
        <v>165.4772202081129</v>
      </c>
      <c r="S153" s="276">
        <f>IF(S$56=0,0,S$56/PPA!S$11*1000)</f>
        <v>161.3146897819141</v>
      </c>
      <c r="T153" s="276">
        <f>IF(T$56=0,0,T$56/PPA!T$11*1000)</f>
        <v>160.13236410310174</v>
      </c>
      <c r="U153" s="276">
        <f>IF(U$56=0,0,U$56/PPA!U$11*1000)</f>
        <v>164.06188284738997</v>
      </c>
      <c r="V153" s="276">
        <f>IF(V$56=0,0,V$56/PPA!V$11*1000)</f>
        <v>177.83859442301326</v>
      </c>
      <c r="W153" s="276">
        <f>IF(W$56=0,0,W$56/PPA!W$11*1000)</f>
        <v>185.32710872418406</v>
      </c>
      <c r="X153" s="276">
        <f>IF(X$56=0,0,X$56/PPA!X$11*1000)</f>
        <v>186.67940818253578</v>
      </c>
      <c r="Y153" s="276">
        <f>IF(Y$56=0,0,Y$56/PPA!Y$11*1000)</f>
        <v>219.50247416630066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22.218114602630813</v>
      </c>
      <c r="C154" s="277">
        <f>IF(C$69=0,0,C$69/PPA!C$11*1000)</f>
        <v>21.566844970816778</v>
      </c>
      <c r="D154" s="277">
        <f>IF(D$69=0,0,D$69/PPA!D$11*1000)</f>
        <v>20.704476573439699</v>
      </c>
      <c r="E154" s="277">
        <f>IF(E$69=0,0,E$69/PPA!E$11*1000)</f>
        <v>19.836420842780349</v>
      </c>
      <c r="F154" s="277">
        <f>IF(F$69=0,0,F$69/PPA!F$11*1000)</f>
        <v>18.723544607862468</v>
      </c>
      <c r="G154" s="277">
        <f>IF(G$69=0,0,G$69/PPA!G$11*1000)</f>
        <v>18.774409068694116</v>
      </c>
      <c r="H154" s="277">
        <f>IF(H$69=0,0,H$69/PPA!H$11*1000)</f>
        <v>20.244889241705021</v>
      </c>
      <c r="I154" s="277">
        <f>IF(I$69=0,0,I$69/PPA!I$11*1000)</f>
        <v>21.016359468777377</v>
      </c>
      <c r="J154" s="277">
        <f>IF(J$69=0,0,J$69/PPA!J$11*1000)</f>
        <v>20.233515872452511</v>
      </c>
      <c r="K154" s="277">
        <f>IF(K$69=0,0,K$69/PPA!K$11*1000)</f>
        <v>21.696132633072121</v>
      </c>
      <c r="L154" s="277">
        <f>IF(L$69=0,0,L$69/PPA!L$11*1000)</f>
        <v>21.796705845236264</v>
      </c>
      <c r="M154" s="277">
        <f>IF(M$69=0,0,M$69/PPA!M$11*1000)</f>
        <v>21.108794296113132</v>
      </c>
      <c r="N154" s="277">
        <f>IF(N$69=0,0,N$69/PPA!N$11*1000)</f>
        <v>19.868480766148483</v>
      </c>
      <c r="O154" s="277">
        <f>IF(O$69=0,0,O$69/PPA!O$11*1000)</f>
        <v>20.573796466967696</v>
      </c>
      <c r="P154" s="277">
        <f>IF(P$69=0,0,P$69/PPA!P$11*1000)</f>
        <v>21.301684436303375</v>
      </c>
      <c r="Q154" s="277">
        <f>IF(Q$69=0,0,Q$69/PPA!Q$11*1000)</f>
        <v>21.853313812019888</v>
      </c>
      <c r="R154" s="277">
        <f>IF(R$69=0,0,R$69/PPA!R$11*1000)</f>
        <v>21.731950693584661</v>
      </c>
      <c r="S154" s="277">
        <f>IF(S$69=0,0,S$69/PPA!S$11*1000)</f>
        <v>21.112595224746027</v>
      </c>
      <c r="T154" s="277">
        <f>IF(T$69=0,0,T$69/PPA!T$11*1000)</f>
        <v>20.995111577970786</v>
      </c>
      <c r="U154" s="277">
        <f>IF(U$69=0,0,U$69/PPA!U$11*1000)</f>
        <v>21.594560094738465</v>
      </c>
      <c r="V154" s="277">
        <f>IF(V$69=0,0,V$69/PPA!V$11*1000)</f>
        <v>23.630484564465405</v>
      </c>
      <c r="W154" s="277">
        <f>IF(W$69=0,0,W$69/PPA!W$11*1000)</f>
        <v>24.702704100950506</v>
      </c>
      <c r="X154" s="277">
        <f>IF(X$69=0,0,X$69/PPA!X$11*1000)</f>
        <v>24.973413790079803</v>
      </c>
      <c r="Y154" s="277">
        <f>IF(Y$69=0,0,Y$69/PPA!Y$11*1000)</f>
        <v>29.548720078112389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180.44404362603456</v>
      </c>
      <c r="C156" s="320">
        <f t="shared" si="39"/>
        <v>178.0767177998442</v>
      </c>
      <c r="D156" s="320">
        <f t="shared" si="39"/>
        <v>179.08202296586973</v>
      </c>
      <c r="E156" s="320">
        <f t="shared" si="39"/>
        <v>178.00245631803364</v>
      </c>
      <c r="F156" s="320">
        <f t="shared" si="39"/>
        <v>176.86193121180844</v>
      </c>
      <c r="G156" s="320">
        <f t="shared" si="39"/>
        <v>176.50582797184779</v>
      </c>
      <c r="H156" s="320">
        <f t="shared" si="39"/>
        <v>174.88947240648199</v>
      </c>
      <c r="I156" s="320">
        <f t="shared" si="39"/>
        <v>176.09520807269232</v>
      </c>
      <c r="J156" s="320">
        <f t="shared" si="39"/>
        <v>168.55838078026414</v>
      </c>
      <c r="K156" s="320">
        <f t="shared" si="39"/>
        <v>175.51222898756353</v>
      </c>
      <c r="L156" s="320">
        <f t="shared" si="39"/>
        <v>188.08202223985847</v>
      </c>
      <c r="M156" s="320">
        <f t="shared" si="39"/>
        <v>189.5199462994691</v>
      </c>
      <c r="N156" s="320">
        <f t="shared" si="39"/>
        <v>191.86785071124115</v>
      </c>
      <c r="O156" s="320">
        <f t="shared" si="39"/>
        <v>197.81610035593698</v>
      </c>
      <c r="P156" s="320">
        <f t="shared" si="39"/>
        <v>239.84079583050766</v>
      </c>
      <c r="Q156" s="320">
        <f t="shared" si="39"/>
        <v>239.74137570300573</v>
      </c>
      <c r="R156" s="320">
        <f t="shared" si="39"/>
        <v>236.24406920767802</v>
      </c>
      <c r="S156" s="320">
        <f t="shared" si="39"/>
        <v>188.27646935100643</v>
      </c>
      <c r="T156" s="320">
        <f t="shared" si="39"/>
        <v>177.81324242584714</v>
      </c>
      <c r="U156" s="320">
        <f t="shared" si="39"/>
        <v>176.69113738933396</v>
      </c>
      <c r="V156" s="320">
        <f t="shared" si="39"/>
        <v>172.09589813583096</v>
      </c>
      <c r="W156" s="320">
        <f t="shared" si="39"/>
        <v>150.07366081117655</v>
      </c>
      <c r="X156" s="320">
        <f t="shared" si="39"/>
        <v>170.59650588779431</v>
      </c>
      <c r="Y156" s="320">
        <f t="shared" si="39"/>
        <v>174.08636520298481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6.6814383813191567</v>
      </c>
      <c r="C157" s="330">
        <f>IF(C$84=0,0,C$84/PPA!C$12*1000)</f>
        <v>6.5937816135014371</v>
      </c>
      <c r="D157" s="330">
        <f>IF(D$84=0,0,D$84/PPA!D$12*1000)</f>
        <v>6.6310058099131037</v>
      </c>
      <c r="E157" s="330">
        <f>IF(E$84=0,0,E$84/PPA!E$12*1000)</f>
        <v>6.5910318773238501</v>
      </c>
      <c r="F157" s="330">
        <f>IF(F$84=0,0,F$84/PPA!F$12*1000)</f>
        <v>6.5488007896889968</v>
      </c>
      <c r="G157" s="330">
        <f>IF(G$84=0,0,G$84/PPA!G$12*1000)</f>
        <v>6.5356150850938199</v>
      </c>
      <c r="H157" s="330">
        <f>IF(H$84=0,0,H$84/PPA!H$12*1000)</f>
        <v>6.4757650623646592</v>
      </c>
      <c r="I157" s="330">
        <f>IF(I$84=0,0,I$84/PPA!I$12*1000)</f>
        <v>6.5204107508345022</v>
      </c>
      <c r="J157" s="330">
        <f>IF(J$84=0,0,J$84/PPA!J$12*1000)</f>
        <v>6.2413389337042231</v>
      </c>
      <c r="K157" s="330">
        <f>IF(K$84=0,0,K$84/PPA!K$12*1000)</f>
        <v>6.4988243423468877</v>
      </c>
      <c r="L157" s="330">
        <f>IF(L$84=0,0,L$84/PPA!L$12*1000)</f>
        <v>6.9642556051002362</v>
      </c>
      <c r="M157" s="330">
        <f>IF(M$84=0,0,M$84/PPA!M$12*1000)</f>
        <v>7.0174987092121679</v>
      </c>
      <c r="N157" s="330">
        <f>IF(N$84=0,0,N$84/PPA!N$12*1000)</f>
        <v>7.1044363455969801</v>
      </c>
      <c r="O157" s="330">
        <f>IF(O$84=0,0,O$84/PPA!O$12*1000)</f>
        <v>7.3246866940098654</v>
      </c>
      <c r="P157" s="330">
        <f>IF(P$84=0,0,P$84/PPA!P$12*1000)</f>
        <v>8.8807669483906384</v>
      </c>
      <c r="Q157" s="330">
        <f>IF(Q$84=0,0,Q$84/PPA!Q$12*1000)</f>
        <v>8.8770856439694406</v>
      </c>
      <c r="R157" s="330">
        <f>IF(R$84=0,0,R$84/PPA!R$12*1000)</f>
        <v>8.7475882253816817</v>
      </c>
      <c r="S157" s="330">
        <f>IF(S$84=0,0,S$84/PPA!S$12*1000)</f>
        <v>6.971455545677415</v>
      </c>
      <c r="T157" s="330">
        <f>IF(T$84=0,0,T$84/PPA!T$12*1000)</f>
        <v>6.5840257111128899</v>
      </c>
      <c r="U157" s="330">
        <f>IF(U$84=0,0,U$84/PPA!U$12*1000)</f>
        <v>6.5424766773610452</v>
      </c>
      <c r="V157" s="330">
        <f>IF(V$84=0,0,V$84/PPA!V$12*1000)</f>
        <v>6.3723252702951241</v>
      </c>
      <c r="W157" s="330">
        <f>IF(W$84=0,0,W$84/PPA!W$12*1000)</f>
        <v>5.5568911958492944</v>
      </c>
      <c r="X157" s="330">
        <f>IF(X$84=0,0,X$84/PPA!X$12*1000)</f>
        <v>6.3168061369763988</v>
      </c>
      <c r="Y157" s="330">
        <f>IF(Y$84=0,0,Y$84/PPA!Y$12*1000)</f>
        <v>6.4460278031795353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2.9460938072271587</v>
      </c>
      <c r="C158" s="331">
        <f>IF(C$85=0,0,C$85/PPA!C$12*1000)</f>
        <v>2.9074426895948604</v>
      </c>
      <c r="D158" s="331">
        <f>IF(D$85=0,0,D$85/PPA!D$12*1000)</f>
        <v>2.9238562173816369</v>
      </c>
      <c r="E158" s="331">
        <f>IF(E$85=0,0,E$85/PPA!E$12*1000)</f>
        <v>2.9062302290044961</v>
      </c>
      <c r="F158" s="331">
        <f>IF(F$85=0,0,F$85/PPA!F$12*1000)</f>
        <v>2.8876089773139362</v>
      </c>
      <c r="G158" s="331">
        <f>IF(G$85=0,0,G$85/PPA!G$12*1000)</f>
        <v>2.8817949114744024</v>
      </c>
      <c r="H158" s="331">
        <f>IF(H$85=0,0,H$85/PPA!H$12*1000)</f>
        <v>2.8554048183145566</v>
      </c>
      <c r="I158" s="331">
        <f>IF(I$85=0,0,I$85/PPA!I$12*1000)</f>
        <v>2.8750907570022708</v>
      </c>
      <c r="J158" s="331">
        <f>IF(J$85=0,0,J$85/PPA!J$12*1000)</f>
        <v>2.7520376499770114</v>
      </c>
      <c r="K158" s="331">
        <f>IF(K$85=0,0,K$85/PPA!K$12*1000)</f>
        <v>2.8655725094728997</v>
      </c>
      <c r="L158" s="331">
        <f>IF(L$85=0,0,L$85/PPA!L$12*1000)</f>
        <v>3.0707984028555804</v>
      </c>
      <c r="M158" s="331">
        <f>IF(M$85=0,0,M$85/PPA!M$12*1000)</f>
        <v>3.0942752607340096</v>
      </c>
      <c r="N158" s="331">
        <f>IF(N$85=0,0,N$85/PPA!N$12*1000)</f>
        <v>3.1326092866653683</v>
      </c>
      <c r="O158" s="331">
        <f>IF(O$85=0,0,O$85/PPA!O$12*1000)</f>
        <v>3.2297258281144434</v>
      </c>
      <c r="P158" s="331">
        <f>IF(P$85=0,0,P$85/PPA!P$12*1000)</f>
        <v>3.9158592831197643</v>
      </c>
      <c r="Q158" s="331">
        <f>IF(Q$85=0,0,Q$85/PPA!Q$12*1000)</f>
        <v>3.9142360595653671</v>
      </c>
      <c r="R158" s="331">
        <f>IF(R$85=0,0,R$85/PPA!R$12*1000)</f>
        <v>3.8571358483264251</v>
      </c>
      <c r="S158" s="331">
        <f>IF(S$85=0,0,S$85/PPA!S$12*1000)</f>
        <v>3.0739731234974914</v>
      </c>
      <c r="T158" s="331">
        <f>IF(T$85=0,0,T$85/PPA!T$12*1000)</f>
        <v>2.9031409506622419</v>
      </c>
      <c r="U158" s="331">
        <f>IF(U$85=0,0,U$85/PPA!U$12*1000)</f>
        <v>2.88482044180672</v>
      </c>
      <c r="V158" s="331">
        <f>IF(V$85=0,0,V$85/PPA!V$12*1000)</f>
        <v>2.8097943803452461</v>
      </c>
      <c r="W158" s="331">
        <f>IF(W$85=0,0,W$85/PPA!W$12*1000)</f>
        <v>2.4502392756175491</v>
      </c>
      <c r="X158" s="331">
        <f>IF(X$85=0,0,X$85/PPA!X$12*1000)</f>
        <v>2.7853139368362219</v>
      </c>
      <c r="Y158" s="331">
        <f>IF(Y$85=0,0,Y$85/PPA!Y$12*1000)</f>
        <v>2.8422925586289542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22.851788910531486</v>
      </c>
      <c r="C159" s="331">
        <f>IF(C$86=0,0,C$86/PPA!C$12*1000)</f>
        <v>22.551986107537669</v>
      </c>
      <c r="D159" s="331">
        <f>IF(D$86=0,0,D$86/PPA!D$12*1000)</f>
        <v>22.679299932827433</v>
      </c>
      <c r="E159" s="331">
        <f>IF(E$86=0,0,E$86/PPA!E$12*1000)</f>
        <v>22.542581487289201</v>
      </c>
      <c r="F159" s="331">
        <f>IF(F$86=0,0,F$86/PPA!F$12*1000)</f>
        <v>22.398143142577073</v>
      </c>
      <c r="G159" s="331">
        <f>IF(G$86=0,0,G$86/PPA!G$12*1000)</f>
        <v>22.353045527236024</v>
      </c>
      <c r="H159" s="331">
        <f>IF(H$86=0,0,H$86/PPA!H$12*1000)</f>
        <v>22.148347076447163</v>
      </c>
      <c r="I159" s="331">
        <f>IF(I$86=0,0,I$86/PPA!I$12*1000)</f>
        <v>22.301043814851671</v>
      </c>
      <c r="J159" s="331">
        <f>IF(J$86=0,0,J$86/PPA!J$12*1000)</f>
        <v>21.346565169389638</v>
      </c>
      <c r="K159" s="331">
        <f>IF(K$86=0,0,K$86/PPA!K$12*1000)</f>
        <v>22.227214195847083</v>
      </c>
      <c r="L159" s="331">
        <f>IF(L$86=0,0,L$86/PPA!L$12*1000)</f>
        <v>23.81907755846359</v>
      </c>
      <c r="M159" s="331">
        <f>IF(M$86=0,0,M$86/PPA!M$12*1000)</f>
        <v>24.001179092095782</v>
      </c>
      <c r="N159" s="331">
        <f>IF(N$86=0,0,N$86/PPA!N$12*1000)</f>
        <v>24.298522328935459</v>
      </c>
      <c r="O159" s="331">
        <f>IF(O$86=0,0,O$86/PPA!O$12*1000)</f>
        <v>25.051820373780775</v>
      </c>
      <c r="P159" s="331">
        <f>IF(P$86=0,0,P$86/PPA!P$12*1000)</f>
        <v>30.373910539332083</v>
      </c>
      <c r="Q159" s="331">
        <f>IF(Q$86=0,0,Q$86/PPA!Q$12*1000)</f>
        <v>30.361319778668349</v>
      </c>
      <c r="R159" s="331">
        <f>IF(R$86=0,0,R$86/PPA!R$12*1000)</f>
        <v>29.918413999233195</v>
      </c>
      <c r="S159" s="331">
        <f>IF(S$86=0,0,S$86/PPA!S$12*1000)</f>
        <v>23.843702723412797</v>
      </c>
      <c r="T159" s="331">
        <f>IF(T$86=0,0,T$86/PPA!T$12*1000)</f>
        <v>22.518619067494598</v>
      </c>
      <c r="U159" s="331">
        <f>IF(U$86=0,0,U$86/PPA!U$12*1000)</f>
        <v>22.376513476670262</v>
      </c>
      <c r="V159" s="331">
        <f>IF(V$86=0,0,V$86/PPA!V$12*1000)</f>
        <v>21.794563331328554</v>
      </c>
      <c r="W159" s="331">
        <f>IF(W$86=0,0,W$86/PPA!W$12*1000)</f>
        <v>19.005623843120382</v>
      </c>
      <c r="X159" s="331">
        <f>IF(X$86=0,0,X$86/PPA!X$12*1000)</f>
        <v>21.604677345304594</v>
      </c>
      <c r="Y159" s="331">
        <f>IF(Y$86=0,0,Y$86/PPA!Y$12*1000)</f>
        <v>22.046639999184251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10.090343887480818</v>
      </c>
      <c r="C160" s="331">
        <f>IF(C$87=0,0,C$87/PPA!C$12*1000)</f>
        <v>9.9579641690928185</v>
      </c>
      <c r="D160" s="331">
        <f>IF(D$87=0,0,D$87/PPA!D$12*1000)</f>
        <v>10.014180349096664</v>
      </c>
      <c r="E160" s="331">
        <f>IF(E$87=0,0,E$87/PPA!E$12*1000)</f>
        <v>9.9538115028481862</v>
      </c>
      <c r="F160" s="331">
        <f>IF(F$87=0,0,F$87/PPA!F$12*1000)</f>
        <v>9.8900338890084125</v>
      </c>
      <c r="G160" s="331">
        <f>IF(G$87=0,0,G$87/PPA!G$12*1000)</f>
        <v>9.8701207675859255</v>
      </c>
      <c r="H160" s="331">
        <f>IF(H$87=0,0,H$87/PPA!H$12*1000)</f>
        <v>9.779734943973569</v>
      </c>
      <c r="I160" s="331">
        <f>IF(I$87=0,0,I$87/PPA!I$12*1000)</f>
        <v>9.8471591008757038</v>
      </c>
      <c r="J160" s="331">
        <f>IF(J$87=0,0,J$87/PPA!J$12*1000)</f>
        <v>9.4257033538584416</v>
      </c>
      <c r="K160" s="331">
        <f>IF(K$87=0,0,K$87/PPA!K$12*1000)</f>
        <v>9.8145591916189439</v>
      </c>
      <c r="L160" s="331">
        <f>IF(L$87=0,0,L$87/PPA!L$12*1000)</f>
        <v>10.51745596760305</v>
      </c>
      <c r="M160" s="331">
        <f>IF(M$87=0,0,M$87/PPA!M$12*1000)</f>
        <v>10.5978639874732</v>
      </c>
      <c r="N160" s="331">
        <f>IF(N$87=0,0,N$87/PPA!N$12*1000)</f>
        <v>10.72915766973483</v>
      </c>
      <c r="O160" s="331">
        <f>IF(O$87=0,0,O$87/PPA!O$12*1000)</f>
        <v>11.061780920895407</v>
      </c>
      <c r="P160" s="331">
        <f>IF(P$87=0,0,P$87/PPA!P$12*1000)</f>
        <v>13.411781622409128</v>
      </c>
      <c r="Q160" s="331">
        <f>IF(Q$87=0,0,Q$87/PPA!Q$12*1000)</f>
        <v>13.406222096833281</v>
      </c>
      <c r="R160" s="331">
        <f>IF(R$87=0,0,R$87/PPA!R$12*1000)</f>
        <v>13.210654404441637</v>
      </c>
      <c r="S160" s="331">
        <f>IF(S$87=0,0,S$87/PPA!S$12*1000)</f>
        <v>10.528329356272817</v>
      </c>
      <c r="T160" s="331">
        <f>IF(T$87=0,0,T$87/PPA!T$12*1000)</f>
        <v>9.9432307532600301</v>
      </c>
      <c r="U160" s="331">
        <f>IF(U$87=0,0,U$87/PPA!U$12*1000)</f>
        <v>9.8804831808329805</v>
      </c>
      <c r="V160" s="331">
        <f>IF(V$87=0,0,V$87/PPA!V$12*1000)</f>
        <v>9.623519618161481</v>
      </c>
      <c r="W160" s="331">
        <f>IF(W$87=0,0,W$87/PPA!W$12*1000)</f>
        <v>8.3920467287709197</v>
      </c>
      <c r="X160" s="331">
        <f>IF(X$87=0,0,X$87/PPA!X$12*1000)</f>
        <v>9.5396743268411086</v>
      </c>
      <c r="Y160" s="331">
        <f>IF(Y$87=0,0,Y$87/PPA!Y$12*1000)</f>
        <v>9.7348255765104152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35.008634760678319</v>
      </c>
      <c r="C161" s="332">
        <f>IF(C$88=0,0,C$88/PPA!C$12*1000)</f>
        <v>34.488435531033829</v>
      </c>
      <c r="D161" s="332">
        <f>IF(D$88=0,0,D$88/PPA!D$12*1000)</f>
        <v>34.688320633314675</v>
      </c>
      <c r="E161" s="332">
        <f>IF(E$88=0,0,E$88/PPA!E$12*1000)</f>
        <v>34.485557861051156</v>
      </c>
      <c r="F161" s="332">
        <f>IF(F$88=0,0,F$88/PPA!F$12*1000)</f>
        <v>34.233206771162322</v>
      </c>
      <c r="G161" s="332">
        <f>IF(G$88=0,0,G$88/PPA!G$12*1000)</f>
        <v>34.179349489412978</v>
      </c>
      <c r="H161" s="332">
        <f>IF(H$88=0,0,H$88/PPA!H$12*1000)</f>
        <v>33.888426844934784</v>
      </c>
      <c r="I161" s="332">
        <f>IF(I$88=0,0,I$88/PPA!I$12*1000)</f>
        <v>34.124438622265906</v>
      </c>
      <c r="J161" s="332">
        <f>IF(J$88=0,0,J$88/PPA!J$12*1000)</f>
        <v>32.649048178403483</v>
      </c>
      <c r="K161" s="332">
        <f>IF(K$88=0,0,K$88/PPA!K$12*1000)</f>
        <v>34.054267633866189</v>
      </c>
      <c r="L161" s="332">
        <f>IF(L$88=0,0,L$88/PPA!L$12*1000)</f>
        <v>36.490064534751582</v>
      </c>
      <c r="M161" s="332">
        <f>IF(M$88=0,0,M$88/PPA!M$12*1000)</f>
        <v>36.750246688640821</v>
      </c>
      <c r="N161" s="332">
        <f>IF(N$88=0,0,N$88/PPA!N$12*1000)</f>
        <v>37.194117553213687</v>
      </c>
      <c r="O161" s="332">
        <f>IF(O$88=0,0,O$88/PPA!O$12*1000)</f>
        <v>38.383934962589926</v>
      </c>
      <c r="P161" s="332">
        <f>IF(P$88=0,0,P$88/PPA!P$12*1000)</f>
        <v>46.548108085416644</v>
      </c>
      <c r="Q161" s="332">
        <f>IF(Q$88=0,0,Q$88/PPA!Q$12*1000)</f>
        <v>46.66976216700165</v>
      </c>
      <c r="R161" s="332">
        <f>IF(R$88=0,0,R$88/PPA!R$12*1000)</f>
        <v>45.982828380635432</v>
      </c>
      <c r="S161" s="332">
        <f>IF(S$88=0,0,S$88/PPA!S$12*1000)</f>
        <v>36.682346905141273</v>
      </c>
      <c r="T161" s="332">
        <f>IF(T$88=0,0,T$88/PPA!T$12*1000)</f>
        <v>34.771244675942803</v>
      </c>
      <c r="U161" s="332">
        <f>IF(U$88=0,0,U$88/PPA!U$12*1000)</f>
        <v>34.733896231427224</v>
      </c>
      <c r="V161" s="332">
        <f>IF(V$88=0,0,V$88/PPA!V$12*1000)</f>
        <v>34.586012007989794</v>
      </c>
      <c r="W161" s="332">
        <f>IF(W$88=0,0,W$88/PPA!W$12*1000)</f>
        <v>30.623707671624175</v>
      </c>
      <c r="X161" s="332">
        <f>IF(X$88=0,0,X$88/PPA!X$12*1000)</f>
        <v>34.651302678672501</v>
      </c>
      <c r="Y161" s="332">
        <f>IF(Y$88=0,0,Y$88/PPA!Y$12*1000)</f>
        <v>36.445225778411483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102.8657438787976</v>
      </c>
      <c r="C162" s="333">
        <f>IF(C$94=0,0,C$94/PPA!C$12*1000)</f>
        <v>101.57710768908359</v>
      </c>
      <c r="D162" s="333">
        <f>IF(D$94=0,0,D$94/PPA!D$12*1000)</f>
        <v>102.14536002333621</v>
      </c>
      <c r="E162" s="333">
        <f>IF(E$94=0,0,E$94/PPA!E$12*1000)</f>
        <v>101.52324336051673</v>
      </c>
      <c r="F162" s="333">
        <f>IF(F$94=0,0,F$94/PPA!F$12*1000)</f>
        <v>100.90413764205768</v>
      </c>
      <c r="G162" s="333">
        <f>IF(G$94=0,0,G$94/PPA!G$12*1000)</f>
        <v>100.68590219104466</v>
      </c>
      <c r="H162" s="333">
        <f>IF(H$94=0,0,H$94/PPA!H$12*1000)</f>
        <v>99.741793660447257</v>
      </c>
      <c r="I162" s="333">
        <f>IF(I$94=0,0,I$94/PPA!I$12*1000)</f>
        <v>100.42706502686227</v>
      </c>
      <c r="J162" s="333">
        <f>IF(J$94=0,0,J$94/PPA!J$12*1000)</f>
        <v>96.143687494931342</v>
      </c>
      <c r="K162" s="333">
        <f>IF(K$94=0,0,K$94/PPA!K$12*1000)</f>
        <v>100.05179111441153</v>
      </c>
      <c r="L162" s="333">
        <f>IF(L$94=0,0,L$94/PPA!L$12*1000)</f>
        <v>107.22037017108445</v>
      </c>
      <c r="M162" s="333">
        <f>IF(M$94=0,0,M$94/PPA!M$12*1000)</f>
        <v>108.05888256131311</v>
      </c>
      <c r="N162" s="333">
        <f>IF(N$94=0,0,N$94/PPA!N$12*1000)</f>
        <v>109.4090075270948</v>
      </c>
      <c r="O162" s="333">
        <f>IF(O$94=0,0,O$94/PPA!O$12*1000)</f>
        <v>112.76415157654657</v>
      </c>
      <c r="P162" s="333">
        <f>IF(P$94=0,0,P$94/PPA!P$12*1000)</f>
        <v>136.7103693518394</v>
      </c>
      <c r="Q162" s="333">
        <f>IF(Q$94=0,0,Q$94/PPA!Q$12*1000)</f>
        <v>136.51274995696764</v>
      </c>
      <c r="R162" s="333">
        <f>IF(R$94=0,0,R$94/PPA!R$12*1000)</f>
        <v>134.52744834965966</v>
      </c>
      <c r="S162" s="333">
        <f>IF(S$94=0,0,S$94/PPA!S$12*1000)</f>
        <v>107.17666169700465</v>
      </c>
      <c r="T162" s="333">
        <f>IF(T$94=0,0,T$94/PPA!T$12*1000)</f>
        <v>101.09298126737455</v>
      </c>
      <c r="U162" s="333">
        <f>IF(U$94=0,0,U$94/PPA!U$12*1000)</f>
        <v>100.27294738123574</v>
      </c>
      <c r="V162" s="333">
        <f>IF(V$94=0,0,V$94/PPA!V$12*1000)</f>
        <v>96.909683527710783</v>
      </c>
      <c r="W162" s="333">
        <f>IF(W$94=0,0,W$94/PPA!W$12*1000)</f>
        <v>84.045152096194229</v>
      </c>
      <c r="X162" s="333">
        <f>IF(X$94=0,0,X$94/PPA!X$12*1000)</f>
        <v>95.698731463163483</v>
      </c>
      <c r="Y162" s="333">
        <f>IF(Y$94=0,0,Y$94/PPA!Y$12*1000)</f>
        <v>96.571353487070169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SE: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2232.6968007333389</v>
      </c>
      <c r="C5" s="223">
        <v>2095.536083978232</v>
      </c>
      <c r="D5" s="223">
        <v>2070.5048573294548</v>
      </c>
      <c r="E5" s="223">
        <v>2083.0571925896061</v>
      </c>
      <c r="F5" s="223">
        <v>2071.088540467917</v>
      </c>
      <c r="G5" s="223">
        <v>2093.2636622980222</v>
      </c>
      <c r="H5" s="223">
        <v>2265.4723812449461</v>
      </c>
      <c r="I5" s="223">
        <v>2382.0487234809812</v>
      </c>
      <c r="J5" s="223">
        <v>2289.2810332841841</v>
      </c>
      <c r="K5" s="223">
        <v>2255.73565874116</v>
      </c>
      <c r="L5" s="223">
        <v>2343.446589379455</v>
      </c>
      <c r="M5" s="223">
        <v>2279.4708373270928</v>
      </c>
      <c r="N5" s="223">
        <v>2225.6496501427159</v>
      </c>
      <c r="O5" s="223">
        <v>2193.578745890522</v>
      </c>
      <c r="P5" s="223">
        <v>2280.629705280202</v>
      </c>
      <c r="Q5" s="223">
        <v>2333.9371910753612</v>
      </c>
      <c r="R5" s="223">
        <v>2311.0726959862259</v>
      </c>
      <c r="S5" s="223">
        <v>2300.5701509972382</v>
      </c>
      <c r="T5" s="223">
        <v>2340.3534675507108</v>
      </c>
      <c r="U5" s="223">
        <v>2409.931942163947</v>
      </c>
      <c r="V5" s="223">
        <v>2585.3875350573121</v>
      </c>
      <c r="W5" s="223">
        <v>2510.247694023717</v>
      </c>
      <c r="X5" s="223">
        <v>2565.504606672303</v>
      </c>
      <c r="Y5" s="223">
        <v>2777.533323399221</v>
      </c>
      <c r="DA5" s="89" t="s">
        <v>1941</v>
      </c>
    </row>
    <row r="6" spans="1:105" ht="12" customHeight="1" x14ac:dyDescent="0.25">
      <c r="A6" s="55" t="s">
        <v>91</v>
      </c>
      <c r="B6" s="259">
        <v>8.614338513065551</v>
      </c>
      <c r="C6" s="259">
        <v>8.0698155559341362</v>
      </c>
      <c r="D6" s="259">
        <v>7.975569655622059</v>
      </c>
      <c r="E6" s="259">
        <v>8.017601853938201</v>
      </c>
      <c r="F6" s="259">
        <v>7.9682636346586957</v>
      </c>
      <c r="G6" s="259">
        <v>8.0606039778140808</v>
      </c>
      <c r="H6" s="259">
        <v>8.7098768139531302</v>
      </c>
      <c r="I6" s="259">
        <v>9.1888702408266631</v>
      </c>
      <c r="J6" s="259">
        <v>8.8221340020632297</v>
      </c>
      <c r="K6" s="259">
        <v>8.7184862841368282</v>
      </c>
      <c r="L6" s="259">
        <v>9.0602796003645221</v>
      </c>
      <c r="M6" s="259">
        <v>8.8069852682802345</v>
      </c>
      <c r="N6" s="259">
        <v>8.5941896300453973</v>
      </c>
      <c r="O6" s="259">
        <v>8.4835315571900161</v>
      </c>
      <c r="P6" s="259">
        <v>8.7695177228200532</v>
      </c>
      <c r="Q6" s="259">
        <v>9.0402470898200864</v>
      </c>
      <c r="R6" s="259">
        <v>8.9623376149958212</v>
      </c>
      <c r="S6" s="259">
        <v>8.8510599966684609</v>
      </c>
      <c r="T6" s="259">
        <v>9.0243726167443814</v>
      </c>
      <c r="U6" s="259">
        <v>9.3413563428354109</v>
      </c>
      <c r="V6" s="259">
        <v>10.02687489564638</v>
      </c>
      <c r="W6" s="259">
        <v>9.6701774322385443</v>
      </c>
      <c r="X6" s="259">
        <v>9.8501938638679363</v>
      </c>
      <c r="Y6" s="259">
        <v>10.715721783613761</v>
      </c>
      <c r="DA6" s="67" t="s">
        <v>1942</v>
      </c>
    </row>
    <row r="7" spans="1:105" ht="12" customHeight="1" x14ac:dyDescent="0.25">
      <c r="A7" s="173" t="s">
        <v>92</v>
      </c>
      <c r="B7" s="224">
        <v>3.1341766543229799</v>
      </c>
      <c r="C7" s="224">
        <v>2.9360614842033348</v>
      </c>
      <c r="D7" s="224">
        <v>2.901771758988132</v>
      </c>
      <c r="E7" s="224">
        <v>2.917064440427632</v>
      </c>
      <c r="F7" s="224">
        <v>2.8991135908299328</v>
      </c>
      <c r="G7" s="224">
        <v>2.9327100123463188</v>
      </c>
      <c r="H7" s="224">
        <v>3.1825462240427118</v>
      </c>
      <c r="I7" s="224">
        <v>3.3432099916576559</v>
      </c>
      <c r="J7" s="224">
        <v>3.2097794147093248</v>
      </c>
      <c r="K7" s="224">
        <v>3.1720690023188589</v>
      </c>
      <c r="L7" s="224">
        <v>3.2964245324271428</v>
      </c>
      <c r="M7" s="224">
        <v>3.2042678124321222</v>
      </c>
      <c r="N7" s="224">
        <v>3.1268458350526829</v>
      </c>
      <c r="O7" s="224">
        <v>3.0865848274280512</v>
      </c>
      <c r="P7" s="224">
        <v>3.223895785526429</v>
      </c>
      <c r="Q7" s="224">
        <v>3.2937445641346579</v>
      </c>
      <c r="R7" s="224">
        <v>3.260790051200865</v>
      </c>
      <c r="S7" s="224">
        <v>3.2638752458127489</v>
      </c>
      <c r="T7" s="224">
        <v>3.3045157070168929</v>
      </c>
      <c r="U7" s="224">
        <v>3.3991958463674758</v>
      </c>
      <c r="V7" s="224">
        <v>3.6481033530418592</v>
      </c>
      <c r="W7" s="224">
        <v>3.582487672506566</v>
      </c>
      <c r="X7" s="224">
        <v>3.646863714954919</v>
      </c>
      <c r="Y7" s="224">
        <v>3.9495439754616011</v>
      </c>
      <c r="DA7" s="177" t="s">
        <v>1943</v>
      </c>
    </row>
    <row r="8" spans="1:105" ht="12" customHeight="1" x14ac:dyDescent="0.25">
      <c r="A8" s="173" t="s">
        <v>93</v>
      </c>
      <c r="B8" s="224">
        <v>98.506374059864299</v>
      </c>
      <c r="C8" s="224">
        <v>92.279664717293784</v>
      </c>
      <c r="D8" s="224">
        <v>91.2019473863961</v>
      </c>
      <c r="E8" s="224">
        <v>91.682592469429295</v>
      </c>
      <c r="F8" s="224">
        <v>91.118401838143626</v>
      </c>
      <c r="G8" s="224">
        <v>92.174328810352151</v>
      </c>
      <c r="H8" s="224">
        <v>99.31856472175339</v>
      </c>
      <c r="I8" s="224">
        <v>105.07623861745719</v>
      </c>
      <c r="J8" s="224">
        <v>100.8825495649378</v>
      </c>
      <c r="K8" s="224">
        <v>99.697320907273237</v>
      </c>
      <c r="L8" s="224">
        <v>103.6057835487658</v>
      </c>
      <c r="M8" s="224">
        <v>100.7093213090134</v>
      </c>
      <c r="N8" s="224">
        <v>98.275968277149687</v>
      </c>
      <c r="O8" s="224">
        <v>97.01057506083913</v>
      </c>
      <c r="P8" s="224">
        <v>100.0026692401195</v>
      </c>
      <c r="Q8" s="224">
        <v>102.8366675012374</v>
      </c>
      <c r="R8" s="224">
        <v>102.4023692409156</v>
      </c>
      <c r="S8" s="224">
        <v>100.8640268292274</v>
      </c>
      <c r="T8" s="224">
        <v>102.5977468980021</v>
      </c>
      <c r="U8" s="224">
        <v>105.97969380007591</v>
      </c>
      <c r="V8" s="224">
        <v>114.16736011515179</v>
      </c>
      <c r="W8" s="224">
        <v>109.8601906259079</v>
      </c>
      <c r="X8" s="224">
        <v>111.6823796132097</v>
      </c>
      <c r="Y8" s="224">
        <v>121.279611734716</v>
      </c>
      <c r="DA8" s="177" t="s">
        <v>1944</v>
      </c>
    </row>
    <row r="9" spans="1:105" ht="12" customHeight="1" x14ac:dyDescent="0.25">
      <c r="A9" s="173" t="s">
        <v>94</v>
      </c>
      <c r="B9" s="224">
        <v>34.577095764634137</v>
      </c>
      <c r="C9" s="224">
        <v>32.391434914852383</v>
      </c>
      <c r="D9" s="224">
        <v>32.013141269255307</v>
      </c>
      <c r="E9" s="224">
        <v>32.18185432182122</v>
      </c>
      <c r="F9" s="224">
        <v>31.983815629668999</v>
      </c>
      <c r="G9" s="224">
        <v>32.354460558862357</v>
      </c>
      <c r="H9" s="224">
        <v>35.110722113355259</v>
      </c>
      <c r="I9" s="224">
        <v>36.883208827231591</v>
      </c>
      <c r="J9" s="224">
        <v>35.411166135984679</v>
      </c>
      <c r="K9" s="224">
        <v>34.995134532038399</v>
      </c>
      <c r="L9" s="224">
        <v>36.367058819549499</v>
      </c>
      <c r="M9" s="224">
        <v>35.350360629220219</v>
      </c>
      <c r="N9" s="224">
        <v>34.496220157449507</v>
      </c>
      <c r="O9" s="224">
        <v>34.052049687894943</v>
      </c>
      <c r="P9" s="224">
        <v>35.566901807399013</v>
      </c>
      <c r="Q9" s="224">
        <v>36.337492674907473</v>
      </c>
      <c r="R9" s="224">
        <v>35.973929457110863</v>
      </c>
      <c r="S9" s="224">
        <v>36.007966169559879</v>
      </c>
      <c r="T9" s="224">
        <v>36.456322874992019</v>
      </c>
      <c r="U9" s="224">
        <v>37.500860119189319</v>
      </c>
      <c r="V9" s="224">
        <v>40.246875945369858</v>
      </c>
      <c r="W9" s="224">
        <v>39.550867545092792</v>
      </c>
      <c r="X9" s="224">
        <v>40.233199918274678</v>
      </c>
      <c r="Y9" s="224">
        <v>43.572451501036753</v>
      </c>
      <c r="DA9" s="177" t="s">
        <v>1945</v>
      </c>
    </row>
    <row r="10" spans="1:105" ht="12" customHeight="1" x14ac:dyDescent="0.25">
      <c r="A10" s="56" t="s">
        <v>95</v>
      </c>
      <c r="B10" s="260">
        <v>34.279345089632237</v>
      </c>
      <c r="C10" s="260">
        <v>33.829768584562203</v>
      </c>
      <c r="D10" s="260">
        <v>33.375967017866223</v>
      </c>
      <c r="E10" s="260">
        <v>33.259785208200938</v>
      </c>
      <c r="F10" s="260">
        <v>34.106377804090052</v>
      </c>
      <c r="G10" s="260">
        <v>34.18601488970198</v>
      </c>
      <c r="H10" s="260">
        <v>36.024179272817463</v>
      </c>
      <c r="I10" s="260">
        <v>37.479612143890407</v>
      </c>
      <c r="J10" s="260">
        <v>37.106673278259883</v>
      </c>
      <c r="K10" s="260">
        <v>33.301881977052439</v>
      </c>
      <c r="L10" s="260">
        <v>34.291267661975219</v>
      </c>
      <c r="M10" s="260">
        <v>34.259749037724568</v>
      </c>
      <c r="N10" s="260">
        <v>34.189895795428221</v>
      </c>
      <c r="O10" s="260">
        <v>31.953382855758569</v>
      </c>
      <c r="P10" s="260">
        <v>32.806778152418588</v>
      </c>
      <c r="Q10" s="260">
        <v>31.066799035911419</v>
      </c>
      <c r="R10" s="260">
        <v>30.598228358699249</v>
      </c>
      <c r="S10" s="260">
        <v>31.760616377436289</v>
      </c>
      <c r="T10" s="260">
        <v>31.583804259179178</v>
      </c>
      <c r="U10" s="260">
        <v>31.184109236109531</v>
      </c>
      <c r="V10" s="260">
        <v>29.948733870592282</v>
      </c>
      <c r="W10" s="260">
        <v>28.42470394979803</v>
      </c>
      <c r="X10" s="260">
        <v>27.199852802240461</v>
      </c>
      <c r="Y10" s="260">
        <v>26.801851046587991</v>
      </c>
      <c r="DA10" s="68" t="s">
        <v>1946</v>
      </c>
    </row>
    <row r="11" spans="1:105" ht="12" customHeight="1" x14ac:dyDescent="0.25">
      <c r="A11" s="37" t="s">
        <v>159</v>
      </c>
      <c r="B11" s="226">
        <v>0.35474288223354261</v>
      </c>
      <c r="C11" s="226">
        <v>0.1086378870179809</v>
      </c>
      <c r="D11" s="226">
        <v>9.9115735683188211E-2</v>
      </c>
      <c r="E11" s="226">
        <v>0.26208720545771352</v>
      </c>
      <c r="F11" s="226">
        <v>0.21877605168687819</v>
      </c>
      <c r="G11" s="226">
        <v>0.1311602580890619</v>
      </c>
      <c r="H11" s="226">
        <v>0.16396472301730611</v>
      </c>
      <c r="I11" s="226">
        <v>0.1241583189364216</v>
      </c>
      <c r="J11" s="226">
        <v>0.10274504961418381</v>
      </c>
      <c r="K11" s="226">
        <v>0.19892091218430771</v>
      </c>
      <c r="L11" s="226">
        <v>0.18866472540093229</v>
      </c>
      <c r="M11" s="226">
        <v>0.16295229126313521</v>
      </c>
      <c r="N11" s="226">
        <v>0.12319265470578759</v>
      </c>
      <c r="O11" s="226">
        <v>0.17368883844063401</v>
      </c>
      <c r="P11" s="226">
        <v>0.1724404941219928</v>
      </c>
      <c r="Q11" s="226">
        <v>0.29341102826268689</v>
      </c>
      <c r="R11" s="226">
        <v>0.45421984018929712</v>
      </c>
      <c r="S11" s="226">
        <v>0.39060630016762787</v>
      </c>
      <c r="T11" s="226">
        <v>0.46126287487196033</v>
      </c>
      <c r="U11" s="226">
        <v>0.60983099617503911</v>
      </c>
      <c r="V11" s="226">
        <v>2.130413781850637</v>
      </c>
      <c r="W11" s="226">
        <v>3.0777471014410298</v>
      </c>
      <c r="X11" s="226">
        <v>2.5594970852335108</v>
      </c>
      <c r="Y11" s="226">
        <v>4.1967513716188476</v>
      </c>
      <c r="DA11" s="69" t="s">
        <v>1947</v>
      </c>
    </row>
    <row r="12" spans="1:105" ht="12" customHeight="1" x14ac:dyDescent="0.25">
      <c r="A12" s="37" t="s">
        <v>35</v>
      </c>
      <c r="B12" s="226">
        <v>0.45832144693186649</v>
      </c>
      <c r="C12" s="226">
        <v>0.64831137339596379</v>
      </c>
      <c r="D12" s="226">
        <v>0.41139200417205912</v>
      </c>
      <c r="E12" s="226">
        <v>0.67030420279805525</v>
      </c>
      <c r="F12" s="226">
        <v>0.40480149903167723</v>
      </c>
      <c r="G12" s="226">
        <v>0.35069118195385801</v>
      </c>
      <c r="H12" s="226">
        <v>0.36208557122961749</v>
      </c>
      <c r="I12" s="226">
        <v>0.25958559004022369</v>
      </c>
      <c r="J12" s="226">
        <v>0.24310596217755581</v>
      </c>
      <c r="K12" s="226">
        <v>0.25955117664388638</v>
      </c>
      <c r="L12" s="226">
        <v>0.22189802010994539</v>
      </c>
      <c r="M12" s="226">
        <v>0.1974597033825847</v>
      </c>
      <c r="N12" s="226">
        <v>0.23244734557488039</v>
      </c>
      <c r="O12" s="226">
        <v>0.22855552467033269</v>
      </c>
      <c r="P12" s="226">
        <v>0.24011239623701311</v>
      </c>
      <c r="Q12" s="226">
        <v>0.41324845802789739</v>
      </c>
      <c r="R12" s="226">
        <v>0.19329753807412939</v>
      </c>
      <c r="S12" s="226">
        <v>0.56824310966424296</v>
      </c>
      <c r="T12" s="226">
        <v>0.99670515365913781</v>
      </c>
      <c r="U12" s="226">
        <v>1.3281442809742789</v>
      </c>
      <c r="V12" s="226">
        <v>1.364487768023356</v>
      </c>
      <c r="W12" s="226">
        <v>1.263972285299388</v>
      </c>
      <c r="X12" s="226">
        <v>0.98717127236205549</v>
      </c>
      <c r="Y12" s="226">
        <v>0.91123049205430307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33.46628076046683</v>
      </c>
      <c r="C15" s="226">
        <v>33.072819324148249</v>
      </c>
      <c r="D15" s="226">
        <v>32.865459278010967</v>
      </c>
      <c r="E15" s="226">
        <v>32.32739379994517</v>
      </c>
      <c r="F15" s="226">
        <v>33.482800253371487</v>
      </c>
      <c r="G15" s="226">
        <v>33.704163449659063</v>
      </c>
      <c r="H15" s="226">
        <v>35.498128978570527</v>
      </c>
      <c r="I15" s="226">
        <v>37.095868234913773</v>
      </c>
      <c r="J15" s="226">
        <v>36.760822266468153</v>
      </c>
      <c r="K15" s="226">
        <v>32.843409888224237</v>
      </c>
      <c r="L15" s="226">
        <v>33.880704916464339</v>
      </c>
      <c r="M15" s="226">
        <v>33.899337043078852</v>
      </c>
      <c r="N15" s="226">
        <v>33.834255795147563</v>
      </c>
      <c r="O15" s="226">
        <v>31.551138492647599</v>
      </c>
      <c r="P15" s="226">
        <v>32.394225262059578</v>
      </c>
      <c r="Q15" s="226">
        <v>30.36013954962084</v>
      </c>
      <c r="R15" s="226">
        <v>29.950710980435819</v>
      </c>
      <c r="S15" s="226">
        <v>30.801766967604419</v>
      </c>
      <c r="T15" s="226">
        <v>30.12583623064808</v>
      </c>
      <c r="U15" s="226">
        <v>29.246133958960211</v>
      </c>
      <c r="V15" s="226">
        <v>26.453832320718281</v>
      </c>
      <c r="W15" s="226">
        <v>24.082984563057611</v>
      </c>
      <c r="X15" s="226">
        <v>23.653184444644889</v>
      </c>
      <c r="Y15" s="226">
        <v>21.693869182914838</v>
      </c>
      <c r="DA15" s="69" t="s">
        <v>1951</v>
      </c>
    </row>
    <row r="16" spans="1:105" ht="12" customHeight="1" x14ac:dyDescent="0.25">
      <c r="A16" s="57" t="s">
        <v>1853</v>
      </c>
      <c r="B16" s="261">
        <v>61.556413745525447</v>
      </c>
      <c r="C16" s="261">
        <v>60.814079502930433</v>
      </c>
      <c r="D16" s="261">
        <v>59.880464967198122</v>
      </c>
      <c r="E16" s="261">
        <v>59.883244914534451</v>
      </c>
      <c r="F16" s="261">
        <v>61.32444387463822</v>
      </c>
      <c r="G16" s="261">
        <v>61.346904338924048</v>
      </c>
      <c r="H16" s="261">
        <v>64.326299803952068</v>
      </c>
      <c r="I16" s="261">
        <v>67.124049487002864</v>
      </c>
      <c r="J16" s="261">
        <v>66.47680446700366</v>
      </c>
      <c r="K16" s="261">
        <v>59.614583013200168</v>
      </c>
      <c r="L16" s="261">
        <v>61.361767487830029</v>
      </c>
      <c r="M16" s="261">
        <v>61.319325455894941</v>
      </c>
      <c r="N16" s="261">
        <v>61.208104665517773</v>
      </c>
      <c r="O16" s="261">
        <v>57.175725700855359</v>
      </c>
      <c r="P16" s="261">
        <v>58.078451013393128</v>
      </c>
      <c r="Q16" s="261">
        <v>55.437616841542209</v>
      </c>
      <c r="R16" s="261">
        <v>54.707867359535733</v>
      </c>
      <c r="S16" s="261">
        <v>56.057713117897421</v>
      </c>
      <c r="T16" s="261">
        <v>56.096241349137308</v>
      </c>
      <c r="U16" s="261">
        <v>55.593318640694193</v>
      </c>
      <c r="V16" s="261">
        <v>52.871593039437819</v>
      </c>
      <c r="W16" s="261">
        <v>48.703653230273503</v>
      </c>
      <c r="X16" s="261">
        <v>46.801239300411183</v>
      </c>
      <c r="Y16" s="261">
        <v>45.437056048334789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1856.0469343881234</v>
      </c>
      <c r="C17" s="294">
        <f t="shared" si="0"/>
        <v>1730.8730013347526</v>
      </c>
      <c r="D17" s="294">
        <f t="shared" si="0"/>
        <v>1710.8761526361802</v>
      </c>
      <c r="E17" s="294">
        <f t="shared" si="0"/>
        <v>1722.8290656587899</v>
      </c>
      <c r="F17" s="294">
        <f t="shared" si="0"/>
        <v>1706.218438113312</v>
      </c>
      <c r="G17" s="294">
        <f t="shared" si="0"/>
        <v>1726.6893371006724</v>
      </c>
      <c r="H17" s="294">
        <f t="shared" si="0"/>
        <v>1876.0870906437649</v>
      </c>
      <c r="I17" s="294">
        <f t="shared" si="0"/>
        <v>1974.6721420991125</v>
      </c>
      <c r="J17" s="294">
        <f t="shared" si="0"/>
        <v>1890.5203407031456</v>
      </c>
      <c r="K17" s="294">
        <f t="shared" si="0"/>
        <v>1884.5436909205314</v>
      </c>
      <c r="L17" s="294">
        <f t="shared" si="0"/>
        <v>1959.9118714563383</v>
      </c>
      <c r="M17" s="294">
        <f t="shared" si="0"/>
        <v>1900.3624487519355</v>
      </c>
      <c r="N17" s="294">
        <f t="shared" si="0"/>
        <v>1850.5457406808957</v>
      </c>
      <c r="O17" s="294">
        <f t="shared" si="0"/>
        <v>1835.5119985588499</v>
      </c>
      <c r="P17" s="294">
        <f t="shared" si="0"/>
        <v>1912.5433499767773</v>
      </c>
      <c r="Q17" s="294">
        <f t="shared" si="0"/>
        <v>1973.2847966599572</v>
      </c>
      <c r="R17" s="294">
        <f t="shared" si="0"/>
        <v>1954.3139358846342</v>
      </c>
      <c r="S17" s="294">
        <f t="shared" si="0"/>
        <v>1938.252667798954</v>
      </c>
      <c r="T17" s="294">
        <f t="shared" si="0"/>
        <v>1976.5688397885358</v>
      </c>
      <c r="U17" s="294">
        <f t="shared" si="0"/>
        <v>2044.1017516528891</v>
      </c>
      <c r="V17" s="294">
        <f t="shared" si="0"/>
        <v>2217.6812052509144</v>
      </c>
      <c r="W17" s="294">
        <f t="shared" si="0"/>
        <v>2160.4221704487791</v>
      </c>
      <c r="X17" s="294">
        <f t="shared" si="0"/>
        <v>2220.882789101031</v>
      </c>
      <c r="Y17" s="294">
        <f t="shared" si="0"/>
        <v>2424.0920737644919</v>
      </c>
      <c r="DA17" s="70"/>
    </row>
    <row r="18" spans="1:105" ht="12" customHeight="1" x14ac:dyDescent="0.25">
      <c r="A18" s="60" t="s">
        <v>1856</v>
      </c>
      <c r="B18" s="329">
        <v>1278.9555555238251</v>
      </c>
      <c r="C18" s="329">
        <v>1160.741005994782</v>
      </c>
      <c r="D18" s="329">
        <v>1149.4967935687</v>
      </c>
      <c r="E18" s="329">
        <v>1161.423644585032</v>
      </c>
      <c r="F18" s="329">
        <v>1131.301776788581</v>
      </c>
      <c r="G18" s="329">
        <v>1151.562108923262</v>
      </c>
      <c r="H18" s="329">
        <v>1273.0280299817171</v>
      </c>
      <c r="I18" s="329">
        <v>1345.3841781584631</v>
      </c>
      <c r="J18" s="329">
        <v>1267.3002988249891</v>
      </c>
      <c r="K18" s="329">
        <v>1325.6569751717821</v>
      </c>
      <c r="L18" s="329">
        <v>1384.6453012579341</v>
      </c>
      <c r="M18" s="329">
        <v>1325.4937726029229</v>
      </c>
      <c r="N18" s="329">
        <v>1276.7197594416691</v>
      </c>
      <c r="O18" s="329">
        <v>1299.489570113333</v>
      </c>
      <c r="P18" s="329">
        <v>1368.057871726219</v>
      </c>
      <c r="Q18" s="329">
        <v>1453.5571387705011</v>
      </c>
      <c r="R18" s="329">
        <v>1441.427679388989</v>
      </c>
      <c r="S18" s="329">
        <v>1412.711607318668</v>
      </c>
      <c r="T18" s="329">
        <v>1450.6665771403759</v>
      </c>
      <c r="U18" s="329">
        <v>1522.9143893963831</v>
      </c>
      <c r="V18" s="329">
        <v>1722.0100205061869</v>
      </c>
      <c r="W18" s="329">
        <v>1703.825421414967</v>
      </c>
      <c r="X18" s="329">
        <v>1782.121170659678</v>
      </c>
      <c r="Y18" s="329">
        <v>1998.119673311355</v>
      </c>
      <c r="DA18" s="72" t="s">
        <v>1953</v>
      </c>
    </row>
    <row r="19" spans="1:105" ht="12" customHeight="1" x14ac:dyDescent="0.25">
      <c r="A19" s="64" t="s">
        <v>28</v>
      </c>
      <c r="B19" s="229">
        <v>6.257220257614506</v>
      </c>
      <c r="C19" s="229">
        <v>2.9663439597390941</v>
      </c>
      <c r="D19" s="229">
        <v>2.9904267923597798</v>
      </c>
      <c r="E19" s="229">
        <v>2.214633692789175</v>
      </c>
      <c r="F19" s="229">
        <v>5.0017681512627634</v>
      </c>
      <c r="G19" s="229">
        <v>7.0012270951358557</v>
      </c>
      <c r="H19" s="229">
        <v>7.0573675047253266</v>
      </c>
      <c r="I19" s="229">
        <v>7.373743964111287</v>
      </c>
      <c r="J19" s="229">
        <v>3.8924585501600859</v>
      </c>
      <c r="K19" s="229">
        <v>3.335907013065448</v>
      </c>
      <c r="L19" s="229">
        <v>2.3315833774606491</v>
      </c>
      <c r="M19" s="229">
        <v>1.165913406220521</v>
      </c>
      <c r="N19" s="229">
        <v>2.2718923104962152</v>
      </c>
      <c r="O19" s="229">
        <v>2.9420571307388919</v>
      </c>
      <c r="P19" s="229">
        <v>3.8399732078111888</v>
      </c>
      <c r="Q19" s="229">
        <v>2.7493333376705</v>
      </c>
      <c r="R19" s="229">
        <v>2.4027343170819409</v>
      </c>
      <c r="S19" s="229">
        <v>1.19087883976933</v>
      </c>
      <c r="T19" s="229">
        <v>2.0501754536752541</v>
      </c>
      <c r="U19" s="229">
        <v>1.973230057318085</v>
      </c>
      <c r="V19" s="229">
        <v>1.1836382734179911</v>
      </c>
      <c r="W19" s="229">
        <v>0.79378098006077713</v>
      </c>
      <c r="X19" s="229">
        <v>0.51384301041000124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17.083170070202531</v>
      </c>
      <c r="C21" s="229">
        <v>15.920555884757089</v>
      </c>
      <c r="D21" s="229">
        <v>20.576652145826451</v>
      </c>
      <c r="E21" s="229">
        <v>22.8579633811351</v>
      </c>
      <c r="F21" s="229">
        <v>23.540867477931059</v>
      </c>
      <c r="G21" s="229">
        <v>21.516237799287101</v>
      </c>
      <c r="H21" s="229">
        <v>22.24569712399434</v>
      </c>
      <c r="I21" s="229">
        <v>24.111282780813401</v>
      </c>
      <c r="J21" s="229">
        <v>23.860295572951919</v>
      </c>
      <c r="K21" s="229">
        <v>22.1525102860274</v>
      </c>
      <c r="L21" s="229">
        <v>23.392313944044108</v>
      </c>
      <c r="M21" s="229">
        <v>22.823072941122419</v>
      </c>
      <c r="N21" s="229">
        <v>21.364256368476639</v>
      </c>
      <c r="O21" s="229">
        <v>22.06171195007304</v>
      </c>
      <c r="P21" s="229">
        <v>23.49765494981931</v>
      </c>
      <c r="Q21" s="229">
        <v>24.351518794813622</v>
      </c>
      <c r="R21" s="229">
        <v>20.823954438716601</v>
      </c>
      <c r="S21" s="229">
        <v>19.835074153526278</v>
      </c>
      <c r="T21" s="229">
        <v>21.45257218639718</v>
      </c>
      <c r="U21" s="229">
        <v>24.18462240484714</v>
      </c>
      <c r="V21" s="229">
        <v>22.816624002267861</v>
      </c>
      <c r="W21" s="229">
        <v>22.103647414137981</v>
      </c>
      <c r="X21" s="229">
        <v>24.314736146140291</v>
      </c>
      <c r="Y21" s="229">
        <v>22.399366523725678</v>
      </c>
      <c r="DA21" s="73" t="s">
        <v>1956</v>
      </c>
    </row>
    <row r="22" spans="1:105" ht="12" customHeight="1" x14ac:dyDescent="0.25">
      <c r="A22" s="64" t="s">
        <v>159</v>
      </c>
      <c r="B22" s="229">
        <v>8.818731228345623</v>
      </c>
      <c r="C22" s="229">
        <v>3.1301485647088172</v>
      </c>
      <c r="D22" s="229">
        <v>2.803397251036003</v>
      </c>
      <c r="E22" s="229">
        <v>7.4341318417414044</v>
      </c>
      <c r="F22" s="229">
        <v>6.703721103348065</v>
      </c>
      <c r="G22" s="229">
        <v>3.858045725279458</v>
      </c>
      <c r="H22" s="229">
        <v>4.3805202002519659</v>
      </c>
      <c r="I22" s="229">
        <v>3.2381504417783802</v>
      </c>
      <c r="J22" s="229">
        <v>2.9138337154938911</v>
      </c>
      <c r="K22" s="229">
        <v>4.2895475258450766</v>
      </c>
      <c r="L22" s="229">
        <v>3.946472391757982</v>
      </c>
      <c r="M22" s="229">
        <v>3.681689014872862</v>
      </c>
      <c r="N22" s="229">
        <v>2.9358520721566741</v>
      </c>
      <c r="O22" s="229">
        <v>3.5496847284140212</v>
      </c>
      <c r="P22" s="229">
        <v>3.4772042423785838</v>
      </c>
      <c r="Q22" s="229">
        <v>4.8946246139461476</v>
      </c>
      <c r="R22" s="229">
        <v>7.4949256264661681</v>
      </c>
      <c r="S22" s="229">
        <v>7.082712613322582</v>
      </c>
      <c r="T22" s="229">
        <v>8.159265653930353</v>
      </c>
      <c r="U22" s="229">
        <v>9.8669188759032824</v>
      </c>
      <c r="V22" s="229">
        <v>26.95230040072752</v>
      </c>
      <c r="W22" s="229">
        <v>35.293061270198159</v>
      </c>
      <c r="X22" s="229">
        <v>25.503375058592141</v>
      </c>
      <c r="Y22" s="229">
        <v>34.372140091131868</v>
      </c>
      <c r="DA22" s="73" t="s">
        <v>1957</v>
      </c>
    </row>
    <row r="23" spans="1:105" ht="12" customHeight="1" x14ac:dyDescent="0.25">
      <c r="A23" s="64" t="s">
        <v>32</v>
      </c>
      <c r="B23" s="229">
        <v>135.9685820778511</v>
      </c>
      <c r="C23" s="229">
        <v>134.13393883453199</v>
      </c>
      <c r="D23" s="229">
        <v>135.84181553643461</v>
      </c>
      <c r="E23" s="229">
        <v>150.933552141089</v>
      </c>
      <c r="F23" s="229">
        <v>146.57278299154129</v>
      </c>
      <c r="G23" s="229">
        <v>132.25628940424281</v>
      </c>
      <c r="H23" s="229">
        <v>129.71984172215639</v>
      </c>
      <c r="I23" s="229">
        <v>109.28202830956261</v>
      </c>
      <c r="J23" s="229">
        <v>109.7302909083361</v>
      </c>
      <c r="K23" s="229">
        <v>85.120691076661984</v>
      </c>
      <c r="L23" s="229">
        <v>89.938907474648047</v>
      </c>
      <c r="M23" s="229">
        <v>74.422659227821228</v>
      </c>
      <c r="N23" s="229">
        <v>65.019741202179674</v>
      </c>
      <c r="O23" s="229">
        <v>48.283095198541169</v>
      </c>
      <c r="P23" s="229">
        <v>31.69467380424874</v>
      </c>
      <c r="Q23" s="229">
        <v>28.868412978918819</v>
      </c>
      <c r="R23" s="229">
        <v>30.361920710275541</v>
      </c>
      <c r="S23" s="229">
        <v>38.949785635794171</v>
      </c>
      <c r="T23" s="229">
        <v>40.025828599638253</v>
      </c>
      <c r="U23" s="229">
        <v>30.959133018955701</v>
      </c>
      <c r="V23" s="229">
        <v>31.733844421702209</v>
      </c>
      <c r="W23" s="229">
        <v>34.730976989271433</v>
      </c>
      <c r="X23" s="229">
        <v>24.752368289003041</v>
      </c>
      <c r="Y23" s="229">
        <v>33.771263999700778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2.9408520218267599E-2</v>
      </c>
      <c r="H24" s="229">
        <v>9.7775298678554126E-3</v>
      </c>
      <c r="I24" s="229">
        <v>1.152412282709653E-2</v>
      </c>
      <c r="J24" s="229">
        <v>9.9285651605504188E-3</v>
      </c>
      <c r="K24" s="229">
        <v>1.5491757838529199E-2</v>
      </c>
      <c r="L24" s="229">
        <v>1.1872785612922571E-2</v>
      </c>
      <c r="M24" s="229">
        <v>1.8116064222168261E-3</v>
      </c>
      <c r="N24" s="229">
        <v>1.766668529879516E-3</v>
      </c>
      <c r="O24" s="229">
        <v>7.1779346473019312E-4</v>
      </c>
      <c r="P24" s="229">
        <v>7.748921814522508E-4</v>
      </c>
      <c r="Q24" s="229">
        <v>0</v>
      </c>
      <c r="R24" s="229">
        <v>3.9156061590830092E-3</v>
      </c>
      <c r="S24" s="229">
        <v>8.2947327609869722E-3</v>
      </c>
      <c r="T24" s="229">
        <v>6.0222012050882871E-3</v>
      </c>
      <c r="U24" s="229">
        <v>3.7465952626585019E-3</v>
      </c>
      <c r="V24" s="229">
        <v>2.5625556782825762E-3</v>
      </c>
      <c r="W24" s="229">
        <v>1.2874903600229571E-3</v>
      </c>
      <c r="X24" s="229">
        <v>1.7694510678962351E-3</v>
      </c>
      <c r="Y24" s="229">
        <v>1.374750747991951E-3</v>
      </c>
      <c r="DA24" s="73" t="s">
        <v>1959</v>
      </c>
    </row>
    <row r="25" spans="1:105" ht="12" customHeight="1" x14ac:dyDescent="0.25">
      <c r="A25" s="64" t="s">
        <v>35</v>
      </c>
      <c r="B25" s="229">
        <v>10.88706671169232</v>
      </c>
      <c r="C25" s="229">
        <v>17.849069008044541</v>
      </c>
      <c r="D25" s="229">
        <v>11.11849917521082</v>
      </c>
      <c r="E25" s="229">
        <v>18.167897399470579</v>
      </c>
      <c r="F25" s="229">
        <v>11.852407024347871</v>
      </c>
      <c r="G25" s="229">
        <v>9.8568521247526775</v>
      </c>
      <c r="H25" s="229">
        <v>9.2434644230201322</v>
      </c>
      <c r="I25" s="229">
        <v>6.4691923754804348</v>
      </c>
      <c r="J25" s="229">
        <v>6.5879114857895127</v>
      </c>
      <c r="K25" s="229">
        <v>5.3481346295731074</v>
      </c>
      <c r="L25" s="229">
        <v>4.4352701315363614</v>
      </c>
      <c r="M25" s="229">
        <v>4.2629810095584544</v>
      </c>
      <c r="N25" s="229">
        <v>5.2932478972207599</v>
      </c>
      <c r="O25" s="229">
        <v>4.4633185344898996</v>
      </c>
      <c r="P25" s="229">
        <v>4.6142704472725908</v>
      </c>
      <c r="Q25" s="229">
        <v>6.5872248137804759</v>
      </c>
      <c r="R25" s="229">
        <v>3.0477254215578511</v>
      </c>
      <c r="S25" s="229">
        <v>9.8200270820690463</v>
      </c>
      <c r="T25" s="229">
        <v>16.846805551334551</v>
      </c>
      <c r="U25" s="229">
        <v>20.533624074641189</v>
      </c>
      <c r="V25" s="229">
        <v>16.494904663024151</v>
      </c>
      <c r="W25" s="229">
        <v>13.81443786827332</v>
      </c>
      <c r="X25" s="229">
        <v>9.3583957706848029</v>
      </c>
      <c r="Y25" s="229">
        <v>7.1313189935047987</v>
      </c>
      <c r="DA25" s="73" t="s">
        <v>1960</v>
      </c>
    </row>
    <row r="26" spans="1:105" ht="12" customHeight="1" x14ac:dyDescent="0.25">
      <c r="A26" s="64" t="s">
        <v>36</v>
      </c>
      <c r="B26" s="229">
        <v>3.1569618260751997E-2</v>
      </c>
      <c r="C26" s="229">
        <v>3.0929842063747329E-2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1099.909215559858</v>
      </c>
      <c r="C27" s="229">
        <v>986.71001990093714</v>
      </c>
      <c r="D27" s="229">
        <v>976.16600266783178</v>
      </c>
      <c r="E27" s="229">
        <v>959.81546612880618</v>
      </c>
      <c r="F27" s="229">
        <v>937.63023004015042</v>
      </c>
      <c r="G27" s="229">
        <v>977.04404825434574</v>
      </c>
      <c r="H27" s="229">
        <v>1100.3713614777009</v>
      </c>
      <c r="I27" s="229">
        <v>1194.89825616389</v>
      </c>
      <c r="J27" s="229">
        <v>1120.305580027097</v>
      </c>
      <c r="K27" s="229">
        <v>1205.39469288277</v>
      </c>
      <c r="L27" s="229">
        <v>1260.5888811528739</v>
      </c>
      <c r="M27" s="229">
        <v>1219.1356453969049</v>
      </c>
      <c r="N27" s="229">
        <v>1179.833002922609</v>
      </c>
      <c r="O27" s="229">
        <v>1218.188984777611</v>
      </c>
      <c r="P27" s="229">
        <v>1300.933320182507</v>
      </c>
      <c r="Q27" s="229">
        <v>1386.1060242313711</v>
      </c>
      <c r="R27" s="229">
        <v>1377.2925032687319</v>
      </c>
      <c r="S27" s="229">
        <v>1335.8248342614261</v>
      </c>
      <c r="T27" s="229">
        <v>1362.125907494195</v>
      </c>
      <c r="U27" s="229">
        <v>1435.393114369454</v>
      </c>
      <c r="V27" s="229">
        <v>1590.4520137754539</v>
      </c>
      <c r="W27" s="229">
        <v>1563.8971372002741</v>
      </c>
      <c r="X27" s="229">
        <v>1661.0646324425809</v>
      </c>
      <c r="Y27" s="229">
        <v>1859.7599653697939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32.374132413914708</v>
      </c>
      <c r="W28" s="229">
        <v>33.191092202391538</v>
      </c>
      <c r="X28" s="229">
        <v>36.61205049119944</v>
      </c>
      <c r="Y28" s="229">
        <v>40.684243582749538</v>
      </c>
      <c r="DA28" s="73" t="s">
        <v>1963</v>
      </c>
    </row>
    <row r="29" spans="1:105" ht="12" customHeight="1" x14ac:dyDescent="0.25">
      <c r="A29" s="60" t="s">
        <v>1868</v>
      </c>
      <c r="B29" s="262">
        <v>577.09137886429835</v>
      </c>
      <c r="C29" s="262">
        <v>570.13199533997067</v>
      </c>
      <c r="D29" s="262">
        <v>561.37935906748021</v>
      </c>
      <c r="E29" s="262">
        <v>561.40542107375791</v>
      </c>
      <c r="F29" s="262">
        <v>574.91666132473085</v>
      </c>
      <c r="G29" s="262">
        <v>575.12722817741042</v>
      </c>
      <c r="H29" s="262">
        <v>603.05906066204784</v>
      </c>
      <c r="I29" s="262">
        <v>629.28796394064955</v>
      </c>
      <c r="J29" s="262">
        <v>623.22004187815651</v>
      </c>
      <c r="K29" s="262">
        <v>558.88671574874934</v>
      </c>
      <c r="L29" s="262">
        <v>575.26657019840411</v>
      </c>
      <c r="M29" s="262">
        <v>574.86867614901246</v>
      </c>
      <c r="N29" s="262">
        <v>573.82598123922662</v>
      </c>
      <c r="O29" s="262">
        <v>536.02242844551677</v>
      </c>
      <c r="P29" s="262">
        <v>544.48547825055823</v>
      </c>
      <c r="Q29" s="262">
        <v>519.72765788945617</v>
      </c>
      <c r="R29" s="262">
        <v>512.88625649564528</v>
      </c>
      <c r="S29" s="262">
        <v>525.54106048028586</v>
      </c>
      <c r="T29" s="262">
        <v>525.90226264815988</v>
      </c>
      <c r="U29" s="262">
        <v>521.18736225650593</v>
      </c>
      <c r="V29" s="262">
        <v>495.67118474472733</v>
      </c>
      <c r="W29" s="262">
        <v>456.59674903381222</v>
      </c>
      <c r="X29" s="262">
        <v>438.76161844135288</v>
      </c>
      <c r="Y29" s="262">
        <v>425.97240045313691</v>
      </c>
      <c r="DA29" s="72" t="s">
        <v>1964</v>
      </c>
    </row>
    <row r="30" spans="1:105" ht="12" customHeight="1" x14ac:dyDescent="0.25">
      <c r="A30" s="132" t="s">
        <v>1870</v>
      </c>
      <c r="B30" s="316">
        <v>135.98212251817131</v>
      </c>
      <c r="C30" s="316">
        <v>134.34225788370301</v>
      </c>
      <c r="D30" s="316">
        <v>132.27984263794929</v>
      </c>
      <c r="E30" s="316">
        <v>132.28598372246481</v>
      </c>
      <c r="F30" s="316">
        <v>135.46968598257479</v>
      </c>
      <c r="G30" s="316">
        <v>135.5193026093483</v>
      </c>
      <c r="H30" s="316">
        <v>142.71310165130669</v>
      </c>
      <c r="I30" s="316">
        <v>148.28139207380181</v>
      </c>
      <c r="J30" s="316">
        <v>146.8515857180798</v>
      </c>
      <c r="K30" s="316">
        <v>131.6924921046095</v>
      </c>
      <c r="L30" s="316">
        <v>135.55213627220419</v>
      </c>
      <c r="M30" s="316">
        <v>135.45837906259189</v>
      </c>
      <c r="N30" s="316">
        <v>135.21268510117699</v>
      </c>
      <c r="O30" s="316">
        <v>126.30489764170559</v>
      </c>
      <c r="P30" s="316">
        <v>129.6381415817483</v>
      </c>
      <c r="Q30" s="316">
        <v>122.6398267078513</v>
      </c>
      <c r="R30" s="316">
        <v>120.8532380191337</v>
      </c>
      <c r="S30" s="316">
        <v>125.5122254616816</v>
      </c>
      <c r="T30" s="316">
        <v>124.7216240571035</v>
      </c>
      <c r="U30" s="316">
        <v>122.8316565257864</v>
      </c>
      <c r="V30" s="316">
        <v>116.79678858715749</v>
      </c>
      <c r="W30" s="316">
        <v>110.03344311912041</v>
      </c>
      <c r="X30" s="316">
        <v>105.20808835831301</v>
      </c>
      <c r="Y30" s="316">
        <v>101.6850135449787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1628.7626039650211</v>
      </c>
      <c r="C32" s="223">
        <v>1560.557650815734</v>
      </c>
      <c r="D32" s="223">
        <v>1527.361698752203</v>
      </c>
      <c r="E32" s="223">
        <v>1514.6912021360449</v>
      </c>
      <c r="F32" s="223">
        <v>1512.2009051838841</v>
      </c>
      <c r="G32" s="223">
        <v>1543.00704110999</v>
      </c>
      <c r="H32" s="223">
        <v>1703.48905964297</v>
      </c>
      <c r="I32" s="223">
        <v>1682.698387799378</v>
      </c>
      <c r="J32" s="223">
        <v>1663.512421962535</v>
      </c>
      <c r="K32" s="223">
        <v>1642.17515798569</v>
      </c>
      <c r="L32" s="223">
        <v>1717.125021644996</v>
      </c>
      <c r="M32" s="223">
        <v>1655.9607931948519</v>
      </c>
      <c r="N32" s="223">
        <v>1721.2266379741229</v>
      </c>
      <c r="O32" s="223">
        <v>1710.546685456505</v>
      </c>
      <c r="P32" s="223">
        <v>1562.809932277399</v>
      </c>
      <c r="Q32" s="223">
        <v>1560.8554565352449</v>
      </c>
      <c r="R32" s="223">
        <v>1527.4767962729829</v>
      </c>
      <c r="S32" s="223">
        <v>1515.993356474467</v>
      </c>
      <c r="T32" s="223">
        <v>1512.2141680795571</v>
      </c>
      <c r="U32" s="223">
        <v>1470.772004248844</v>
      </c>
      <c r="V32" s="223">
        <v>1535.421905876655</v>
      </c>
      <c r="W32" s="223">
        <v>1537.056333468832</v>
      </c>
      <c r="X32" s="223">
        <v>1476.2301624558741</v>
      </c>
      <c r="Y32" s="223">
        <v>1519.5745365496441</v>
      </c>
      <c r="DA32" s="89" t="s">
        <v>1966</v>
      </c>
    </row>
    <row r="33" spans="1:105" ht="12" customHeight="1" x14ac:dyDescent="0.25">
      <c r="A33" s="55" t="s">
        <v>91</v>
      </c>
      <c r="B33" s="259">
        <v>6.0586607851090557</v>
      </c>
      <c r="C33" s="259">
        <v>5.8027338722300694</v>
      </c>
      <c r="D33" s="259">
        <v>5.6806233144709486</v>
      </c>
      <c r="E33" s="259">
        <v>5.625697141196472</v>
      </c>
      <c r="F33" s="259">
        <v>5.6207896459315778</v>
      </c>
      <c r="G33" s="259">
        <v>5.7396516136292792</v>
      </c>
      <c r="H33" s="259">
        <v>6.3380533525711229</v>
      </c>
      <c r="I33" s="259">
        <v>6.2636989661393372</v>
      </c>
      <c r="J33" s="259">
        <v>6.1919450060911592</v>
      </c>
      <c r="K33" s="259">
        <v>6.1125864050142216</v>
      </c>
      <c r="L33" s="259">
        <v>6.3918815972892524</v>
      </c>
      <c r="M33" s="259">
        <v>6.1652806374853437</v>
      </c>
      <c r="N33" s="259">
        <v>6.3688026559547719</v>
      </c>
      <c r="O33" s="259">
        <v>6.3693936093268819</v>
      </c>
      <c r="P33" s="259">
        <v>5.8192873741049329</v>
      </c>
      <c r="Q33" s="259">
        <v>5.8093754448623196</v>
      </c>
      <c r="R33" s="259">
        <v>5.6872718544247594</v>
      </c>
      <c r="S33" s="259">
        <v>5.6417845401880031</v>
      </c>
      <c r="T33" s="259">
        <v>5.5882345435178813</v>
      </c>
      <c r="U33" s="259">
        <v>5.4670642396323643</v>
      </c>
      <c r="V33" s="259">
        <v>5.6917452931456722</v>
      </c>
      <c r="W33" s="259">
        <v>5.6952304183674176</v>
      </c>
      <c r="X33" s="259">
        <v>5.4728309681791538</v>
      </c>
      <c r="Y33" s="259">
        <v>5.6335280380132939</v>
      </c>
      <c r="DA33" s="67" t="s">
        <v>1967</v>
      </c>
    </row>
    <row r="34" spans="1:105" ht="12" customHeight="1" x14ac:dyDescent="0.25">
      <c r="A34" s="173" t="s">
        <v>92</v>
      </c>
      <c r="B34" s="224">
        <v>2.2346018504734682</v>
      </c>
      <c r="C34" s="224">
        <v>2.1402089188686921</v>
      </c>
      <c r="D34" s="224">
        <v>2.0951711641553841</v>
      </c>
      <c r="E34" s="224">
        <v>2.0749128706492939</v>
      </c>
      <c r="F34" s="224">
        <v>2.073102850516285</v>
      </c>
      <c r="G34" s="224">
        <v>2.1169424352675912</v>
      </c>
      <c r="H34" s="224">
        <v>2.33764956520834</v>
      </c>
      <c r="I34" s="224">
        <v>2.3102256087591431</v>
      </c>
      <c r="J34" s="224">
        <v>2.2837607615611368</v>
      </c>
      <c r="K34" s="224">
        <v>2.2544911121935138</v>
      </c>
      <c r="L34" s="224">
        <v>2.35750291226327</v>
      </c>
      <c r="M34" s="224">
        <v>2.2739262041330832</v>
      </c>
      <c r="N34" s="224">
        <v>2.3714730353839721</v>
      </c>
      <c r="O34" s="224">
        <v>2.3492087196526459</v>
      </c>
      <c r="P34" s="224">
        <v>2.1463143086954828</v>
      </c>
      <c r="Q34" s="224">
        <v>2.1426585147481241</v>
      </c>
      <c r="R34" s="224">
        <v>2.097623329775919</v>
      </c>
      <c r="S34" s="224">
        <v>2.0808463488272011</v>
      </c>
      <c r="T34" s="224">
        <v>2.079703761344748</v>
      </c>
      <c r="U34" s="224">
        <v>2.016404664305679</v>
      </c>
      <c r="V34" s="224">
        <v>2.0992732578372988</v>
      </c>
      <c r="W34" s="224">
        <v>2.1005586685156432</v>
      </c>
      <c r="X34" s="224">
        <v>2.0185315934636048</v>
      </c>
      <c r="Y34" s="224">
        <v>2.0778011222181472</v>
      </c>
      <c r="DA34" s="177" t="s">
        <v>1968</v>
      </c>
    </row>
    <row r="35" spans="1:105" ht="12" customHeight="1" x14ac:dyDescent="0.25">
      <c r="A35" s="173" t="s">
        <v>93</v>
      </c>
      <c r="B35" s="224">
        <v>43.590415446102497</v>
      </c>
      <c r="C35" s="224">
        <v>41.749090960062183</v>
      </c>
      <c r="D35" s="224">
        <v>40.870538730144013</v>
      </c>
      <c r="E35" s="224">
        <v>40.475359861938728</v>
      </c>
      <c r="F35" s="224">
        <v>40.440051769113623</v>
      </c>
      <c r="G35" s="224">
        <v>41.295231277664151</v>
      </c>
      <c r="H35" s="224">
        <v>45.600568930542117</v>
      </c>
      <c r="I35" s="224">
        <v>45.065609356180801</v>
      </c>
      <c r="J35" s="224">
        <v>44.54935914192707</v>
      </c>
      <c r="K35" s="224">
        <v>43.978395605122472</v>
      </c>
      <c r="L35" s="224">
        <v>45.987848501592651</v>
      </c>
      <c r="M35" s="224">
        <v>44.357516266684378</v>
      </c>
      <c r="N35" s="224">
        <v>45.707753646159333</v>
      </c>
      <c r="O35" s="224">
        <v>45.702326613179629</v>
      </c>
      <c r="P35" s="224">
        <v>41.868188900911854</v>
      </c>
      <c r="Q35" s="224">
        <v>41.796875267605337</v>
      </c>
      <c r="R35" s="224">
        <v>40.918373165669578</v>
      </c>
      <c r="S35" s="224">
        <v>40.591104319395683</v>
      </c>
      <c r="T35" s="224">
        <v>40.107736653999147</v>
      </c>
      <c r="U35" s="224">
        <v>39.166520240624664</v>
      </c>
      <c r="V35" s="224">
        <v>40.950558339791982</v>
      </c>
      <c r="W35" s="224">
        <v>40.975632867263599</v>
      </c>
      <c r="X35" s="224">
        <v>39.375529350572563</v>
      </c>
      <c r="Y35" s="224">
        <v>40.531701033307797</v>
      </c>
      <c r="DA35" s="177" t="s">
        <v>1969</v>
      </c>
    </row>
    <row r="36" spans="1:105" ht="12" customHeight="1" x14ac:dyDescent="0.25">
      <c r="A36" s="173" t="s">
        <v>94</v>
      </c>
      <c r="B36" s="224">
        <v>24.336824899298559</v>
      </c>
      <c r="C36" s="224">
        <v>23.308800937128218</v>
      </c>
      <c r="D36" s="224">
        <v>22.818299262262471</v>
      </c>
      <c r="E36" s="224">
        <v>22.59766821708909</v>
      </c>
      <c r="F36" s="224">
        <v>22.577955469141671</v>
      </c>
      <c r="G36" s="224">
        <v>23.055407994979511</v>
      </c>
      <c r="H36" s="224">
        <v>25.459107237534379</v>
      </c>
      <c r="I36" s="224">
        <v>25.16043567507743</v>
      </c>
      <c r="J36" s="224">
        <v>24.872209675395151</v>
      </c>
      <c r="K36" s="224">
        <v>24.553436856258369</v>
      </c>
      <c r="L36" s="224">
        <v>25.67532805147421</v>
      </c>
      <c r="M36" s="224">
        <v>24.765102495636071</v>
      </c>
      <c r="N36" s="224">
        <v>25.82747526290613</v>
      </c>
      <c r="O36" s="224">
        <v>25.58499683063366</v>
      </c>
      <c r="P36" s="224">
        <v>23.375294126116259</v>
      </c>
      <c r="Q36" s="224">
        <v>23.335479240459591</v>
      </c>
      <c r="R36" s="224">
        <v>22.84500555238678</v>
      </c>
      <c r="S36" s="224">
        <v>22.662289133530631</v>
      </c>
      <c r="T36" s="224">
        <v>22.649845327719451</v>
      </c>
      <c r="U36" s="224">
        <v>21.96046120293807</v>
      </c>
      <c r="V36" s="224">
        <v>22.862974753619518</v>
      </c>
      <c r="W36" s="224">
        <v>22.87697403254964</v>
      </c>
      <c r="X36" s="224">
        <v>21.98362537532909</v>
      </c>
      <c r="Y36" s="224">
        <v>22.629123875591048</v>
      </c>
      <c r="DA36" s="177" t="s">
        <v>1970</v>
      </c>
    </row>
    <row r="37" spans="1:105" ht="12" customHeight="1" x14ac:dyDescent="0.25">
      <c r="A37" s="56" t="s">
        <v>95</v>
      </c>
      <c r="B37" s="260">
        <v>23.581489197192099</v>
      </c>
      <c r="C37" s="260">
        <v>24.270940323926279</v>
      </c>
      <c r="D37" s="260">
        <v>23.684334923936401</v>
      </c>
      <c r="E37" s="260">
        <v>23.204623864376519</v>
      </c>
      <c r="F37" s="260">
        <v>24.203657715473749</v>
      </c>
      <c r="G37" s="260">
        <v>24.381393983634901</v>
      </c>
      <c r="H37" s="260">
        <v>25.843131766639061</v>
      </c>
      <c r="I37" s="260">
        <v>25.191112544998791</v>
      </c>
      <c r="J37" s="260">
        <v>25.984071653469641</v>
      </c>
      <c r="K37" s="260">
        <v>22.487184616845731</v>
      </c>
      <c r="L37" s="260">
        <v>23.224678149654459</v>
      </c>
      <c r="M37" s="260">
        <v>23.243117678286058</v>
      </c>
      <c r="N37" s="260">
        <v>24.988993825026249</v>
      </c>
      <c r="O37" s="260">
        <v>22.99366209667425</v>
      </c>
      <c r="P37" s="260">
        <v>20.531619879746529</v>
      </c>
      <c r="Q37" s="260">
        <v>18.550818499400389</v>
      </c>
      <c r="R37" s="260">
        <v>18.043266891360219</v>
      </c>
      <c r="S37" s="260">
        <v>18.76784541472011</v>
      </c>
      <c r="T37" s="260">
        <v>18.319806635606469</v>
      </c>
      <c r="U37" s="260">
        <v>16.834432660105271</v>
      </c>
      <c r="V37" s="260">
        <v>15.19389436730941</v>
      </c>
      <c r="W37" s="260">
        <v>14.47254679376257</v>
      </c>
      <c r="X37" s="260">
        <v>12.961564988289039</v>
      </c>
      <c r="Y37" s="260">
        <v>11.86714520928351</v>
      </c>
      <c r="DA37" s="68" t="s">
        <v>1971</v>
      </c>
    </row>
    <row r="38" spans="1:105" ht="12" customHeight="1" x14ac:dyDescent="0.25">
      <c r="A38" s="37" t="s">
        <v>159</v>
      </c>
      <c r="B38" s="226">
        <v>0.2440351594611174</v>
      </c>
      <c r="C38" s="226">
        <v>7.7941522601313512E-2</v>
      </c>
      <c r="D38" s="226">
        <v>7.0334749518908821E-2</v>
      </c>
      <c r="E38" s="226">
        <v>0.18285250443566439</v>
      </c>
      <c r="F38" s="226">
        <v>0.15525485297172181</v>
      </c>
      <c r="G38" s="226">
        <v>9.354322045966125E-2</v>
      </c>
      <c r="H38" s="226">
        <v>0.11762549564075921</v>
      </c>
      <c r="I38" s="226">
        <v>8.3450334910552065E-2</v>
      </c>
      <c r="J38" s="226">
        <v>7.1947563479865834E-2</v>
      </c>
      <c r="K38" s="226">
        <v>0.13432187644897189</v>
      </c>
      <c r="L38" s="226">
        <v>0.12777823114682721</v>
      </c>
      <c r="M38" s="226">
        <v>0.1105530363811139</v>
      </c>
      <c r="N38" s="226">
        <v>9.0040066402985647E-2</v>
      </c>
      <c r="O38" s="226">
        <v>0.1249865305058941</v>
      </c>
      <c r="P38" s="226">
        <v>0.1079192434179158</v>
      </c>
      <c r="Q38" s="226">
        <v>0.1752035903258567</v>
      </c>
      <c r="R38" s="226">
        <v>0.26784589316121021</v>
      </c>
      <c r="S38" s="226">
        <v>0.2308153775242805</v>
      </c>
      <c r="T38" s="226">
        <v>0.26754999513341909</v>
      </c>
      <c r="U38" s="226">
        <v>0.3292112261865075</v>
      </c>
      <c r="V38" s="226">
        <v>1.08082305248581</v>
      </c>
      <c r="W38" s="226">
        <v>1.56704671484499</v>
      </c>
      <c r="X38" s="226">
        <v>1.219678946382309</v>
      </c>
      <c r="Y38" s="226">
        <v>1.8582096381212749</v>
      </c>
      <c r="DA38" s="69" t="s">
        <v>1972</v>
      </c>
    </row>
    <row r="39" spans="1:105" ht="12" customHeight="1" x14ac:dyDescent="0.25">
      <c r="A39" s="37" t="s">
        <v>35</v>
      </c>
      <c r="B39" s="226">
        <v>0.31528905296776227</v>
      </c>
      <c r="C39" s="226">
        <v>0.46512664181204771</v>
      </c>
      <c r="D39" s="226">
        <v>0.29193299497883463</v>
      </c>
      <c r="E39" s="226">
        <v>0.46765656492587337</v>
      </c>
      <c r="F39" s="226">
        <v>0.28726817551696898</v>
      </c>
      <c r="G39" s="226">
        <v>0.25011221405567419</v>
      </c>
      <c r="H39" s="226">
        <v>0.25975401291505767</v>
      </c>
      <c r="I39" s="226">
        <v>0.17447485285221009</v>
      </c>
      <c r="J39" s="226">
        <v>0.1702357603775877</v>
      </c>
      <c r="K39" s="226">
        <v>0.175262624218429</v>
      </c>
      <c r="L39" s="226">
        <v>0.1502863688184278</v>
      </c>
      <c r="M39" s="226">
        <v>0.13396417812013539</v>
      </c>
      <c r="N39" s="226">
        <v>0.1698930385155237</v>
      </c>
      <c r="O39" s="226">
        <v>0.16446861129918269</v>
      </c>
      <c r="P39" s="226">
        <v>0.1502706673922502</v>
      </c>
      <c r="Q39" s="226">
        <v>0.24676173207194721</v>
      </c>
      <c r="R39" s="226">
        <v>0.1139843466761631</v>
      </c>
      <c r="S39" s="226">
        <v>0.3357837490753135</v>
      </c>
      <c r="T39" s="226">
        <v>0.57812686330973273</v>
      </c>
      <c r="U39" s="226">
        <v>0.71698554195274011</v>
      </c>
      <c r="V39" s="226">
        <v>0.69224572572632248</v>
      </c>
      <c r="W39" s="226">
        <v>0.64355632612118674</v>
      </c>
      <c r="X39" s="226">
        <v>0.47041742079717502</v>
      </c>
      <c r="Y39" s="226">
        <v>0.40346857198551289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23.022164984763219</v>
      </c>
      <c r="C42" s="226">
        <v>23.72787215951292</v>
      </c>
      <c r="D42" s="226">
        <v>23.322067179438651</v>
      </c>
      <c r="E42" s="226">
        <v>22.554114795014979</v>
      </c>
      <c r="F42" s="226">
        <v>23.761134686985059</v>
      </c>
      <c r="G42" s="226">
        <v>24.03773854911956</v>
      </c>
      <c r="H42" s="226">
        <v>25.465752258083249</v>
      </c>
      <c r="I42" s="226">
        <v>24.933187357236029</v>
      </c>
      <c r="J42" s="226">
        <v>25.741888329612181</v>
      </c>
      <c r="K42" s="226">
        <v>22.177600116178329</v>
      </c>
      <c r="L42" s="226">
        <v>22.9466135496892</v>
      </c>
      <c r="M42" s="226">
        <v>22.998600463784811</v>
      </c>
      <c r="N42" s="226">
        <v>24.729060720107739</v>
      </c>
      <c r="O42" s="226">
        <v>22.704206954869171</v>
      </c>
      <c r="P42" s="226">
        <v>20.273429968936359</v>
      </c>
      <c r="Q42" s="226">
        <v>18.128853177002579</v>
      </c>
      <c r="R42" s="226">
        <v>17.661436651522841</v>
      </c>
      <c r="S42" s="226">
        <v>18.201246288120519</v>
      </c>
      <c r="T42" s="226">
        <v>17.47412977716332</v>
      </c>
      <c r="U42" s="226">
        <v>15.78823589196603</v>
      </c>
      <c r="V42" s="226">
        <v>13.420825589097269</v>
      </c>
      <c r="W42" s="226">
        <v>12.261943752796389</v>
      </c>
      <c r="X42" s="226">
        <v>11.271468621109561</v>
      </c>
      <c r="Y42" s="226">
        <v>9.6054669991767163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97.243948601980563</v>
      </c>
      <c r="C43" s="261">
        <f t="shared" si="1"/>
        <v>97.174585292937394</v>
      </c>
      <c r="D43" s="261">
        <f t="shared" si="1"/>
        <v>94.830778926833403</v>
      </c>
      <c r="E43" s="261">
        <f t="shared" si="1"/>
        <v>93.578101453843203</v>
      </c>
      <c r="F43" s="261">
        <f t="shared" si="1"/>
        <v>95.787489748087495</v>
      </c>
      <c r="G43" s="261">
        <f t="shared" si="1"/>
        <v>96.880909371608936</v>
      </c>
      <c r="H43" s="261">
        <f t="shared" si="1"/>
        <v>104.39462561319772</v>
      </c>
      <c r="I43" s="261">
        <f t="shared" si="1"/>
        <v>102.24969581308341</v>
      </c>
      <c r="J43" s="261">
        <f t="shared" si="1"/>
        <v>103.63424433685398</v>
      </c>
      <c r="K43" s="261">
        <f t="shared" si="1"/>
        <v>94.848684605269213</v>
      </c>
      <c r="L43" s="261">
        <f t="shared" si="1"/>
        <v>98.479542076786686</v>
      </c>
      <c r="M43" s="261">
        <f t="shared" si="1"/>
        <v>96.963635420472386</v>
      </c>
      <c r="N43" s="261">
        <f t="shared" si="1"/>
        <v>102.21614663827452</v>
      </c>
      <c r="O43" s="261">
        <f t="shared" si="1"/>
        <v>97.769708478610468</v>
      </c>
      <c r="P43" s="261">
        <f t="shared" si="1"/>
        <v>88.192760365023389</v>
      </c>
      <c r="Q43" s="261">
        <f t="shared" si="1"/>
        <v>83.464220518002804</v>
      </c>
      <c r="R43" s="261">
        <f t="shared" si="1"/>
        <v>81.441476726917728</v>
      </c>
      <c r="S43" s="261">
        <f t="shared" si="1"/>
        <v>82.86682677182921</v>
      </c>
      <c r="T43" s="261">
        <f t="shared" si="1"/>
        <v>81.332050613472489</v>
      </c>
      <c r="U43" s="261">
        <f t="shared" si="1"/>
        <v>77.057711363098008</v>
      </c>
      <c r="V43" s="261">
        <f t="shared" si="1"/>
        <v>74.539209842746288</v>
      </c>
      <c r="W43" s="261">
        <f t="shared" si="1"/>
        <v>72.666490043017546</v>
      </c>
      <c r="X43" s="261">
        <f t="shared" si="1"/>
        <v>67.614879871676905</v>
      </c>
      <c r="Y43" s="261">
        <f t="shared" si="1"/>
        <v>65.695794315739192</v>
      </c>
      <c r="DA43" s="70"/>
    </row>
    <row r="44" spans="1:105" ht="12" customHeight="1" x14ac:dyDescent="0.25">
      <c r="A44" s="60" t="s">
        <v>1884</v>
      </c>
      <c r="B44" s="262">
        <v>36.024045562403373</v>
      </c>
      <c r="C44" s="262">
        <v>34.097396631953387</v>
      </c>
      <c r="D44" s="262">
        <v>33.39899657579933</v>
      </c>
      <c r="E44" s="262">
        <v>33.177531864340537</v>
      </c>
      <c r="F44" s="262">
        <v>32.871702067559191</v>
      </c>
      <c r="G44" s="262">
        <v>33.627589721182737</v>
      </c>
      <c r="H44" s="262">
        <v>37.392743609129361</v>
      </c>
      <c r="I44" s="262">
        <v>37.025155830012288</v>
      </c>
      <c r="J44" s="262">
        <v>36.335658978237689</v>
      </c>
      <c r="K44" s="262">
        <v>36.651840516100172</v>
      </c>
      <c r="L44" s="262">
        <v>38.397506188456823</v>
      </c>
      <c r="M44" s="262">
        <v>36.820206019256943</v>
      </c>
      <c r="N44" s="262">
        <v>38.13058737371076</v>
      </c>
      <c r="O44" s="262">
        <v>38.287976860478011</v>
      </c>
      <c r="P44" s="262">
        <v>35.096425947420492</v>
      </c>
      <c r="Q44" s="262">
        <v>35.538328332435754</v>
      </c>
      <c r="R44" s="262">
        <v>34.802470007911083</v>
      </c>
      <c r="S44" s="262">
        <v>34.328630263875461</v>
      </c>
      <c r="T44" s="262">
        <v>34.394502173515797</v>
      </c>
      <c r="U44" s="262">
        <v>33.661925199579642</v>
      </c>
      <c r="V44" s="262">
        <v>35.760473956532678</v>
      </c>
      <c r="W44" s="262">
        <v>36.001985109228663</v>
      </c>
      <c r="X44" s="262">
        <v>34.804434358182426</v>
      </c>
      <c r="Y44" s="262">
        <v>36.230517322160068</v>
      </c>
      <c r="DA44" s="72" t="s">
        <v>1977</v>
      </c>
    </row>
    <row r="45" spans="1:105" ht="12" customHeight="1" x14ac:dyDescent="0.25">
      <c r="A45" s="64" t="s">
        <v>28</v>
      </c>
      <c r="B45" s="229">
        <v>0.17624567693595619</v>
      </c>
      <c r="C45" s="229">
        <v>8.7137962749355757E-2</v>
      </c>
      <c r="D45" s="229">
        <v>8.6887805826866601E-2</v>
      </c>
      <c r="E45" s="229">
        <v>6.3263805806715367E-2</v>
      </c>
      <c r="F45" s="229">
        <v>0.14533401772429311</v>
      </c>
      <c r="G45" s="229">
        <v>0.20444784564871921</v>
      </c>
      <c r="H45" s="229">
        <v>0.20729656177592981</v>
      </c>
      <c r="I45" s="229">
        <v>0.2029264382278744</v>
      </c>
      <c r="J45" s="229">
        <v>0.11160341917119219</v>
      </c>
      <c r="K45" s="229">
        <v>9.2231349519034722E-2</v>
      </c>
      <c r="L45" s="229">
        <v>6.4656982610358155E-2</v>
      </c>
      <c r="M45" s="229">
        <v>3.2387305549803937E-2</v>
      </c>
      <c r="N45" s="229">
        <v>6.7988749438793766E-2</v>
      </c>
      <c r="O45" s="229">
        <v>8.668435509960333E-2</v>
      </c>
      <c r="P45" s="229">
        <v>9.83979717123281E-2</v>
      </c>
      <c r="Q45" s="229">
        <v>6.7219036832698184E-2</v>
      </c>
      <c r="R45" s="229">
        <v>5.8012684370449548E-2</v>
      </c>
      <c r="S45" s="229">
        <v>2.8843000910307101E-2</v>
      </c>
      <c r="T45" s="229">
        <v>4.8690674888545851E-2</v>
      </c>
      <c r="U45" s="229">
        <v>4.3615532858239457E-2</v>
      </c>
      <c r="V45" s="229">
        <v>2.4587136634532551E-2</v>
      </c>
      <c r="W45" s="229">
        <v>1.6719013978560161E-2</v>
      </c>
      <c r="X45" s="229">
        <v>1.002581438875041E-2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0.48117770340127958</v>
      </c>
      <c r="C47" s="229">
        <v>0.46767496435478068</v>
      </c>
      <c r="D47" s="229">
        <v>0.5978612018797238</v>
      </c>
      <c r="E47" s="229">
        <v>0.6529665656174064</v>
      </c>
      <c r="F47" s="229">
        <v>0.68401588154763138</v>
      </c>
      <c r="G47" s="229">
        <v>0.62831106672514314</v>
      </c>
      <c r="H47" s="229">
        <v>0.6534244567857731</v>
      </c>
      <c r="I47" s="229">
        <v>0.66354578618804028</v>
      </c>
      <c r="J47" s="229">
        <v>0.68411533072514719</v>
      </c>
      <c r="K47" s="229">
        <v>0.61247388218926935</v>
      </c>
      <c r="L47" s="229">
        <v>0.64869069256418843</v>
      </c>
      <c r="M47" s="229">
        <v>0.63399034009373567</v>
      </c>
      <c r="N47" s="229">
        <v>0.63799933860579627</v>
      </c>
      <c r="O47" s="229">
        <v>0.65002315991905846</v>
      </c>
      <c r="P47" s="229">
        <v>0.60282890855213289</v>
      </c>
      <c r="Q47" s="229">
        <v>0.59537547389129841</v>
      </c>
      <c r="R47" s="229">
        <v>0.50278280357898164</v>
      </c>
      <c r="S47" s="229">
        <v>0.48202991844278997</v>
      </c>
      <c r="T47" s="229">
        <v>0.50861285340296281</v>
      </c>
      <c r="U47" s="229">
        <v>0.53456777087431473</v>
      </c>
      <c r="V47" s="229">
        <v>0.47395852641916408</v>
      </c>
      <c r="W47" s="229">
        <v>0.46710427173512908</v>
      </c>
      <c r="X47" s="229">
        <v>0.474775266870823</v>
      </c>
      <c r="Y47" s="229">
        <v>0.40608366711786947</v>
      </c>
      <c r="DA47" s="73" t="s">
        <v>1980</v>
      </c>
    </row>
    <row r="48" spans="1:105" ht="12" customHeight="1" x14ac:dyDescent="0.25">
      <c r="A48" s="64" t="s">
        <v>159</v>
      </c>
      <c r="B48" s="229">
        <v>0.24839516447653001</v>
      </c>
      <c r="C48" s="229">
        <v>9.1949811867244324E-2</v>
      </c>
      <c r="D48" s="229">
        <v>8.1453602751925314E-2</v>
      </c>
      <c r="E48" s="229">
        <v>0.21236535627032899</v>
      </c>
      <c r="F48" s="229">
        <v>0.19478686180340751</v>
      </c>
      <c r="G48" s="229">
        <v>0.1126615557857904</v>
      </c>
      <c r="H48" s="229">
        <v>0.12866933395408911</v>
      </c>
      <c r="I48" s="229">
        <v>8.9114341207709877E-2</v>
      </c>
      <c r="J48" s="229">
        <v>8.3544577637709908E-2</v>
      </c>
      <c r="K48" s="229">
        <v>0.11859765742426159</v>
      </c>
      <c r="L48" s="229">
        <v>0.10943936179715751</v>
      </c>
      <c r="M48" s="229">
        <v>0.1022717351287501</v>
      </c>
      <c r="N48" s="229">
        <v>8.7732676815609409E-2</v>
      </c>
      <c r="O48" s="229">
        <v>0.10458740867897461</v>
      </c>
      <c r="P48" s="229">
        <v>8.9147140030679389E-2</v>
      </c>
      <c r="Q48" s="229">
        <v>0.11966972054608981</v>
      </c>
      <c r="R48" s="229">
        <v>0.18096081271117401</v>
      </c>
      <c r="S48" s="229">
        <v>0.1720095986831309</v>
      </c>
      <c r="T48" s="229">
        <v>0.19357443809717781</v>
      </c>
      <c r="U48" s="229">
        <v>0.21809465289944671</v>
      </c>
      <c r="V48" s="229">
        <v>0.55986690144281492</v>
      </c>
      <c r="W48" s="229">
        <v>0.74534524481742459</v>
      </c>
      <c r="X48" s="229">
        <v>0.49760743932297891</v>
      </c>
      <c r="Y48" s="229">
        <v>0.62314104642698398</v>
      </c>
      <c r="DA48" s="73" t="s">
        <v>1981</v>
      </c>
    </row>
    <row r="49" spans="1:105" ht="12" customHeight="1" x14ac:dyDescent="0.25">
      <c r="A49" s="64" t="s">
        <v>32</v>
      </c>
      <c r="B49" s="229">
        <v>3.829795628685273</v>
      </c>
      <c r="C49" s="229">
        <v>3.940257206927495</v>
      </c>
      <c r="D49" s="229">
        <v>3.9469273488500529</v>
      </c>
      <c r="E49" s="229">
        <v>4.3116073612813919</v>
      </c>
      <c r="F49" s="229">
        <v>4.2588962136946806</v>
      </c>
      <c r="G49" s="229">
        <v>3.862110609292595</v>
      </c>
      <c r="H49" s="229">
        <v>3.8102702126700989</v>
      </c>
      <c r="I49" s="229">
        <v>3.0074563037598021</v>
      </c>
      <c r="J49" s="229">
        <v>3.146154414801984</v>
      </c>
      <c r="K49" s="229">
        <v>2.3534217768195811</v>
      </c>
      <c r="L49" s="229">
        <v>2.4940898244506688</v>
      </c>
      <c r="M49" s="229">
        <v>2.0673485624064321</v>
      </c>
      <c r="N49" s="229">
        <v>1.9457836415691201</v>
      </c>
      <c r="O49" s="229">
        <v>1.4226062865227711</v>
      </c>
      <c r="P49" s="229">
        <v>0.81216494169229059</v>
      </c>
      <c r="Q49" s="229">
        <v>0.7058099826395261</v>
      </c>
      <c r="R49" s="229">
        <v>0.73307169690945129</v>
      </c>
      <c r="S49" s="229">
        <v>0.9433610414700816</v>
      </c>
      <c r="T49" s="229">
        <v>0.95059405964302734</v>
      </c>
      <c r="U49" s="229">
        <v>0.68430899805272949</v>
      </c>
      <c r="V49" s="229">
        <v>0.6591915674391633</v>
      </c>
      <c r="W49" s="229">
        <v>0.73152129410838318</v>
      </c>
      <c r="X49" s="229">
        <v>0.48295421971299018</v>
      </c>
      <c r="Y49" s="229">
        <v>0.61224761484563373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8.5877925692752315E-4</v>
      </c>
      <c r="H50" s="229">
        <v>2.8719608592166868E-4</v>
      </c>
      <c r="I50" s="229">
        <v>3.1714542983661792E-4</v>
      </c>
      <c r="J50" s="229">
        <v>2.8466888088913168E-4</v>
      </c>
      <c r="K50" s="229">
        <v>4.2831701431529049E-4</v>
      </c>
      <c r="L50" s="229">
        <v>3.2924342330288412E-4</v>
      </c>
      <c r="M50" s="229">
        <v>5.0323677915773118E-5</v>
      </c>
      <c r="N50" s="229">
        <v>5.2869400307599099E-5</v>
      </c>
      <c r="O50" s="229">
        <v>2.1148965101578391E-5</v>
      </c>
      <c r="P50" s="229">
        <v>1.9856341392054811E-5</v>
      </c>
      <c r="Q50" s="229">
        <v>0</v>
      </c>
      <c r="R50" s="229">
        <v>9.4540133967764101E-5</v>
      </c>
      <c r="S50" s="229">
        <v>2.0089783829078901E-4</v>
      </c>
      <c r="T50" s="229">
        <v>1.430243643121918E-4</v>
      </c>
      <c r="U50" s="229">
        <v>8.2813328420054872E-5</v>
      </c>
      <c r="V50" s="229">
        <v>5.3230710775842727E-5</v>
      </c>
      <c r="W50" s="229">
        <v>2.7117769091465431E-5</v>
      </c>
      <c r="X50" s="229">
        <v>3.4524529121353127E-5</v>
      </c>
      <c r="Y50" s="229">
        <v>2.4923197025517908E-5</v>
      </c>
      <c r="DA50" s="73" t="s">
        <v>1983</v>
      </c>
    </row>
    <row r="51" spans="1:105" ht="12" customHeight="1" x14ac:dyDescent="0.25">
      <c r="A51" s="64" t="s">
        <v>35</v>
      </c>
      <c r="B51" s="229">
        <v>0.30665349203811582</v>
      </c>
      <c r="C51" s="229">
        <v>0.52432608336845243</v>
      </c>
      <c r="D51" s="229">
        <v>0.32305154564896188</v>
      </c>
      <c r="E51" s="229">
        <v>0.5189889130373001</v>
      </c>
      <c r="F51" s="229">
        <v>0.34438979985852108</v>
      </c>
      <c r="G51" s="229">
        <v>0.28783699691497883</v>
      </c>
      <c r="H51" s="229">
        <v>0.27150894331451958</v>
      </c>
      <c r="I51" s="229">
        <v>0.17803305530495009</v>
      </c>
      <c r="J51" s="229">
        <v>0.18888664774119179</v>
      </c>
      <c r="K51" s="229">
        <v>0.1478655347295596</v>
      </c>
      <c r="L51" s="229">
        <v>0.12299417920851401</v>
      </c>
      <c r="M51" s="229">
        <v>0.1184191448292408</v>
      </c>
      <c r="N51" s="229">
        <v>0.15775717008632459</v>
      </c>
      <c r="O51" s="229">
        <v>0.13150658589325029</v>
      </c>
      <c r="P51" s="229">
        <v>0.11861265456997661</v>
      </c>
      <c r="Q51" s="229">
        <v>0.1610524636339459</v>
      </c>
      <c r="R51" s="229">
        <v>7.3585636027939258E-2</v>
      </c>
      <c r="S51" s="229">
        <v>0.2391089897287845</v>
      </c>
      <c r="T51" s="229">
        <v>0.39863641578429537</v>
      </c>
      <c r="U51" s="229">
        <v>0.45386748098875201</v>
      </c>
      <c r="V51" s="229">
        <v>0.34264055483118222</v>
      </c>
      <c r="W51" s="229">
        <v>0.29248957601444842</v>
      </c>
      <c r="X51" s="229">
        <v>0.18338888968286179</v>
      </c>
      <c r="Y51" s="229">
        <v>0.12928544944350809</v>
      </c>
      <c r="DA51" s="73" t="s">
        <v>1984</v>
      </c>
    </row>
    <row r="52" spans="1:105" ht="12" customHeight="1" x14ac:dyDescent="0.25">
      <c r="A52" s="64" t="s">
        <v>36</v>
      </c>
      <c r="B52" s="229">
        <v>8.8921414172771565E-4</v>
      </c>
      <c r="C52" s="229">
        <v>9.0858088683394794E-4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30.98088868272449</v>
      </c>
      <c r="C53" s="229">
        <v>28.985142021799231</v>
      </c>
      <c r="D53" s="229">
        <v>28.362815070841801</v>
      </c>
      <c r="E53" s="229">
        <v>27.4183398623274</v>
      </c>
      <c r="F53" s="229">
        <v>27.24427929293066</v>
      </c>
      <c r="G53" s="229">
        <v>28.531362867558592</v>
      </c>
      <c r="H53" s="229">
        <v>32.32128690454303</v>
      </c>
      <c r="I53" s="229">
        <v>32.883762759894083</v>
      </c>
      <c r="J53" s="229">
        <v>32.12106991927957</v>
      </c>
      <c r="K53" s="229">
        <v>33.326821998404149</v>
      </c>
      <c r="L53" s="229">
        <v>34.957305904402631</v>
      </c>
      <c r="M53" s="229">
        <v>33.865738607571068</v>
      </c>
      <c r="N53" s="229">
        <v>35.233272927794808</v>
      </c>
      <c r="O53" s="229">
        <v>35.892547915399248</v>
      </c>
      <c r="P53" s="229">
        <v>33.375254474521682</v>
      </c>
      <c r="Q53" s="229">
        <v>33.889201654892197</v>
      </c>
      <c r="R53" s="229">
        <v>33.253961834179123</v>
      </c>
      <c r="S53" s="229">
        <v>32.463076816802072</v>
      </c>
      <c r="T53" s="229">
        <v>32.294250707335493</v>
      </c>
      <c r="U53" s="229">
        <v>31.727387950577739</v>
      </c>
      <c r="V53" s="229">
        <v>33.037678699288797</v>
      </c>
      <c r="W53" s="229">
        <v>33.048981448796617</v>
      </c>
      <c r="X53" s="229">
        <v>32.434339382407757</v>
      </c>
      <c r="Y53" s="229">
        <v>33.716049330967991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0.66249733976624936</v>
      </c>
      <c r="W54" s="229">
        <v>0.699797142009003</v>
      </c>
      <c r="X54" s="229">
        <v>0.72130882126714702</v>
      </c>
      <c r="Y54" s="229">
        <v>0.74368529016105067</v>
      </c>
      <c r="DA54" s="73" t="s">
        <v>1987</v>
      </c>
    </row>
    <row r="55" spans="1:105" ht="12" customHeight="1" x14ac:dyDescent="0.25">
      <c r="A55" s="60" t="s">
        <v>1896</v>
      </c>
      <c r="B55" s="262">
        <v>61.21990303957719</v>
      </c>
      <c r="C55" s="262">
        <v>63.077188660984007</v>
      </c>
      <c r="D55" s="262">
        <v>61.431782351034073</v>
      </c>
      <c r="E55" s="262">
        <v>60.400569589502673</v>
      </c>
      <c r="F55" s="262">
        <v>62.915787680528297</v>
      </c>
      <c r="G55" s="262">
        <v>63.253319650426192</v>
      </c>
      <c r="H55" s="262">
        <v>67.001882004068349</v>
      </c>
      <c r="I55" s="262">
        <v>65.224539983071125</v>
      </c>
      <c r="J55" s="262">
        <v>67.298585358616293</v>
      </c>
      <c r="K55" s="262">
        <v>58.196844089169041</v>
      </c>
      <c r="L55" s="262">
        <v>60.082035888329862</v>
      </c>
      <c r="M55" s="262">
        <v>60.143429401215442</v>
      </c>
      <c r="N55" s="262">
        <v>64.08555926456377</v>
      </c>
      <c r="O55" s="262">
        <v>59.481731618132457</v>
      </c>
      <c r="P55" s="262">
        <v>53.096334417602897</v>
      </c>
      <c r="Q55" s="262">
        <v>47.925892185567058</v>
      </c>
      <c r="R55" s="262">
        <v>46.639006719006652</v>
      </c>
      <c r="S55" s="262">
        <v>48.538196507953742</v>
      </c>
      <c r="T55" s="262">
        <v>46.9375484399567</v>
      </c>
      <c r="U55" s="262">
        <v>43.395786163518373</v>
      </c>
      <c r="V55" s="262">
        <v>38.778735886213603</v>
      </c>
      <c r="W55" s="262">
        <v>36.664504933788884</v>
      </c>
      <c r="X55" s="262">
        <v>32.810445513494479</v>
      </c>
      <c r="Y55" s="262">
        <v>29.465276993579131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1270.9714286938888</v>
      </c>
      <c r="C56" s="261">
        <f t="shared" si="2"/>
        <v>1213.6151479613018</v>
      </c>
      <c r="D56" s="261">
        <f t="shared" si="2"/>
        <v>1188.0259472777761</v>
      </c>
      <c r="E56" s="261">
        <f t="shared" si="2"/>
        <v>1178.8573668321462</v>
      </c>
      <c r="F56" s="261">
        <f t="shared" si="2"/>
        <v>1174.3473444576875</v>
      </c>
      <c r="G56" s="261">
        <f t="shared" si="2"/>
        <v>1199.0563255974171</v>
      </c>
      <c r="H56" s="261">
        <f t="shared" si="2"/>
        <v>1326.4119787265406</v>
      </c>
      <c r="I56" s="261">
        <f t="shared" si="2"/>
        <v>1311.0579270561936</v>
      </c>
      <c r="J56" s="261">
        <f t="shared" si="2"/>
        <v>1293.4479445755098</v>
      </c>
      <c r="K56" s="261">
        <f t="shared" si="2"/>
        <v>1284.657738740417</v>
      </c>
      <c r="L56" s="261">
        <f t="shared" si="2"/>
        <v>1344.0091956450951</v>
      </c>
      <c r="M56" s="261">
        <f t="shared" si="2"/>
        <v>1294.0337571381326</v>
      </c>
      <c r="N56" s="261">
        <f t="shared" si="2"/>
        <v>1343.8148189264914</v>
      </c>
      <c r="O56" s="261">
        <f t="shared" si="2"/>
        <v>1339.2878596143396</v>
      </c>
      <c r="P56" s="261">
        <f t="shared" si="2"/>
        <v>1224.696311754336</v>
      </c>
      <c r="Q56" s="261">
        <f t="shared" si="2"/>
        <v>1228.0343636250593</v>
      </c>
      <c r="R56" s="261">
        <f t="shared" si="2"/>
        <v>1201.9971750665898</v>
      </c>
      <c r="S56" s="261">
        <f t="shared" si="2"/>
        <v>1190.8756603115239</v>
      </c>
      <c r="T56" s="261">
        <f t="shared" si="2"/>
        <v>1189.6559490471798</v>
      </c>
      <c r="U56" s="261">
        <f t="shared" si="2"/>
        <v>1159.0571271104468</v>
      </c>
      <c r="V56" s="261">
        <f t="shared" si="2"/>
        <v>1216.1631603882129</v>
      </c>
      <c r="W56" s="261">
        <f t="shared" si="2"/>
        <v>1219.4598555940267</v>
      </c>
      <c r="X56" s="261">
        <f t="shared" si="2"/>
        <v>1173.4450629658118</v>
      </c>
      <c r="Y56" s="261">
        <f t="shared" si="2"/>
        <v>1211.822237259091</v>
      </c>
      <c r="DA56" s="70"/>
    </row>
    <row r="57" spans="1:105" ht="12" customHeight="1" x14ac:dyDescent="0.25">
      <c r="A57" s="60" t="s">
        <v>1899</v>
      </c>
      <c r="B57" s="262">
        <v>1144.2932119822251</v>
      </c>
      <c r="C57" s="262">
        <v>1083.093775367932</v>
      </c>
      <c r="D57" s="262">
        <v>1060.909302995979</v>
      </c>
      <c r="E57" s="262">
        <v>1053.8745415731701</v>
      </c>
      <c r="F57" s="262">
        <v>1044.159948028351</v>
      </c>
      <c r="G57" s="262">
        <v>1068.1704970258049</v>
      </c>
      <c r="H57" s="262">
        <v>1187.7695028782271</v>
      </c>
      <c r="I57" s="262">
        <v>1176.093185188626</v>
      </c>
      <c r="J57" s="262">
        <v>1154.1915204851971</v>
      </c>
      <c r="K57" s="262">
        <v>1164.23493404083</v>
      </c>
      <c r="L57" s="262">
        <v>1219.6854906921581</v>
      </c>
      <c r="M57" s="262">
        <v>1169.5830147293379</v>
      </c>
      <c r="N57" s="262">
        <v>1211.2068930472831</v>
      </c>
      <c r="O57" s="262">
        <v>1216.2063238034191</v>
      </c>
      <c r="P57" s="262">
        <v>1114.827647741592</v>
      </c>
      <c r="Q57" s="262">
        <v>1128.864547030312</v>
      </c>
      <c r="R57" s="262">
        <v>1105.490223780705</v>
      </c>
      <c r="S57" s="262">
        <v>1090.4388436760439</v>
      </c>
      <c r="T57" s="262">
        <v>1092.5312455116789</v>
      </c>
      <c r="U57" s="262">
        <v>1069.261153398412</v>
      </c>
      <c r="V57" s="262">
        <v>1135.9209374428031</v>
      </c>
      <c r="W57" s="262">
        <v>1143.592468175498</v>
      </c>
      <c r="X57" s="262">
        <v>1105.552620789324</v>
      </c>
      <c r="Y57" s="262">
        <v>1150.8517267039081</v>
      </c>
      <c r="DA57" s="72" t="s">
        <v>1989</v>
      </c>
    </row>
    <row r="58" spans="1:105" ht="12" customHeight="1" x14ac:dyDescent="0.25">
      <c r="A58" s="64" t="s">
        <v>28</v>
      </c>
      <c r="B58" s="229">
        <v>5.5983920909068434</v>
      </c>
      <c r="C58" s="229">
        <v>2.7679117579207131</v>
      </c>
      <c r="D58" s="229">
        <v>2.75996559685341</v>
      </c>
      <c r="E58" s="229">
        <v>2.0095561844486061</v>
      </c>
      <c r="F58" s="229">
        <v>4.6164923277128391</v>
      </c>
      <c r="G58" s="229">
        <v>6.4942256853122551</v>
      </c>
      <c r="H58" s="229">
        <v>6.5847143152354208</v>
      </c>
      <c r="I58" s="229">
        <v>6.4458986260618936</v>
      </c>
      <c r="J58" s="229">
        <v>3.5450497854378709</v>
      </c>
      <c r="K58" s="229">
        <v>2.9297016906046331</v>
      </c>
      <c r="L58" s="229">
        <v>2.053810035858437</v>
      </c>
      <c r="M58" s="229">
        <v>1.0287732351114189</v>
      </c>
      <c r="N58" s="229">
        <v>2.1596426292322719</v>
      </c>
      <c r="O58" s="229">
        <v>2.753503044340341</v>
      </c>
      <c r="P58" s="229">
        <v>3.125582630862187</v>
      </c>
      <c r="Q58" s="229">
        <v>2.135192934685707</v>
      </c>
      <c r="R58" s="229">
        <v>1.8427558564731039</v>
      </c>
      <c r="S58" s="229">
        <v>0.91618944068034336</v>
      </c>
      <c r="T58" s="229">
        <v>1.5466449670479281</v>
      </c>
      <c r="U58" s="229">
        <v>1.3854345731440769</v>
      </c>
      <c r="V58" s="229">
        <v>0.78100316368515121</v>
      </c>
      <c r="W58" s="229">
        <v>0.53107456167191103</v>
      </c>
      <c r="X58" s="229">
        <v>0.31846704528971892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15.2844682256877</v>
      </c>
      <c r="C60" s="229">
        <v>14.85555769126951</v>
      </c>
      <c r="D60" s="229">
        <v>18.990885236179459</v>
      </c>
      <c r="E60" s="229">
        <v>20.741290907847031</v>
      </c>
      <c r="F60" s="229">
        <v>21.727563296218879</v>
      </c>
      <c r="G60" s="229">
        <v>19.958116237151611</v>
      </c>
      <c r="H60" s="229">
        <v>20.755835686136329</v>
      </c>
      <c r="I60" s="229">
        <v>21.077336737737749</v>
      </c>
      <c r="J60" s="229">
        <v>21.730722270092919</v>
      </c>
      <c r="K60" s="229">
        <v>19.455052728365029</v>
      </c>
      <c r="L60" s="229">
        <v>20.60546905792129</v>
      </c>
      <c r="M60" s="229">
        <v>20.13851668533043</v>
      </c>
      <c r="N60" s="229">
        <v>20.265861343948821</v>
      </c>
      <c r="O60" s="229">
        <v>20.647794491546559</v>
      </c>
      <c r="P60" s="229">
        <v>19.148682977538339</v>
      </c>
      <c r="Q60" s="229">
        <v>18.9119268177236</v>
      </c>
      <c r="R60" s="229">
        <v>15.97074787839118</v>
      </c>
      <c r="S60" s="229">
        <v>15.311538585829799</v>
      </c>
      <c r="T60" s="229">
        <v>16.15593769632941</v>
      </c>
      <c r="U60" s="229">
        <v>16.980388016007641</v>
      </c>
      <c r="V60" s="229">
        <v>15.05515319213815</v>
      </c>
      <c r="W60" s="229">
        <v>14.83742980805704</v>
      </c>
      <c r="X60" s="229">
        <v>15.081096712367311</v>
      </c>
      <c r="Y60" s="229">
        <v>12.89912824962644</v>
      </c>
      <c r="DA60" s="73" t="s">
        <v>1992</v>
      </c>
    </row>
    <row r="61" spans="1:105" ht="12" customHeight="1" x14ac:dyDescent="0.25">
      <c r="A61" s="64" t="s">
        <v>159</v>
      </c>
      <c r="B61" s="229">
        <v>7.8901993421956584</v>
      </c>
      <c r="C61" s="229">
        <v>2.9207587299007018</v>
      </c>
      <c r="D61" s="229">
        <v>2.587349734472923</v>
      </c>
      <c r="E61" s="229">
        <v>6.7457230815280953</v>
      </c>
      <c r="F61" s="229">
        <v>6.18734737493177</v>
      </c>
      <c r="G61" s="229">
        <v>3.5786611837839311</v>
      </c>
      <c r="H61" s="229">
        <v>4.0871435491298929</v>
      </c>
      <c r="I61" s="229">
        <v>2.8306908383625489</v>
      </c>
      <c r="J61" s="229">
        <v>2.6537689367272561</v>
      </c>
      <c r="K61" s="229">
        <v>3.767219706417722</v>
      </c>
      <c r="L61" s="229">
        <v>3.4763091394391221</v>
      </c>
      <c r="M61" s="229">
        <v>3.2486315864426532</v>
      </c>
      <c r="N61" s="229">
        <v>2.7868026753193571</v>
      </c>
      <c r="O61" s="229">
        <v>3.3221882756850758</v>
      </c>
      <c r="P61" s="229">
        <v>2.8317326833274632</v>
      </c>
      <c r="Q61" s="229">
        <v>3.8012734761699138</v>
      </c>
      <c r="R61" s="229">
        <v>5.7481669920019991</v>
      </c>
      <c r="S61" s="229">
        <v>5.4638343111112171</v>
      </c>
      <c r="T61" s="229">
        <v>6.1488350924985919</v>
      </c>
      <c r="U61" s="229">
        <v>6.9277125038647744</v>
      </c>
      <c r="V61" s="229">
        <v>17.78400745759529</v>
      </c>
      <c r="W61" s="229">
        <v>23.675672482435839</v>
      </c>
      <c r="X61" s="229">
        <v>15.806353954965211</v>
      </c>
      <c r="Y61" s="229">
        <v>19.793892062974791</v>
      </c>
      <c r="DA61" s="73" t="s">
        <v>1993</v>
      </c>
    </row>
    <row r="62" spans="1:105" ht="12" customHeight="1" x14ac:dyDescent="0.25">
      <c r="A62" s="64" t="s">
        <v>32</v>
      </c>
      <c r="B62" s="229">
        <v>121.6523317347087</v>
      </c>
      <c r="C62" s="229">
        <v>125.16111127887341</v>
      </c>
      <c r="D62" s="229">
        <v>125.37298637523701</v>
      </c>
      <c r="E62" s="229">
        <v>136.95693971129131</v>
      </c>
      <c r="F62" s="229">
        <v>135.28258561147811</v>
      </c>
      <c r="G62" s="229">
        <v>122.67880758929419</v>
      </c>
      <c r="H62" s="229">
        <v>121.0321126377561</v>
      </c>
      <c r="I62" s="229">
        <v>95.53096494295842</v>
      </c>
      <c r="J62" s="229">
        <v>99.936669646651282</v>
      </c>
      <c r="K62" s="229">
        <v>74.755750557798507</v>
      </c>
      <c r="L62" s="229">
        <v>79.2240297178448</v>
      </c>
      <c r="M62" s="229">
        <v>65.668719041145522</v>
      </c>
      <c r="N62" s="229">
        <v>61.807245085136763</v>
      </c>
      <c r="O62" s="229">
        <v>45.188670277782137</v>
      </c>
      <c r="P62" s="229">
        <v>25.798180500813942</v>
      </c>
      <c r="Q62" s="229">
        <v>22.41984650737319</v>
      </c>
      <c r="R62" s="229">
        <v>23.28580684300611</v>
      </c>
      <c r="S62" s="229">
        <v>29.965586023167301</v>
      </c>
      <c r="T62" s="229">
        <v>30.19534071807265</v>
      </c>
      <c r="U62" s="229">
        <v>21.73687405579259</v>
      </c>
      <c r="V62" s="229">
        <v>20.93902625983225</v>
      </c>
      <c r="W62" s="229">
        <v>23.236558754030991</v>
      </c>
      <c r="X62" s="229">
        <v>15.34089874382439</v>
      </c>
      <c r="Y62" s="229">
        <v>19.44786541274366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2.7278870514168371E-2</v>
      </c>
      <c r="H63" s="229">
        <v>9.1226991998647755E-3</v>
      </c>
      <c r="I63" s="229">
        <v>1.007403130069257E-2</v>
      </c>
      <c r="J63" s="229">
        <v>9.0424232753018308E-3</v>
      </c>
      <c r="K63" s="229">
        <v>1.360536398413276E-2</v>
      </c>
      <c r="L63" s="229">
        <v>1.045832050491515E-2</v>
      </c>
      <c r="M63" s="229">
        <v>1.598516827912794E-3</v>
      </c>
      <c r="N63" s="229">
        <v>1.679380950947265E-3</v>
      </c>
      <c r="O63" s="229">
        <v>6.7179065616778386E-4</v>
      </c>
      <c r="P63" s="229">
        <v>6.3073084421821153E-4</v>
      </c>
      <c r="Q63" s="229">
        <v>0</v>
      </c>
      <c r="R63" s="229">
        <v>3.003039549564272E-3</v>
      </c>
      <c r="S63" s="229">
        <v>6.3814607457074171E-3</v>
      </c>
      <c r="T63" s="229">
        <v>4.5431268663872716E-3</v>
      </c>
      <c r="U63" s="229">
        <v>2.6305410204017429E-3</v>
      </c>
      <c r="V63" s="229">
        <v>1.6908578717032389E-3</v>
      </c>
      <c r="W63" s="229">
        <v>8.6138795937596097E-4</v>
      </c>
      <c r="X63" s="229">
        <v>1.096661513266511E-3</v>
      </c>
      <c r="Y63" s="229">
        <v>7.9167802316351026E-4</v>
      </c>
      <c r="DA63" s="73" t="s">
        <v>1995</v>
      </c>
    </row>
    <row r="64" spans="1:105" ht="12" customHeight="1" x14ac:dyDescent="0.25">
      <c r="A64" s="64" t="s">
        <v>35</v>
      </c>
      <c r="B64" s="229">
        <v>9.7407579823872101</v>
      </c>
      <c r="C64" s="229">
        <v>16.655063824644959</v>
      </c>
      <c r="D64" s="229">
        <v>10.26163733237879</v>
      </c>
      <c r="E64" s="229">
        <v>16.48553017883189</v>
      </c>
      <c r="F64" s="229">
        <v>10.939440701388319</v>
      </c>
      <c r="G64" s="229">
        <v>9.1430575490640305</v>
      </c>
      <c r="H64" s="229">
        <v>8.6244017288141581</v>
      </c>
      <c r="I64" s="229">
        <v>5.6551676390984138</v>
      </c>
      <c r="J64" s="229">
        <v>5.9999288106025643</v>
      </c>
      <c r="K64" s="229">
        <v>4.6969052208213053</v>
      </c>
      <c r="L64" s="229">
        <v>3.9068739277998561</v>
      </c>
      <c r="M64" s="229">
        <v>3.7615493063405898</v>
      </c>
      <c r="N64" s="229">
        <v>5.0111101086244272</v>
      </c>
      <c r="O64" s="229">
        <v>4.1772680224914787</v>
      </c>
      <c r="P64" s="229">
        <v>3.767696086340433</v>
      </c>
      <c r="Q64" s="229">
        <v>5.1157841389606364</v>
      </c>
      <c r="R64" s="229">
        <v>2.337426085593366</v>
      </c>
      <c r="S64" s="229">
        <v>7.5952267325613896</v>
      </c>
      <c r="T64" s="229">
        <v>12.662568501383509</v>
      </c>
      <c r="U64" s="229">
        <v>14.41696704317212</v>
      </c>
      <c r="V64" s="229">
        <v>10.88387644757873</v>
      </c>
      <c r="W64" s="229">
        <v>9.2908453557530652</v>
      </c>
      <c r="X64" s="229">
        <v>5.8252941428673752</v>
      </c>
      <c r="Y64" s="229">
        <v>4.1067142764408446</v>
      </c>
      <c r="DA64" s="73" t="s">
        <v>1996</v>
      </c>
    </row>
    <row r="65" spans="1:105" ht="12" customHeight="1" x14ac:dyDescent="0.25">
      <c r="A65" s="64" t="s">
        <v>36</v>
      </c>
      <c r="B65" s="229">
        <v>2.82456256784098E-2</v>
      </c>
      <c r="C65" s="229">
        <v>2.8860804640607751E-2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984.09881698066056</v>
      </c>
      <c r="C66" s="229">
        <v>920.7045112806818</v>
      </c>
      <c r="D66" s="229">
        <v>900.93647872085728</v>
      </c>
      <c r="E66" s="229">
        <v>870.9355015092234</v>
      </c>
      <c r="F66" s="229">
        <v>865.40651871662112</v>
      </c>
      <c r="G66" s="229">
        <v>906.29034991068454</v>
      </c>
      <c r="H66" s="229">
        <v>1026.6761722619549</v>
      </c>
      <c r="I66" s="229">
        <v>1044.5430523731061</v>
      </c>
      <c r="J66" s="229">
        <v>1020.31633861241</v>
      </c>
      <c r="K66" s="229">
        <v>1058.6166987728379</v>
      </c>
      <c r="L66" s="229">
        <v>1110.4085404927901</v>
      </c>
      <c r="M66" s="229">
        <v>1075.7352263581399</v>
      </c>
      <c r="N66" s="229">
        <v>1119.17455182407</v>
      </c>
      <c r="O66" s="229">
        <v>1140.116227900917</v>
      </c>
      <c r="P66" s="229">
        <v>1060.155142131865</v>
      </c>
      <c r="Q66" s="229">
        <v>1076.4805231553989</v>
      </c>
      <c r="R66" s="229">
        <v>1056.30231708569</v>
      </c>
      <c r="S66" s="229">
        <v>1031.180087121948</v>
      </c>
      <c r="T66" s="229">
        <v>1025.817375409481</v>
      </c>
      <c r="U66" s="229">
        <v>1007.811146665411</v>
      </c>
      <c r="V66" s="229">
        <v>1049.432146918585</v>
      </c>
      <c r="W66" s="229">
        <v>1049.7911754323629</v>
      </c>
      <c r="X66" s="229">
        <v>1030.2672509705999</v>
      </c>
      <c r="Y66" s="229">
        <v>1070.9803905131009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21.044033145516149</v>
      </c>
      <c r="W67" s="229">
        <v>22.228850393227152</v>
      </c>
      <c r="X67" s="229">
        <v>22.912162557897609</v>
      </c>
      <c r="Y67" s="229">
        <v>23.622944510998082</v>
      </c>
      <c r="DA67" s="73" t="s">
        <v>1999</v>
      </c>
    </row>
    <row r="68" spans="1:105" ht="12" customHeight="1" x14ac:dyDescent="0.25">
      <c r="A68" s="60" t="s">
        <v>1911</v>
      </c>
      <c r="B68" s="262">
        <v>126.67821671166359</v>
      </c>
      <c r="C68" s="262">
        <v>130.5213725933697</v>
      </c>
      <c r="D68" s="262">
        <v>127.11664428179709</v>
      </c>
      <c r="E68" s="262">
        <v>124.98282525897611</v>
      </c>
      <c r="F68" s="262">
        <v>130.1873964293365</v>
      </c>
      <c r="G68" s="262">
        <v>130.88582857161211</v>
      </c>
      <c r="H68" s="262">
        <v>138.64247584831361</v>
      </c>
      <c r="I68" s="262">
        <v>134.9647418675676</v>
      </c>
      <c r="J68" s="262">
        <v>139.25642409031269</v>
      </c>
      <c r="K68" s="262">
        <v>120.422804699587</v>
      </c>
      <c r="L68" s="262">
        <v>124.32370495293701</v>
      </c>
      <c r="M68" s="262">
        <v>124.4507424087947</v>
      </c>
      <c r="N68" s="262">
        <v>132.6079258792083</v>
      </c>
      <c r="O68" s="262">
        <v>123.0815358109204</v>
      </c>
      <c r="P68" s="262">
        <v>109.86866401274391</v>
      </c>
      <c r="Q68" s="262">
        <v>99.169816594747402</v>
      </c>
      <c r="R68" s="262">
        <v>96.506951285884682</v>
      </c>
      <c r="S68" s="262">
        <v>100.43681663548</v>
      </c>
      <c r="T68" s="262">
        <v>97.124703535500842</v>
      </c>
      <c r="U68" s="262">
        <v>89.795973712034765</v>
      </c>
      <c r="V68" s="262">
        <v>80.242222945409907</v>
      </c>
      <c r="W68" s="262">
        <v>75.867387418528693</v>
      </c>
      <c r="X68" s="262">
        <v>67.892442176487791</v>
      </c>
      <c r="Y68" s="262">
        <v>60.970510555182862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160.74523449097615</v>
      </c>
      <c r="C69" s="261">
        <f t="shared" si="3"/>
        <v>152.49614254927957</v>
      </c>
      <c r="D69" s="261">
        <f t="shared" si="3"/>
        <v>149.35600515262448</v>
      </c>
      <c r="E69" s="261">
        <f t="shared" si="3"/>
        <v>148.27747189480564</v>
      </c>
      <c r="F69" s="261">
        <f t="shared" si="3"/>
        <v>147.15051352793247</v>
      </c>
      <c r="G69" s="261">
        <f t="shared" si="3"/>
        <v>150.4811788357888</v>
      </c>
      <c r="H69" s="261">
        <f t="shared" si="3"/>
        <v>167.10394445073689</v>
      </c>
      <c r="I69" s="261">
        <f t="shared" si="3"/>
        <v>165.39968277894553</v>
      </c>
      <c r="J69" s="261">
        <f t="shared" si="3"/>
        <v>162.54888681172648</v>
      </c>
      <c r="K69" s="261">
        <f t="shared" si="3"/>
        <v>163.28264004456975</v>
      </c>
      <c r="L69" s="261">
        <f t="shared" si="3"/>
        <v>170.99904471084054</v>
      </c>
      <c r="M69" s="261">
        <f t="shared" si="3"/>
        <v>164.15845735402181</v>
      </c>
      <c r="N69" s="261">
        <f t="shared" si="3"/>
        <v>169.93117398392641</v>
      </c>
      <c r="O69" s="261">
        <f t="shared" si="3"/>
        <v>170.4895294940884</v>
      </c>
      <c r="P69" s="261">
        <f t="shared" si="3"/>
        <v>156.1801555684651</v>
      </c>
      <c r="Q69" s="261">
        <f t="shared" si="3"/>
        <v>157.72166542510638</v>
      </c>
      <c r="R69" s="261">
        <f t="shared" si="3"/>
        <v>154.44660368585792</v>
      </c>
      <c r="S69" s="261">
        <f t="shared" si="3"/>
        <v>152.50699963445254</v>
      </c>
      <c r="T69" s="261">
        <f t="shared" si="3"/>
        <v>152.48084149671686</v>
      </c>
      <c r="U69" s="261">
        <f t="shared" si="3"/>
        <v>149.21228276769335</v>
      </c>
      <c r="V69" s="261">
        <f t="shared" si="3"/>
        <v>157.92108963399241</v>
      </c>
      <c r="W69" s="261">
        <f t="shared" si="3"/>
        <v>158.80904505132764</v>
      </c>
      <c r="X69" s="261">
        <f t="shared" si="3"/>
        <v>153.35813734255132</v>
      </c>
      <c r="Y69" s="261">
        <f t="shared" si="3"/>
        <v>159.31720569640032</v>
      </c>
      <c r="DA69" s="70"/>
    </row>
    <row r="70" spans="1:105" ht="12" customHeight="1" x14ac:dyDescent="0.25">
      <c r="A70" s="60" t="s">
        <v>1914</v>
      </c>
      <c r="B70" s="262">
        <v>129.79251709983541</v>
      </c>
      <c r="C70" s="262">
        <v>122.85091433571419</v>
      </c>
      <c r="D70" s="262">
        <v>120.3346200157473</v>
      </c>
      <c r="E70" s="262">
        <v>119.5366956876973</v>
      </c>
      <c r="F70" s="262">
        <v>118.4348089198821</v>
      </c>
      <c r="G70" s="262">
        <v>121.15822767190809</v>
      </c>
      <c r="H70" s="262">
        <v>134.72385565053929</v>
      </c>
      <c r="I70" s="262">
        <v>133.39945850519101</v>
      </c>
      <c r="J70" s="262">
        <v>130.91524190688551</v>
      </c>
      <c r="K70" s="262">
        <v>132.05442538889011</v>
      </c>
      <c r="L70" s="262">
        <v>138.34395612017499</v>
      </c>
      <c r="M70" s="262">
        <v>132.66103639291069</v>
      </c>
      <c r="N70" s="262">
        <v>137.3822633317516</v>
      </c>
      <c r="O70" s="262">
        <v>137.94932839436891</v>
      </c>
      <c r="P70" s="262">
        <v>126.45035819291169</v>
      </c>
      <c r="Q70" s="262">
        <v>128.0425064918638</v>
      </c>
      <c r="R70" s="262">
        <v>125.39125223438531</v>
      </c>
      <c r="S70" s="262">
        <v>123.68403550955099</v>
      </c>
      <c r="T70" s="262">
        <v>123.92136812516689</v>
      </c>
      <c r="U70" s="262">
        <v>121.2819363808381</v>
      </c>
      <c r="V70" s="262">
        <v>128.8428841080954</v>
      </c>
      <c r="W70" s="262">
        <v>129.71303458472059</v>
      </c>
      <c r="X70" s="262">
        <v>125.3983296728629</v>
      </c>
      <c r="Y70" s="262">
        <v>130.53642270484119</v>
      </c>
      <c r="DA70" s="72" t="s">
        <v>2001</v>
      </c>
    </row>
    <row r="71" spans="1:105" ht="12" customHeight="1" x14ac:dyDescent="0.25">
      <c r="A71" s="64" t="s">
        <v>28</v>
      </c>
      <c r="B71" s="229">
        <v>0.63500280660748754</v>
      </c>
      <c r="C71" s="229">
        <v>0.31395295402341328</v>
      </c>
      <c r="D71" s="229">
        <v>0.31305165334679802</v>
      </c>
      <c r="E71" s="229">
        <v>0.22793577092125331</v>
      </c>
      <c r="F71" s="229">
        <v>0.52362991680076054</v>
      </c>
      <c r="G71" s="229">
        <v>0.73661356152847168</v>
      </c>
      <c r="H71" s="229">
        <v>0.74687731816327474</v>
      </c>
      <c r="I71" s="229">
        <v>0.7311320200857222</v>
      </c>
      <c r="J71" s="229">
        <v>0.40210055436679459</v>
      </c>
      <c r="K71" s="229">
        <v>0.33230412694358008</v>
      </c>
      <c r="L71" s="229">
        <v>0.23295530499320169</v>
      </c>
      <c r="M71" s="229">
        <v>0.11668955676032269</v>
      </c>
      <c r="N71" s="229">
        <v>0.24495946488977091</v>
      </c>
      <c r="O71" s="229">
        <v>0.31231863234415819</v>
      </c>
      <c r="P71" s="229">
        <v>0.35452210396353417</v>
      </c>
      <c r="Q71" s="229">
        <v>0.24218623564722089</v>
      </c>
      <c r="R71" s="229">
        <v>0.20901628927588389</v>
      </c>
      <c r="S71" s="229">
        <v>0.1039196356327238</v>
      </c>
      <c r="T71" s="229">
        <v>0.17542963746608389</v>
      </c>
      <c r="U71" s="229">
        <v>0.15714419926865661</v>
      </c>
      <c r="V71" s="229">
        <v>8.858600699206555E-2</v>
      </c>
      <c r="W71" s="229">
        <v>6.0237623893341613E-2</v>
      </c>
      <c r="X71" s="229">
        <v>3.6122419488880071E-2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1.7336549607840179</v>
      </c>
      <c r="C73" s="229">
        <v>1.6850053862782499</v>
      </c>
      <c r="D73" s="229">
        <v>2.1540587420666459</v>
      </c>
      <c r="E73" s="229">
        <v>2.3526001261215321</v>
      </c>
      <c r="F73" s="229">
        <v>2.464468984987783</v>
      </c>
      <c r="G73" s="229">
        <v>2.2637678139361719</v>
      </c>
      <c r="H73" s="229">
        <v>2.3542498810663832</v>
      </c>
      <c r="I73" s="229">
        <v>2.3907164355304338</v>
      </c>
      <c r="J73" s="229">
        <v>2.4648272945244218</v>
      </c>
      <c r="K73" s="229">
        <v>2.2067073696525088</v>
      </c>
      <c r="L73" s="229">
        <v>2.3371944070327331</v>
      </c>
      <c r="M73" s="229">
        <v>2.284229901808307</v>
      </c>
      <c r="N73" s="229">
        <v>2.298674087623819</v>
      </c>
      <c r="O73" s="229">
        <v>2.341995208531896</v>
      </c>
      <c r="P73" s="229">
        <v>2.171957096989297</v>
      </c>
      <c r="Q73" s="229">
        <v>2.1451028103436438</v>
      </c>
      <c r="R73" s="229">
        <v>1.811496865836032</v>
      </c>
      <c r="S73" s="229">
        <v>1.736725441448284</v>
      </c>
      <c r="T73" s="229">
        <v>1.8325021924077289</v>
      </c>
      <c r="U73" s="229">
        <v>1.9260162332971591</v>
      </c>
      <c r="V73" s="229">
        <v>1.707644690774925</v>
      </c>
      <c r="W73" s="229">
        <v>1.682949214339799</v>
      </c>
      <c r="X73" s="229">
        <v>1.7105873585786959</v>
      </c>
      <c r="Y73" s="229">
        <v>1.4630955653511439</v>
      </c>
      <c r="DA73" s="73" t="s">
        <v>2004</v>
      </c>
    </row>
    <row r="74" spans="1:105" ht="12" customHeight="1" x14ac:dyDescent="0.25">
      <c r="A74" s="64" t="s">
        <v>159</v>
      </c>
      <c r="B74" s="229">
        <v>0.89495316612867193</v>
      </c>
      <c r="C74" s="229">
        <v>0.33128976334521759</v>
      </c>
      <c r="D74" s="229">
        <v>0.29347253932678902</v>
      </c>
      <c r="E74" s="229">
        <v>0.76513988656221255</v>
      </c>
      <c r="F74" s="229">
        <v>0.70180560502698131</v>
      </c>
      <c r="G74" s="229">
        <v>0.40591295834586161</v>
      </c>
      <c r="H74" s="229">
        <v>0.46358804145223198</v>
      </c>
      <c r="I74" s="229">
        <v>0.32107372935130679</v>
      </c>
      <c r="J74" s="229">
        <v>0.30100619884174817</v>
      </c>
      <c r="K74" s="229">
        <v>0.42730038336682402</v>
      </c>
      <c r="L74" s="229">
        <v>0.39430358294564011</v>
      </c>
      <c r="M74" s="229">
        <v>0.36847904568446649</v>
      </c>
      <c r="N74" s="229">
        <v>0.31609567382094478</v>
      </c>
      <c r="O74" s="229">
        <v>0.37682228126983403</v>
      </c>
      <c r="P74" s="229">
        <v>0.32119190158112348</v>
      </c>
      <c r="Q74" s="229">
        <v>0.43116296373223439</v>
      </c>
      <c r="R74" s="229">
        <v>0.65199116344466934</v>
      </c>
      <c r="S74" s="229">
        <v>0.61974046584363196</v>
      </c>
      <c r="T74" s="229">
        <v>0.69743731373247742</v>
      </c>
      <c r="U74" s="229">
        <v>0.78578220529947507</v>
      </c>
      <c r="V74" s="229">
        <v>2.0171675125513131</v>
      </c>
      <c r="W74" s="229">
        <v>2.6854350732392431</v>
      </c>
      <c r="X74" s="229">
        <v>1.7928503328548451</v>
      </c>
      <c r="Y74" s="229">
        <v>2.2451405349207452</v>
      </c>
      <c r="DA74" s="73" t="s">
        <v>2005</v>
      </c>
    </row>
    <row r="75" spans="1:105" ht="12" customHeight="1" x14ac:dyDescent="0.25">
      <c r="A75" s="64" t="s">
        <v>32</v>
      </c>
      <c r="B75" s="229">
        <v>13.7985283680572</v>
      </c>
      <c r="C75" s="229">
        <v>14.196514936724039</v>
      </c>
      <c r="D75" s="229">
        <v>14.22054706570972</v>
      </c>
      <c r="E75" s="229">
        <v>15.534467698734391</v>
      </c>
      <c r="F75" s="229">
        <v>15.344552534635209</v>
      </c>
      <c r="G75" s="229">
        <v>13.91495734230417</v>
      </c>
      <c r="H75" s="229">
        <v>13.728179442708409</v>
      </c>
      <c r="I75" s="229">
        <v>10.8356881532522</v>
      </c>
      <c r="J75" s="229">
        <v>11.335409288624771</v>
      </c>
      <c r="K75" s="229">
        <v>8.4792402253058246</v>
      </c>
      <c r="L75" s="229">
        <v>8.986058926329596</v>
      </c>
      <c r="M75" s="229">
        <v>7.4485352616113918</v>
      </c>
      <c r="N75" s="229">
        <v>7.010544002712253</v>
      </c>
      <c r="O75" s="229">
        <v>5.1255667676187953</v>
      </c>
      <c r="P75" s="229">
        <v>2.926182510508982</v>
      </c>
      <c r="Q75" s="229">
        <v>2.5429918492159338</v>
      </c>
      <c r="R75" s="229">
        <v>2.641214202100223</v>
      </c>
      <c r="S75" s="229">
        <v>3.3988743405907269</v>
      </c>
      <c r="T75" s="229">
        <v>3.424934479596196</v>
      </c>
      <c r="U75" s="229">
        <v>2.4655250665135049</v>
      </c>
      <c r="V75" s="229">
        <v>2.3750284415087441</v>
      </c>
      <c r="W75" s="229">
        <v>2.6356281920081379</v>
      </c>
      <c r="X75" s="229">
        <v>1.7400556445541511</v>
      </c>
      <c r="Y75" s="229">
        <v>2.205892141723234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3.0941311462829801E-3</v>
      </c>
      <c r="H76" s="229">
        <v>1.0347506036883631E-3</v>
      </c>
      <c r="I76" s="229">
        <v>1.142656328087812E-3</v>
      </c>
      <c r="J76" s="229">
        <v>1.0256452326152521E-3</v>
      </c>
      <c r="K76" s="229">
        <v>1.5432010074594999E-3</v>
      </c>
      <c r="L76" s="229">
        <v>1.186244686900094E-3</v>
      </c>
      <c r="M76" s="229">
        <v>1.813132513141822E-4</v>
      </c>
      <c r="N76" s="229">
        <v>1.90485339343555E-4</v>
      </c>
      <c r="O76" s="229">
        <v>7.6198477204216035E-5</v>
      </c>
      <c r="P76" s="229">
        <v>7.1541230015491407E-5</v>
      </c>
      <c r="Q76" s="229">
        <v>0</v>
      </c>
      <c r="R76" s="229">
        <v>3.4062254150150223E-4</v>
      </c>
      <c r="S76" s="229">
        <v>7.2382309384181177E-4</v>
      </c>
      <c r="T76" s="229">
        <v>5.1530837141892526E-4</v>
      </c>
      <c r="U76" s="229">
        <v>2.9837155092519698E-4</v>
      </c>
      <c r="V76" s="229">
        <v>1.917871197070799E-4</v>
      </c>
      <c r="W76" s="229">
        <v>9.7703726873661964E-5</v>
      </c>
      <c r="X76" s="229">
        <v>1.2438984756958079E-4</v>
      </c>
      <c r="Y76" s="229">
        <v>8.9796812812527549E-5</v>
      </c>
      <c r="DA76" s="73" t="s">
        <v>2007</v>
      </c>
    </row>
    <row r="77" spans="1:105" ht="12" customHeight="1" x14ac:dyDescent="0.25">
      <c r="A77" s="64" t="s">
        <v>35</v>
      </c>
      <c r="B77" s="229">
        <v>1.1048544933726201</v>
      </c>
      <c r="C77" s="229">
        <v>1.889116035665743</v>
      </c>
      <c r="D77" s="229">
        <v>1.1639357159411099</v>
      </c>
      <c r="E77" s="229">
        <v>1.869886524913797</v>
      </c>
      <c r="F77" s="229">
        <v>1.240816190666727</v>
      </c>
      <c r="G77" s="229">
        <v>1.0370597682966121</v>
      </c>
      <c r="H77" s="229">
        <v>0.97823075164789941</v>
      </c>
      <c r="I77" s="229">
        <v>0.64144262573106869</v>
      </c>
      <c r="J77" s="229">
        <v>0.68054748083223382</v>
      </c>
      <c r="K77" s="229">
        <v>0.53275082365797088</v>
      </c>
      <c r="L77" s="229">
        <v>0.4431407927365566</v>
      </c>
      <c r="M77" s="229">
        <v>0.42665721298770459</v>
      </c>
      <c r="N77" s="229">
        <v>0.5683898039874915</v>
      </c>
      <c r="O77" s="229">
        <v>0.47381049329185643</v>
      </c>
      <c r="P77" s="229">
        <v>0.42735441720064993</v>
      </c>
      <c r="Q77" s="229">
        <v>0.58026255279877448</v>
      </c>
      <c r="R77" s="229">
        <v>0.26512471804183929</v>
      </c>
      <c r="S77" s="229">
        <v>0.86149562475811892</v>
      </c>
      <c r="T77" s="229">
        <v>1.4362635568698849</v>
      </c>
      <c r="U77" s="229">
        <v>1.635257835915352</v>
      </c>
      <c r="V77" s="229">
        <v>1.234513763729991</v>
      </c>
      <c r="W77" s="229">
        <v>1.053822737110877</v>
      </c>
      <c r="X77" s="229">
        <v>0.66073938194560311</v>
      </c>
      <c r="Y77" s="229">
        <v>0.46580786931852047</v>
      </c>
      <c r="DA77" s="73" t="s">
        <v>2008</v>
      </c>
    </row>
    <row r="78" spans="1:105" ht="12" customHeight="1" x14ac:dyDescent="0.25">
      <c r="A78" s="64" t="s">
        <v>36</v>
      </c>
      <c r="B78" s="229">
        <v>3.2037862459307321E-3</v>
      </c>
      <c r="C78" s="229">
        <v>3.2735634893281871E-3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111.6223195186394</v>
      </c>
      <c r="C79" s="229">
        <v>104.4317616961882</v>
      </c>
      <c r="D79" s="229">
        <v>102.1895542993562</v>
      </c>
      <c r="E79" s="229">
        <v>98.786665680444116</v>
      </c>
      <c r="F79" s="229">
        <v>98.159535687764617</v>
      </c>
      <c r="G79" s="229">
        <v>102.7968220963505</v>
      </c>
      <c r="H79" s="229">
        <v>116.4516954648974</v>
      </c>
      <c r="I79" s="229">
        <v>118.4782628849122</v>
      </c>
      <c r="J79" s="229">
        <v>115.73032544446291</v>
      </c>
      <c r="K79" s="229">
        <v>120.07457925895589</v>
      </c>
      <c r="L79" s="229">
        <v>125.94911686145031</v>
      </c>
      <c r="M79" s="229">
        <v>122.01626410080721</v>
      </c>
      <c r="N79" s="229">
        <v>126.943409813378</v>
      </c>
      <c r="O79" s="229">
        <v>129.31873881283519</v>
      </c>
      <c r="P79" s="229">
        <v>120.2490786214381</v>
      </c>
      <c r="Q79" s="229">
        <v>122.10080008012601</v>
      </c>
      <c r="R79" s="229">
        <v>119.8120683731451</v>
      </c>
      <c r="S79" s="229">
        <v>116.9625561781836</v>
      </c>
      <c r="T79" s="229">
        <v>116.35428563672311</v>
      </c>
      <c r="U79" s="229">
        <v>114.3119124689931</v>
      </c>
      <c r="V79" s="229">
        <v>119.0328129606726</v>
      </c>
      <c r="W79" s="229">
        <v>119.07353610228169</v>
      </c>
      <c r="X79" s="229">
        <v>116.8590168924983</v>
      </c>
      <c r="Y79" s="229">
        <v>121.476942442458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2.3869389447460381</v>
      </c>
      <c r="W80" s="229">
        <v>2.5213279381206659</v>
      </c>
      <c r="X80" s="229">
        <v>2.598833253094861</v>
      </c>
      <c r="Y80" s="229">
        <v>2.6794543542567202</v>
      </c>
      <c r="DA80" s="73" t="s">
        <v>2011</v>
      </c>
    </row>
    <row r="81" spans="1:105" ht="12" customHeight="1" x14ac:dyDescent="0.25">
      <c r="A81" s="61" t="s">
        <v>1926</v>
      </c>
      <c r="B81" s="263">
        <v>30.952717391140741</v>
      </c>
      <c r="C81" s="263">
        <v>29.645228213565389</v>
      </c>
      <c r="D81" s="263">
        <v>29.021385136877171</v>
      </c>
      <c r="E81" s="263">
        <v>28.74077620710835</v>
      </c>
      <c r="F81" s="263">
        <v>28.71570460805037</v>
      </c>
      <c r="G81" s="263">
        <v>29.32295116388071</v>
      </c>
      <c r="H81" s="263">
        <v>32.380088800197598</v>
      </c>
      <c r="I81" s="263">
        <v>32.000224273754512</v>
      </c>
      <c r="J81" s="263">
        <v>31.63364490484097</v>
      </c>
      <c r="K81" s="263">
        <v>31.22821465567964</v>
      </c>
      <c r="L81" s="263">
        <v>32.655088590665542</v>
      </c>
      <c r="M81" s="263">
        <v>31.497420961111121</v>
      </c>
      <c r="N81" s="263">
        <v>32.548910652174818</v>
      </c>
      <c r="O81" s="263">
        <v>32.540201099719482</v>
      </c>
      <c r="P81" s="263">
        <v>29.7297973755534</v>
      </c>
      <c r="Q81" s="263">
        <v>29.679158933242579</v>
      </c>
      <c r="R81" s="263">
        <v>29.05535145147261</v>
      </c>
      <c r="S81" s="263">
        <v>28.82296412490156</v>
      </c>
      <c r="T81" s="263">
        <v>28.55947337154997</v>
      </c>
      <c r="U81" s="263">
        <v>27.930346386855259</v>
      </c>
      <c r="V81" s="263">
        <v>29.078205525897001</v>
      </c>
      <c r="W81" s="263">
        <v>29.096010466607058</v>
      </c>
      <c r="X81" s="263">
        <v>27.959807669688409</v>
      </c>
      <c r="Y81" s="263">
        <v>28.78078299155915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33.073179371616689</v>
      </c>
      <c r="C83" s="223">
        <v>32.196277982509713</v>
      </c>
      <c r="D83" s="223">
        <v>30.425417694745011</v>
      </c>
      <c r="E83" s="223">
        <v>28.46902735705293</v>
      </c>
      <c r="F83" s="223">
        <v>28.97487025406264</v>
      </c>
      <c r="G83" s="223">
        <v>28.16534192039131</v>
      </c>
      <c r="H83" s="223">
        <v>27.347112740777899</v>
      </c>
      <c r="I83" s="223">
        <v>27.416336059917999</v>
      </c>
      <c r="J83" s="223">
        <v>26.01584350354749</v>
      </c>
      <c r="K83" s="223">
        <v>21.903257377013649</v>
      </c>
      <c r="L83" s="223">
        <v>21.794386247590602</v>
      </c>
      <c r="M83" s="223">
        <v>21.852391397946029</v>
      </c>
      <c r="N83" s="223">
        <v>21.947014652000469</v>
      </c>
      <c r="O83" s="223">
        <v>19.069264168922452</v>
      </c>
      <c r="P83" s="223">
        <v>30.775672296720419</v>
      </c>
      <c r="Q83" s="223">
        <v>29.015763107778518</v>
      </c>
      <c r="R83" s="223">
        <v>29.008970877644838</v>
      </c>
      <c r="S83" s="223">
        <v>23.94521973866128</v>
      </c>
      <c r="T83" s="223">
        <v>22.811037729437292</v>
      </c>
      <c r="U83" s="223">
        <v>19.789861581479482</v>
      </c>
      <c r="V83" s="223">
        <v>18.867041457275231</v>
      </c>
      <c r="W83" s="223">
        <v>16.234369736504949</v>
      </c>
      <c r="X83" s="223">
        <v>13.771605459851539</v>
      </c>
      <c r="Y83" s="223">
        <v>12.68451381171724</v>
      </c>
      <c r="DA83" s="89" t="s">
        <v>2013</v>
      </c>
    </row>
    <row r="84" spans="1:105" ht="12" customHeight="1" x14ac:dyDescent="0.25">
      <c r="A84" s="55" t="s">
        <v>91</v>
      </c>
      <c r="B84" s="259">
        <v>0.89715586861732399</v>
      </c>
      <c r="C84" s="259">
        <v>0.87318398426435506</v>
      </c>
      <c r="D84" s="259">
        <v>0.82478503046190399</v>
      </c>
      <c r="E84" s="259">
        <v>0.77247064516780917</v>
      </c>
      <c r="F84" s="259">
        <v>0.78573523457355132</v>
      </c>
      <c r="G84" s="259">
        <v>0.76349849552881266</v>
      </c>
      <c r="H84" s="259">
        <v>0.74132827552221925</v>
      </c>
      <c r="I84" s="259">
        <v>0.74297109688932605</v>
      </c>
      <c r="J84" s="259">
        <v>0.70498618170605198</v>
      </c>
      <c r="K84" s="259">
        <v>0.59370342340952542</v>
      </c>
      <c r="L84" s="259">
        <v>0.5906810334461573</v>
      </c>
      <c r="M84" s="259">
        <v>0.59220468176484209</v>
      </c>
      <c r="N84" s="259">
        <v>0.5947530658243616</v>
      </c>
      <c r="O84" s="259">
        <v>0.51683733405459698</v>
      </c>
      <c r="P84" s="259">
        <v>0.83410560470860096</v>
      </c>
      <c r="Q84" s="259">
        <v>0.78685362097643363</v>
      </c>
      <c r="R84" s="259">
        <v>0.78595543165502324</v>
      </c>
      <c r="S84" s="259">
        <v>0.64967365065193305</v>
      </c>
      <c r="T84" s="259">
        <v>0.61810277627437293</v>
      </c>
      <c r="U84" s="259">
        <v>0.53780927459188632</v>
      </c>
      <c r="V84" s="259">
        <v>0.51462318363755577</v>
      </c>
      <c r="W84" s="259">
        <v>0.44158603879558161</v>
      </c>
      <c r="X84" s="259">
        <v>0.37562481405503878</v>
      </c>
      <c r="Y84" s="259">
        <v>0.34769594297128198</v>
      </c>
      <c r="DA84" s="67" t="s">
        <v>2014</v>
      </c>
    </row>
    <row r="85" spans="1:105" ht="12" customHeight="1" x14ac:dyDescent="0.25">
      <c r="A85" s="173" t="s">
        <v>92</v>
      </c>
      <c r="B85" s="224">
        <v>9.9373810093548606E-2</v>
      </c>
      <c r="C85" s="224">
        <v>9.6718555230257394E-2</v>
      </c>
      <c r="D85" s="224">
        <v>9.1357626753800311E-2</v>
      </c>
      <c r="E85" s="224">
        <v>8.5563004022982961E-2</v>
      </c>
      <c r="F85" s="224">
        <v>8.7032261299989491E-2</v>
      </c>
      <c r="G85" s="224">
        <v>8.4569200464933852E-2</v>
      </c>
      <c r="H85" s="224">
        <v>8.2113507636370181E-2</v>
      </c>
      <c r="I85" s="224">
        <v>8.2295475368247217E-2</v>
      </c>
      <c r="J85" s="224">
        <v>7.8088061829661437E-2</v>
      </c>
      <c r="K85" s="224">
        <v>6.5761784895544545E-2</v>
      </c>
      <c r="L85" s="224">
        <v>6.5427008724809249E-2</v>
      </c>
      <c r="M85" s="224">
        <v>6.5595776208773521E-2</v>
      </c>
      <c r="N85" s="224">
        <v>6.5878048935770706E-2</v>
      </c>
      <c r="O85" s="224">
        <v>5.724768335155906E-2</v>
      </c>
      <c r="P85" s="224">
        <v>9.2390023695684595E-2</v>
      </c>
      <c r="Q85" s="224">
        <v>8.7156139794127327E-2</v>
      </c>
      <c r="R85" s="224">
        <v>8.7274653767299884E-2</v>
      </c>
      <c r="S85" s="224">
        <v>7.1961348346488416E-2</v>
      </c>
      <c r="T85" s="224">
        <v>6.889539012635737E-2</v>
      </c>
      <c r="U85" s="224">
        <v>5.9570648300177949E-2</v>
      </c>
      <c r="V85" s="224">
        <v>5.7002432140751402E-2</v>
      </c>
      <c r="W85" s="224">
        <v>4.9740304496790212E-2</v>
      </c>
      <c r="X85" s="224">
        <v>4.1681127971471263E-2</v>
      </c>
      <c r="Y85" s="224">
        <v>3.8512673010071309E-2</v>
      </c>
      <c r="DA85" s="177" t="s">
        <v>2015</v>
      </c>
    </row>
    <row r="86" spans="1:105" ht="12" customHeight="1" x14ac:dyDescent="0.25">
      <c r="A86" s="173" t="s">
        <v>93</v>
      </c>
      <c r="B86" s="224">
        <v>4.3238708567633513</v>
      </c>
      <c r="C86" s="224">
        <v>4.2083376080144497</v>
      </c>
      <c r="D86" s="224">
        <v>3.9750773316627201</v>
      </c>
      <c r="E86" s="224">
        <v>3.722946510391671</v>
      </c>
      <c r="F86" s="224">
        <v>3.786875615204655</v>
      </c>
      <c r="G86" s="224">
        <v>3.679704953708363</v>
      </c>
      <c r="H86" s="224">
        <v>3.572854882803429</v>
      </c>
      <c r="I86" s="224">
        <v>3.5807725119251641</v>
      </c>
      <c r="J86" s="224">
        <v>3.3977030214355</v>
      </c>
      <c r="K86" s="224">
        <v>2.8613722763664589</v>
      </c>
      <c r="L86" s="224">
        <v>2.846805773111543</v>
      </c>
      <c r="M86" s="224">
        <v>2.8541490439873951</v>
      </c>
      <c r="N86" s="224">
        <v>2.8664310609169381</v>
      </c>
      <c r="O86" s="224">
        <v>2.4909137470728062</v>
      </c>
      <c r="P86" s="224">
        <v>4.0198272506198434</v>
      </c>
      <c r="Q86" s="224">
        <v>3.7922657135623399</v>
      </c>
      <c r="R86" s="224">
        <v>3.7827153056908571</v>
      </c>
      <c r="S86" s="224">
        <v>3.1311225426082041</v>
      </c>
      <c r="T86" s="224">
        <v>2.9749505726674399</v>
      </c>
      <c r="U86" s="224">
        <v>2.5919886724798191</v>
      </c>
      <c r="V86" s="224">
        <v>2.4802425796696559</v>
      </c>
      <c r="W86" s="224">
        <v>2.1254350225105121</v>
      </c>
      <c r="X86" s="224">
        <v>1.805873177660638</v>
      </c>
      <c r="Y86" s="224">
        <v>1.675731505992792</v>
      </c>
      <c r="DA86" s="177" t="s">
        <v>2016</v>
      </c>
    </row>
    <row r="87" spans="1:105" ht="12" customHeight="1" x14ac:dyDescent="0.25">
      <c r="A87" s="173" t="s">
        <v>94</v>
      </c>
      <c r="B87" s="224">
        <v>1.355345136297748</v>
      </c>
      <c r="C87" s="224">
        <v>1.3191304962310659</v>
      </c>
      <c r="D87" s="224">
        <v>1.2460135620029611</v>
      </c>
      <c r="E87" s="224">
        <v>1.1669815340722589</v>
      </c>
      <c r="F87" s="224">
        <v>1.1870205232434119</v>
      </c>
      <c r="G87" s="224">
        <v>1.1534271899491011</v>
      </c>
      <c r="H87" s="224">
        <v>1.119934347838067</v>
      </c>
      <c r="I87" s="224">
        <v>1.1224161796218191</v>
      </c>
      <c r="J87" s="224">
        <v>1.065031870108605</v>
      </c>
      <c r="K87" s="224">
        <v>0.89691554775377758</v>
      </c>
      <c r="L87" s="224">
        <v>0.89234958359956706</v>
      </c>
      <c r="M87" s="224">
        <v>0.89465137909619596</v>
      </c>
      <c r="N87" s="224">
        <v>0.8985012563152035</v>
      </c>
      <c r="O87" s="224">
        <v>0.78079293851978715</v>
      </c>
      <c r="P87" s="224">
        <v>1.2600942757503191</v>
      </c>
      <c r="Q87" s="224">
        <v>1.188710084249109</v>
      </c>
      <c r="R87" s="224">
        <v>1.1903264793231381</v>
      </c>
      <c r="S87" s="224">
        <v>0.98147050405962966</v>
      </c>
      <c r="T87" s="224">
        <v>0.9396543398425703</v>
      </c>
      <c r="U87" s="224">
        <v>0.81247552412193846</v>
      </c>
      <c r="V87" s="224">
        <v>0.77744799244771468</v>
      </c>
      <c r="W87" s="224">
        <v>0.67840087558512752</v>
      </c>
      <c r="X87" s="224">
        <v>0.56848292340161655</v>
      </c>
      <c r="Y87" s="224">
        <v>0.52526882083808146</v>
      </c>
      <c r="DA87" s="177" t="s">
        <v>2017</v>
      </c>
    </row>
    <row r="88" spans="1:105" ht="12" customHeight="1" x14ac:dyDescent="0.25">
      <c r="A88" s="56" t="s">
        <v>95</v>
      </c>
      <c r="B88" s="260">
        <v>8.2686771057732802</v>
      </c>
      <c r="C88" s="260">
        <v>8.0439628317718945</v>
      </c>
      <c r="D88" s="260">
        <v>7.6126667698507529</v>
      </c>
      <c r="E88" s="260">
        <v>7.1042182000969456</v>
      </c>
      <c r="F88" s="260">
        <v>7.2382491019313662</v>
      </c>
      <c r="G88" s="260">
        <v>7.0461896969408224</v>
      </c>
      <c r="H88" s="260">
        <v>6.8445284276597098</v>
      </c>
      <c r="I88" s="260">
        <v>6.8686722701444456</v>
      </c>
      <c r="J88" s="260">
        <v>6.5164882833926008</v>
      </c>
      <c r="K88" s="260">
        <v>5.4888834631757577</v>
      </c>
      <c r="L88" s="260">
        <v>5.4632292688922259</v>
      </c>
      <c r="M88" s="260">
        <v>5.4770271883621904</v>
      </c>
      <c r="N88" s="260">
        <v>5.4999293031670851</v>
      </c>
      <c r="O88" s="260">
        <v>4.7802340367490634</v>
      </c>
      <c r="P88" s="260">
        <v>7.7164835487282284</v>
      </c>
      <c r="Q88" s="260">
        <v>7.2791112967190967</v>
      </c>
      <c r="R88" s="260">
        <v>7.2855322704184111</v>
      </c>
      <c r="S88" s="260">
        <v>6.0019384178541539</v>
      </c>
      <c r="T88" s="260">
        <v>5.7432129484947474</v>
      </c>
      <c r="U88" s="260">
        <v>4.9694639654856267</v>
      </c>
      <c r="V88" s="260">
        <v>4.7656569634112724</v>
      </c>
      <c r="W88" s="260">
        <v>4.1665159475689526</v>
      </c>
      <c r="X88" s="260">
        <v>3.5000811010867872</v>
      </c>
      <c r="Y88" s="260">
        <v>3.2604701774605251</v>
      </c>
      <c r="DA88" s="68" t="s">
        <v>2018</v>
      </c>
    </row>
    <row r="89" spans="1:105" ht="12" customHeight="1" x14ac:dyDescent="0.25">
      <c r="A89" s="37" t="s">
        <v>159</v>
      </c>
      <c r="B89" s="226">
        <v>8.5569147867054246E-2</v>
      </c>
      <c r="C89" s="226">
        <v>2.5831661340233261E-2</v>
      </c>
      <c r="D89" s="226">
        <v>2.2607137255403371E-2</v>
      </c>
      <c r="E89" s="226">
        <v>5.598126035300241E-2</v>
      </c>
      <c r="F89" s="226">
        <v>4.64298955679995E-2</v>
      </c>
      <c r="G89" s="226">
        <v>2.7033863472447101E-2</v>
      </c>
      <c r="H89" s="226">
        <v>3.115299863811526E-2</v>
      </c>
      <c r="I89" s="226">
        <v>2.2753778750759169E-2</v>
      </c>
      <c r="J89" s="226">
        <v>1.8043571488250049E-2</v>
      </c>
      <c r="K89" s="226">
        <v>3.2786546601800297E-2</v>
      </c>
      <c r="L89" s="226">
        <v>3.0057758726745099E-2</v>
      </c>
      <c r="M89" s="226">
        <v>2.605080757221399E-2</v>
      </c>
      <c r="N89" s="226">
        <v>1.9817284486778278E-2</v>
      </c>
      <c r="O89" s="226">
        <v>2.5983893507153279E-2</v>
      </c>
      <c r="P89" s="226">
        <v>4.0559735242664388E-2</v>
      </c>
      <c r="Q89" s="226">
        <v>6.8747717714337478E-2</v>
      </c>
      <c r="R89" s="226">
        <v>0.1081511408036336</v>
      </c>
      <c r="S89" s="226">
        <v>7.3814529648029356E-2</v>
      </c>
      <c r="T89" s="226">
        <v>8.3876245365681043E-2</v>
      </c>
      <c r="U89" s="226">
        <v>9.7181969752044906E-2</v>
      </c>
      <c r="V89" s="226">
        <v>0.33900669451649967</v>
      </c>
      <c r="W89" s="226">
        <v>0.45113864346260968</v>
      </c>
      <c r="X89" s="226">
        <v>0.32935646532523227</v>
      </c>
      <c r="Y89" s="226">
        <v>0.51053871859801159</v>
      </c>
      <c r="DA89" s="69" t="s">
        <v>2019</v>
      </c>
    </row>
    <row r="90" spans="1:105" ht="12" customHeight="1" x14ac:dyDescent="0.25">
      <c r="A90" s="37" t="s">
        <v>35</v>
      </c>
      <c r="B90" s="226">
        <v>0.1105538056640587</v>
      </c>
      <c r="C90" s="226">
        <v>0.1541539540235555</v>
      </c>
      <c r="D90" s="226">
        <v>9.3833692904432831E-2</v>
      </c>
      <c r="E90" s="226">
        <v>0.14317552826364149</v>
      </c>
      <c r="F90" s="226">
        <v>8.5909271974203491E-2</v>
      </c>
      <c r="G90" s="226">
        <v>7.2282089651684894E-2</v>
      </c>
      <c r="H90" s="226">
        <v>6.8795598832603E-2</v>
      </c>
      <c r="I90" s="226">
        <v>4.7572753346355481E-2</v>
      </c>
      <c r="J90" s="226">
        <v>4.2693052601971683E-2</v>
      </c>
      <c r="K90" s="226">
        <v>4.2779749273933798E-2</v>
      </c>
      <c r="L90" s="226">
        <v>3.5352433456933938E-2</v>
      </c>
      <c r="M90" s="226">
        <v>3.1567428087155049E-2</v>
      </c>
      <c r="N90" s="226">
        <v>3.7392449951299367E-2</v>
      </c>
      <c r="O90" s="226">
        <v>3.4191963437738712E-2</v>
      </c>
      <c r="P90" s="226">
        <v>5.647684593715678E-2</v>
      </c>
      <c r="Q90" s="226">
        <v>9.6826245784300061E-2</v>
      </c>
      <c r="R90" s="226">
        <v>4.6024738260086892E-2</v>
      </c>
      <c r="S90" s="226">
        <v>0.1073833111437251</v>
      </c>
      <c r="T90" s="226">
        <v>0.18124130637818781</v>
      </c>
      <c r="U90" s="226">
        <v>0.21165155288850959</v>
      </c>
      <c r="V90" s="226">
        <v>0.2171270632430716</v>
      </c>
      <c r="W90" s="226">
        <v>0.18527407333023399</v>
      </c>
      <c r="X90" s="226">
        <v>0.12702934604284419</v>
      </c>
      <c r="Y90" s="226">
        <v>0.11085203924801169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8.0725541522421675</v>
      </c>
      <c r="C93" s="226">
        <v>7.8639772164081059</v>
      </c>
      <c r="D93" s="226">
        <v>7.496225939690917</v>
      </c>
      <c r="E93" s="226">
        <v>6.9050614114803013</v>
      </c>
      <c r="F93" s="226">
        <v>7.105909934389163</v>
      </c>
      <c r="G93" s="226">
        <v>6.9468737438166892</v>
      </c>
      <c r="H93" s="226">
        <v>6.7445798301889912</v>
      </c>
      <c r="I93" s="226">
        <v>6.798345738047332</v>
      </c>
      <c r="J93" s="226">
        <v>6.4557516593023792</v>
      </c>
      <c r="K93" s="226">
        <v>5.4133171673000238</v>
      </c>
      <c r="L93" s="226">
        <v>5.3978190767085472</v>
      </c>
      <c r="M93" s="226">
        <v>5.4194089527028213</v>
      </c>
      <c r="N93" s="226">
        <v>5.4427195687290073</v>
      </c>
      <c r="O93" s="226">
        <v>4.7200581798041714</v>
      </c>
      <c r="P93" s="226">
        <v>7.6194469675484076</v>
      </c>
      <c r="Q93" s="226">
        <v>7.1135373332204592</v>
      </c>
      <c r="R93" s="226">
        <v>7.1313563913546902</v>
      </c>
      <c r="S93" s="226">
        <v>5.8207405770623986</v>
      </c>
      <c r="T93" s="226">
        <v>5.478095396750879</v>
      </c>
      <c r="U93" s="226">
        <v>4.660630442845072</v>
      </c>
      <c r="V93" s="226">
        <v>4.2095232056517</v>
      </c>
      <c r="W93" s="226">
        <v>3.5301032307761089</v>
      </c>
      <c r="X93" s="226">
        <v>3.0436952897187108</v>
      </c>
      <c r="Y93" s="226">
        <v>2.639079419614502</v>
      </c>
      <c r="DA93" s="69" t="s">
        <v>2023</v>
      </c>
    </row>
    <row r="94" spans="1:105" ht="12" customHeight="1" x14ac:dyDescent="0.25">
      <c r="A94" s="132" t="s">
        <v>1939</v>
      </c>
      <c r="B94" s="316">
        <v>18.12875659407144</v>
      </c>
      <c r="C94" s="316">
        <v>17.65494450699768</v>
      </c>
      <c r="D94" s="316">
        <v>16.67551737401287</v>
      </c>
      <c r="E94" s="316">
        <v>15.61684746330126</v>
      </c>
      <c r="F94" s="316">
        <v>15.88995751780967</v>
      </c>
      <c r="G94" s="316">
        <v>15.43795238379928</v>
      </c>
      <c r="H94" s="316">
        <v>14.9863532993181</v>
      </c>
      <c r="I94" s="316">
        <v>15.01920852596899</v>
      </c>
      <c r="J94" s="316">
        <v>14.253546085075071</v>
      </c>
      <c r="K94" s="316">
        <v>11.996620881412589</v>
      </c>
      <c r="L94" s="316">
        <v>11.9358935798163</v>
      </c>
      <c r="M94" s="316">
        <v>11.968763328526631</v>
      </c>
      <c r="N94" s="316">
        <v>12.02152191684111</v>
      </c>
      <c r="O94" s="316">
        <v>10.44323842917464</v>
      </c>
      <c r="P94" s="316">
        <v>16.852771593217739</v>
      </c>
      <c r="Q94" s="316">
        <v>15.881666252477419</v>
      </c>
      <c r="R94" s="316">
        <v>15.877166736790111</v>
      </c>
      <c r="S94" s="316">
        <v>13.109053275140869</v>
      </c>
      <c r="T94" s="316">
        <v>12.466221702031801</v>
      </c>
      <c r="U94" s="316">
        <v>10.81855349650003</v>
      </c>
      <c r="V94" s="316">
        <v>10.272068305968279</v>
      </c>
      <c r="W94" s="316">
        <v>8.7726915475479892</v>
      </c>
      <c r="X94" s="316">
        <v>7.4798623156759847</v>
      </c>
      <c r="Y94" s="316">
        <v>6.8368346914444906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1</v>
      </c>
      <c r="D98" s="232">
        <f t="shared" si="4"/>
        <v>1.0000000000000002</v>
      </c>
      <c r="E98" s="232">
        <f t="shared" si="4"/>
        <v>1.0000000000000002</v>
      </c>
      <c r="F98" s="232">
        <f t="shared" si="4"/>
        <v>0.99999999999999944</v>
      </c>
      <c r="G98" s="232">
        <f t="shared" si="4"/>
        <v>0.99999999999999978</v>
      </c>
      <c r="H98" s="232">
        <f t="shared" si="4"/>
        <v>0.99999999999999978</v>
      </c>
      <c r="I98" s="232">
        <f t="shared" si="4"/>
        <v>0.99999999999999989</v>
      </c>
      <c r="J98" s="232">
        <f t="shared" si="4"/>
        <v>0.99999999999999989</v>
      </c>
      <c r="K98" s="232">
        <f t="shared" si="4"/>
        <v>1.0000000000000004</v>
      </c>
      <c r="L98" s="232">
        <f t="shared" si="4"/>
        <v>0.99999999999999978</v>
      </c>
      <c r="M98" s="232">
        <f t="shared" si="4"/>
        <v>1</v>
      </c>
      <c r="N98" s="232">
        <f t="shared" si="4"/>
        <v>1.0000000000000002</v>
      </c>
      <c r="O98" s="232">
        <f t="shared" si="4"/>
        <v>0.99999999999999978</v>
      </c>
      <c r="P98" s="232">
        <f t="shared" si="4"/>
        <v>1.0000000000000002</v>
      </c>
      <c r="Q98" s="232">
        <f t="shared" si="4"/>
        <v>1.0000000000000002</v>
      </c>
      <c r="R98" s="232">
        <f t="shared" si="4"/>
        <v>1</v>
      </c>
      <c r="S98" s="232">
        <f t="shared" si="4"/>
        <v>0.99999999999999978</v>
      </c>
      <c r="T98" s="232">
        <f t="shared" si="4"/>
        <v>1.0000000000000002</v>
      </c>
      <c r="U98" s="232">
        <f t="shared" si="4"/>
        <v>1</v>
      </c>
      <c r="V98" s="232">
        <f t="shared" si="4"/>
        <v>0.99999999999999978</v>
      </c>
      <c r="W98" s="232">
        <f t="shared" si="4"/>
        <v>1</v>
      </c>
      <c r="X98" s="232">
        <f t="shared" si="4"/>
        <v>0.99999999999999989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3.8582661605624795E-3</v>
      </c>
      <c r="C99" s="266">
        <f t="shared" si="5"/>
        <v>3.8509551888097977E-3</v>
      </c>
      <c r="D99" s="266">
        <f t="shared" si="5"/>
        <v>3.8519927289178057E-3</v>
      </c>
      <c r="E99" s="266">
        <f t="shared" si="5"/>
        <v>3.848959060010692E-3</v>
      </c>
      <c r="F99" s="266">
        <f t="shared" si="5"/>
        <v>3.8473795199786298E-3</v>
      </c>
      <c r="G99" s="266">
        <f t="shared" si="5"/>
        <v>3.8507351572543928E-3</v>
      </c>
      <c r="H99" s="266">
        <f t="shared" si="5"/>
        <v>3.8446184054412476E-3</v>
      </c>
      <c r="I99" s="266">
        <f t="shared" si="5"/>
        <v>3.8575492391266487E-3</v>
      </c>
      <c r="J99" s="266">
        <f t="shared" si="5"/>
        <v>3.8536701583584379E-3</v>
      </c>
      <c r="K99" s="266">
        <f t="shared" si="5"/>
        <v>3.8650301290188774E-3</v>
      </c>
      <c r="L99" s="266">
        <f t="shared" si="5"/>
        <v>3.866219798405427E-3</v>
      </c>
      <c r="M99" s="266">
        <f t="shared" si="5"/>
        <v>3.8636095378203235E-3</v>
      </c>
      <c r="N99" s="266">
        <f t="shared" si="5"/>
        <v>3.8614296861567182E-3</v>
      </c>
      <c r="O99" s="266">
        <f t="shared" si="5"/>
        <v>3.8674388020412628E-3</v>
      </c>
      <c r="P99" s="266">
        <f t="shared" si="5"/>
        <v>3.8452177056698539E-3</v>
      </c>
      <c r="Q99" s="266">
        <f t="shared" si="5"/>
        <v>3.8733891916152181E-3</v>
      </c>
      <c r="R99" s="266">
        <f t="shared" si="5"/>
        <v>3.8779990047743775E-3</v>
      </c>
      <c r="S99" s="266">
        <f t="shared" si="5"/>
        <v>3.8473332329517331E-3</v>
      </c>
      <c r="T99" s="266">
        <f t="shared" si="5"/>
        <v>3.8559870301082379E-3</v>
      </c>
      <c r="U99" s="266">
        <f t="shared" si="5"/>
        <v>3.8761909327810888E-3</v>
      </c>
      <c r="V99" s="266">
        <f t="shared" si="5"/>
        <v>3.8782870110124928E-3</v>
      </c>
      <c r="W99" s="266">
        <f t="shared" si="5"/>
        <v>3.8522801774744622E-3</v>
      </c>
      <c r="X99" s="266">
        <f t="shared" si="5"/>
        <v>3.8394761943711924E-3</v>
      </c>
      <c r="Y99" s="266">
        <f t="shared" si="5"/>
        <v>3.8579993598419076E-3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1.4037627739214506E-3</v>
      </c>
      <c r="C100" s="267">
        <f t="shared" si="6"/>
        <v>1.4011028045050043E-3</v>
      </c>
      <c r="D100" s="267">
        <f t="shared" si="6"/>
        <v>1.4014802953569731E-3</v>
      </c>
      <c r="E100" s="267">
        <f t="shared" si="6"/>
        <v>1.4003765478955517E-3</v>
      </c>
      <c r="F100" s="267">
        <f t="shared" si="6"/>
        <v>1.3998018598349936E-3</v>
      </c>
      <c r="G100" s="267">
        <f t="shared" si="6"/>
        <v>1.4010227498655078E-3</v>
      </c>
      <c r="H100" s="267">
        <f t="shared" si="6"/>
        <v>1.4048046890308174E-3</v>
      </c>
      <c r="I100" s="267">
        <f t="shared" si="6"/>
        <v>1.4035019345750796E-3</v>
      </c>
      <c r="J100" s="267">
        <f t="shared" si="6"/>
        <v>1.4020905987696063E-3</v>
      </c>
      <c r="K100" s="267">
        <f t="shared" si="6"/>
        <v>1.4062237257396861E-3</v>
      </c>
      <c r="L100" s="267">
        <f t="shared" si="6"/>
        <v>1.4066565661733459E-3</v>
      </c>
      <c r="M100" s="267">
        <f t="shared" si="6"/>
        <v>1.4057068684368195E-3</v>
      </c>
      <c r="N100" s="267">
        <f t="shared" si="6"/>
        <v>1.404913767471075E-3</v>
      </c>
      <c r="O100" s="267">
        <f t="shared" si="6"/>
        <v>1.407100079361408E-3</v>
      </c>
      <c r="P100" s="267">
        <f t="shared" si="6"/>
        <v>1.4135989626296373E-3</v>
      </c>
      <c r="Q100" s="267">
        <f t="shared" si="6"/>
        <v>1.4112395897925023E-3</v>
      </c>
      <c r="R100" s="267">
        <f t="shared" si="6"/>
        <v>1.4109422247357551E-3</v>
      </c>
      <c r="S100" s="267">
        <f t="shared" si="6"/>
        <v>1.4187245037487522E-3</v>
      </c>
      <c r="T100" s="267">
        <f t="shared" si="6"/>
        <v>1.4119729147047274E-3</v>
      </c>
      <c r="U100" s="267">
        <f t="shared" si="6"/>
        <v>1.4104945400720489E-3</v>
      </c>
      <c r="V100" s="267">
        <f t="shared" si="6"/>
        <v>1.4110470107766607E-3</v>
      </c>
      <c r="W100" s="267">
        <f t="shared" si="6"/>
        <v>1.4271450905166008E-3</v>
      </c>
      <c r="X100" s="267">
        <f t="shared" si="6"/>
        <v>1.4214995776933095E-3</v>
      </c>
      <c r="Y100" s="267">
        <f t="shared" si="6"/>
        <v>1.4219609688167635E-3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4.4119906485963277E-2</v>
      </c>
      <c r="C101" s="267">
        <f t="shared" si="7"/>
        <v>4.403630432462282E-2</v>
      </c>
      <c r="D101" s="267">
        <f t="shared" si="7"/>
        <v>4.4048168765964027E-2</v>
      </c>
      <c r="E101" s="267">
        <f t="shared" si="7"/>
        <v>4.401347826434459E-2</v>
      </c>
      <c r="F101" s="267">
        <f t="shared" si="7"/>
        <v>4.3995415964957936E-2</v>
      </c>
      <c r="G101" s="267">
        <f t="shared" si="7"/>
        <v>4.4033788227691072E-2</v>
      </c>
      <c r="H101" s="267">
        <f t="shared" si="7"/>
        <v>4.3840112792359366E-2</v>
      </c>
      <c r="I101" s="267">
        <f t="shared" si="7"/>
        <v>4.4111708371735218E-2</v>
      </c>
      <c r="J101" s="267">
        <f t="shared" si="7"/>
        <v>4.4067350446796175E-2</v>
      </c>
      <c r="K101" s="267">
        <f t="shared" si="7"/>
        <v>4.4197253574876104E-2</v>
      </c>
      <c r="L101" s="267">
        <f t="shared" si="7"/>
        <v>4.4210857639473931E-2</v>
      </c>
      <c r="M101" s="267">
        <f t="shared" si="7"/>
        <v>4.4181008881475817E-2</v>
      </c>
      <c r="N101" s="267">
        <f t="shared" si="7"/>
        <v>4.4156081920102702E-2</v>
      </c>
      <c r="O101" s="267">
        <f t="shared" si="7"/>
        <v>4.4224797146024487E-2</v>
      </c>
      <c r="P101" s="267">
        <f t="shared" si="7"/>
        <v>4.3848709419415814E-2</v>
      </c>
      <c r="Q101" s="267">
        <f t="shared" si="7"/>
        <v>4.4061454564617235E-2</v>
      </c>
      <c r="R101" s="267">
        <f t="shared" si="7"/>
        <v>4.4309453968611086E-2</v>
      </c>
      <c r="S101" s="267">
        <f t="shared" si="7"/>
        <v>4.3843056376918314E-2</v>
      </c>
      <c r="T101" s="267">
        <f t="shared" si="7"/>
        <v>4.3838568968547917E-2</v>
      </c>
      <c r="U101" s="267">
        <f t="shared" si="7"/>
        <v>4.3976218558650956E-2</v>
      </c>
      <c r="V101" s="267">
        <f t="shared" si="7"/>
        <v>4.415870292831011E-2</v>
      </c>
      <c r="W101" s="267">
        <f t="shared" si="7"/>
        <v>4.3764681424649059E-2</v>
      </c>
      <c r="X101" s="267">
        <f t="shared" si="7"/>
        <v>4.3532324721908058E-2</v>
      </c>
      <c r="Y101" s="267">
        <f t="shared" si="7"/>
        <v>4.3664502856905672E-2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1.5486695619968256E-2</v>
      </c>
      <c r="C102" s="267">
        <f t="shared" si="8"/>
        <v>1.5457350108407323E-2</v>
      </c>
      <c r="D102" s="267">
        <f t="shared" si="8"/>
        <v>1.546151469093677E-2</v>
      </c>
      <c r="E102" s="267">
        <f t="shared" si="8"/>
        <v>1.5449337846462833E-2</v>
      </c>
      <c r="F102" s="267">
        <f t="shared" si="8"/>
        <v>1.5442997730286779E-2</v>
      </c>
      <c r="G102" s="267">
        <f t="shared" si="8"/>
        <v>1.5456466923685597E-2</v>
      </c>
      <c r="H102" s="267">
        <f t="shared" si="8"/>
        <v>1.5498190312989315E-2</v>
      </c>
      <c r="I102" s="267">
        <f t="shared" si="8"/>
        <v>1.5483817968816656E-2</v>
      </c>
      <c r="J102" s="267">
        <f t="shared" si="8"/>
        <v>1.5468247725437234E-2</v>
      </c>
      <c r="K102" s="267">
        <f t="shared" si="8"/>
        <v>1.5513845514845409E-2</v>
      </c>
      <c r="L102" s="267">
        <f t="shared" si="8"/>
        <v>1.5518620729128503E-2</v>
      </c>
      <c r="M102" s="267">
        <f t="shared" si="8"/>
        <v>1.5508143403436583E-2</v>
      </c>
      <c r="N102" s="267">
        <f t="shared" si="8"/>
        <v>1.5499393696234938E-2</v>
      </c>
      <c r="O102" s="267">
        <f t="shared" si="8"/>
        <v>1.5523513688163E-2</v>
      </c>
      <c r="P102" s="267">
        <f t="shared" si="8"/>
        <v>1.5595211149382624E-2</v>
      </c>
      <c r="Q102" s="267">
        <f t="shared" si="8"/>
        <v>1.5569181901662477E-2</v>
      </c>
      <c r="R102" s="267">
        <f t="shared" si="8"/>
        <v>1.5565901288864203E-2</v>
      </c>
      <c r="S102" s="267">
        <f t="shared" si="8"/>
        <v>1.5651757523651843E-2</v>
      </c>
      <c r="T102" s="267">
        <f t="shared" si="8"/>
        <v>1.5577272143060195E-2</v>
      </c>
      <c r="U102" s="267">
        <f t="shared" si="8"/>
        <v>1.5560962308967207E-2</v>
      </c>
      <c r="V102" s="267">
        <f t="shared" si="8"/>
        <v>1.5567057317183854E-2</v>
      </c>
      <c r="W102" s="267">
        <f t="shared" si="8"/>
        <v>1.5755762923018987E-2</v>
      </c>
      <c r="X102" s="267">
        <f t="shared" si="8"/>
        <v>1.5682372899911048E-2</v>
      </c>
      <c r="Y102" s="267">
        <f t="shared" si="8"/>
        <v>1.5687463093228202E-2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1.5353336412885546E-2</v>
      </c>
      <c r="C103" s="268">
        <f t="shared" si="9"/>
        <v>1.6143729923437395E-2</v>
      </c>
      <c r="D103" s="268">
        <f t="shared" si="9"/>
        <v>1.6119724085513459E-2</v>
      </c>
      <c r="E103" s="268">
        <f t="shared" si="9"/>
        <v>1.5966813262027233E-2</v>
      </c>
      <c r="F103" s="268">
        <f t="shared" si="9"/>
        <v>1.6467851150576335E-2</v>
      </c>
      <c r="G103" s="268">
        <f t="shared" si="9"/>
        <v>1.633144238130612E-2</v>
      </c>
      <c r="H103" s="268">
        <f t="shared" si="9"/>
        <v>1.5901398565283359E-2</v>
      </c>
      <c r="I103" s="268">
        <f t="shared" si="9"/>
        <v>1.5734192073586128E-2</v>
      </c>
      <c r="J103" s="268">
        <f t="shared" si="9"/>
        <v>1.6208876384664294E-2</v>
      </c>
      <c r="K103" s="268">
        <f t="shared" si="9"/>
        <v>1.4763202349532812E-2</v>
      </c>
      <c r="L103" s="268">
        <f t="shared" si="9"/>
        <v>1.4632835165684553E-2</v>
      </c>
      <c r="M103" s="268">
        <f t="shared" si="9"/>
        <v>1.5029693943309028E-2</v>
      </c>
      <c r="N103" s="268">
        <f t="shared" si="9"/>
        <v>1.5361760011615419E-2</v>
      </c>
      <c r="O103" s="268">
        <f t="shared" si="9"/>
        <v>1.4566781755895675E-2</v>
      </c>
      <c r="P103" s="268">
        <f t="shared" si="9"/>
        <v>1.4384964852673394E-2</v>
      </c>
      <c r="Q103" s="268">
        <f t="shared" si="9"/>
        <v>1.3310897634566334E-2</v>
      </c>
      <c r="R103" s="268">
        <f t="shared" si="9"/>
        <v>1.3239838111471339E-2</v>
      </c>
      <c r="S103" s="268">
        <f t="shared" si="9"/>
        <v>1.380554136272214E-2</v>
      </c>
      <c r="T103" s="268">
        <f t="shared" si="9"/>
        <v>1.3495313719526779E-2</v>
      </c>
      <c r="U103" s="268">
        <f t="shared" si="9"/>
        <v>1.2939829831089929E-2</v>
      </c>
      <c r="V103" s="268">
        <f t="shared" si="9"/>
        <v>1.1583847088490116E-2</v>
      </c>
      <c r="W103" s="268">
        <f t="shared" si="9"/>
        <v>1.1323465814736236E-2</v>
      </c>
      <c r="X103" s="268">
        <f t="shared" si="9"/>
        <v>1.0602145375806277E-2</v>
      </c>
      <c r="Y103" s="268">
        <f t="shared" si="9"/>
        <v>9.6495155686510924E-3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2.7570431294256782E-2</v>
      </c>
      <c r="C104" s="269">
        <f t="shared" si="10"/>
        <v>2.9020774191336786E-2</v>
      </c>
      <c r="D104" s="269">
        <f t="shared" si="10"/>
        <v>2.8920707312144238E-2</v>
      </c>
      <c r="E104" s="269">
        <f t="shared" si="10"/>
        <v>2.8747768005394539E-2</v>
      </c>
      <c r="F104" s="269">
        <f t="shared" si="10"/>
        <v>2.9609764467521657E-2</v>
      </c>
      <c r="G104" s="269">
        <f t="shared" si="10"/>
        <v>2.9306821421423962E-2</v>
      </c>
      <c r="H104" s="269">
        <f t="shared" si="10"/>
        <v>2.8394210556918292E-2</v>
      </c>
      <c r="I104" s="269">
        <f t="shared" si="10"/>
        <v>2.8179125315670225E-2</v>
      </c>
      <c r="J104" s="269">
        <f t="shared" si="10"/>
        <v>2.9038289096221869E-2</v>
      </c>
      <c r="K104" s="269">
        <f t="shared" si="10"/>
        <v>2.6428000453948931E-2</v>
      </c>
      <c r="L104" s="269">
        <f t="shared" si="10"/>
        <v>2.6184410502856238E-2</v>
      </c>
      <c r="M104" s="269">
        <f t="shared" si="10"/>
        <v>2.6900684339439925E-2</v>
      </c>
      <c r="N104" s="269">
        <f t="shared" si="10"/>
        <v>2.7501230780681455E-2</v>
      </c>
      <c r="O104" s="269">
        <f t="shared" si="10"/>
        <v>2.606504362242253E-2</v>
      </c>
      <c r="P104" s="269">
        <f t="shared" si="10"/>
        <v>2.5465971472233152E-2</v>
      </c>
      <c r="Q104" s="269">
        <f t="shared" si="10"/>
        <v>2.3752831504432789E-2</v>
      </c>
      <c r="R104" s="269">
        <f t="shared" si="10"/>
        <v>2.3672066852137564E-2</v>
      </c>
      <c r="S104" s="269">
        <f t="shared" si="10"/>
        <v>2.4366878399077654E-2</v>
      </c>
      <c r="T104" s="269">
        <f t="shared" si="10"/>
        <v>2.3969132067834457E-2</v>
      </c>
      <c r="U104" s="269">
        <f t="shared" si="10"/>
        <v>2.3068418517568325E-2</v>
      </c>
      <c r="V104" s="269">
        <f t="shared" si="10"/>
        <v>2.0450161657589092E-2</v>
      </c>
      <c r="W104" s="269">
        <f t="shared" si="10"/>
        <v>1.94019312700595E-2</v>
      </c>
      <c r="X104" s="269">
        <f t="shared" si="10"/>
        <v>1.8242508385559564E-2</v>
      </c>
      <c r="Y104" s="269">
        <f t="shared" si="10"/>
        <v>1.6358779808527259E-2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0.83130272492821089</v>
      </c>
      <c r="C105" s="269">
        <f t="shared" si="11"/>
        <v>0.82598100532289975</v>
      </c>
      <c r="D105" s="269">
        <f t="shared" si="11"/>
        <v>0.82630868823117609</v>
      </c>
      <c r="E105" s="269">
        <f t="shared" si="11"/>
        <v>0.82706757730305558</v>
      </c>
      <c r="F105" s="269">
        <f t="shared" si="11"/>
        <v>0.82382689333399017</v>
      </c>
      <c r="G105" s="269">
        <f t="shared" si="11"/>
        <v>0.8248790480627185</v>
      </c>
      <c r="H105" s="269">
        <f t="shared" si="11"/>
        <v>0.82812181078667479</v>
      </c>
      <c r="I105" s="269">
        <f t="shared" si="11"/>
        <v>0.82898058408034858</v>
      </c>
      <c r="J105" s="269">
        <f t="shared" si="11"/>
        <v>0.82581400588944753</v>
      </c>
      <c r="K105" s="269">
        <f t="shared" si="11"/>
        <v>0.83544527197491891</v>
      </c>
      <c r="L105" s="269">
        <f t="shared" si="11"/>
        <v>0.83633733336987348</v>
      </c>
      <c r="M105" s="269">
        <f t="shared" si="11"/>
        <v>0.83368579129544829</v>
      </c>
      <c r="N105" s="269">
        <f t="shared" si="11"/>
        <v>0.83146318224983551</v>
      </c>
      <c r="O105" s="269">
        <f t="shared" si="11"/>
        <v>0.83676594788198111</v>
      </c>
      <c r="P105" s="269">
        <f t="shared" si="11"/>
        <v>0.83860319171884112</v>
      </c>
      <c r="Q105" s="269">
        <f t="shared" si="11"/>
        <v>0.84547467866980885</v>
      </c>
      <c r="R105" s="269">
        <f t="shared" si="11"/>
        <v>0.84563066288602895</v>
      </c>
      <c r="S105" s="269">
        <f t="shared" si="11"/>
        <v>0.84250970002317516</v>
      </c>
      <c r="T105" s="269">
        <f t="shared" si="11"/>
        <v>0.84455996378064524</v>
      </c>
      <c r="U105" s="269">
        <f t="shared" si="11"/>
        <v>0.84819895362581543</v>
      </c>
      <c r="V105" s="269">
        <f t="shared" si="11"/>
        <v>0.8577751594991555</v>
      </c>
      <c r="W105" s="269">
        <f t="shared" si="11"/>
        <v>0.86064103378810519</v>
      </c>
      <c r="X105" s="269">
        <f t="shared" si="11"/>
        <v>0.86567094181979332</v>
      </c>
      <c r="Y105" s="269">
        <f t="shared" si="11"/>
        <v>0.87274995167216285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0.57282993154455486</v>
      </c>
      <c r="C106" s="318">
        <f t="shared" si="12"/>
        <v>0.55391124727911845</v>
      </c>
      <c r="D106" s="318">
        <f t="shared" si="12"/>
        <v>0.55517705717982491</v>
      </c>
      <c r="E106" s="318">
        <f t="shared" si="12"/>
        <v>0.55755725225248298</v>
      </c>
      <c r="F106" s="318">
        <f t="shared" si="12"/>
        <v>0.54623535145097568</v>
      </c>
      <c r="G106" s="318">
        <f t="shared" si="12"/>
        <v>0.5501275972368701</v>
      </c>
      <c r="H106" s="318">
        <f t="shared" si="12"/>
        <v>0.56192608681556711</v>
      </c>
      <c r="I106" s="318">
        <f t="shared" si="12"/>
        <v>0.56480128424594123</v>
      </c>
      <c r="J106" s="318">
        <f t="shared" si="12"/>
        <v>0.55358004561236862</v>
      </c>
      <c r="K106" s="318">
        <f t="shared" si="12"/>
        <v>0.58768276771914874</v>
      </c>
      <c r="L106" s="318">
        <f t="shared" si="12"/>
        <v>0.59085848490559723</v>
      </c>
      <c r="M106" s="318">
        <f t="shared" si="12"/>
        <v>0.58149187561320015</v>
      </c>
      <c r="N106" s="318">
        <f t="shared" si="12"/>
        <v>0.57363914368094804</v>
      </c>
      <c r="O106" s="318">
        <f t="shared" si="12"/>
        <v>0.59240616392177081</v>
      </c>
      <c r="P106" s="318">
        <f t="shared" si="12"/>
        <v>0.59985970916665632</v>
      </c>
      <c r="Q106" s="318">
        <f t="shared" si="12"/>
        <v>0.6227918833157523</v>
      </c>
      <c r="R106" s="318">
        <f t="shared" si="12"/>
        <v>0.62370503614724027</v>
      </c>
      <c r="S106" s="318">
        <f t="shared" si="12"/>
        <v>0.61407021503182324</v>
      </c>
      <c r="T106" s="318">
        <f t="shared" si="12"/>
        <v>0.61984935064469826</v>
      </c>
      <c r="U106" s="318">
        <f t="shared" si="12"/>
        <v>0.63193253002361327</v>
      </c>
      <c r="V106" s="318">
        <f t="shared" si="12"/>
        <v>0.66605489395925854</v>
      </c>
      <c r="W106" s="318">
        <f t="shared" si="12"/>
        <v>0.67874792813129825</v>
      </c>
      <c r="X106" s="318">
        <f t="shared" si="12"/>
        <v>0.69464742570517313</v>
      </c>
      <c r="Y106" s="318">
        <f t="shared" si="12"/>
        <v>0.71938639096722035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0.25847279338365614</v>
      </c>
      <c r="C107" s="318">
        <f t="shared" si="13"/>
        <v>0.27206975804378136</v>
      </c>
      <c r="D107" s="318">
        <f t="shared" si="13"/>
        <v>0.27113163105135119</v>
      </c>
      <c r="E107" s="318">
        <f t="shared" si="13"/>
        <v>0.2695103250505726</v>
      </c>
      <c r="F107" s="318">
        <f t="shared" si="13"/>
        <v>0.27759154188301433</v>
      </c>
      <c r="G107" s="318">
        <f t="shared" si="13"/>
        <v>0.2747514508258484</v>
      </c>
      <c r="H107" s="318">
        <f t="shared" si="13"/>
        <v>0.26619572397110774</v>
      </c>
      <c r="I107" s="318">
        <f t="shared" si="13"/>
        <v>0.26417929983440741</v>
      </c>
      <c r="J107" s="318">
        <f t="shared" si="13"/>
        <v>0.2722339602770788</v>
      </c>
      <c r="K107" s="318">
        <f t="shared" si="13"/>
        <v>0.24776250425577023</v>
      </c>
      <c r="L107" s="318">
        <f t="shared" si="13"/>
        <v>0.2454788484642762</v>
      </c>
      <c r="M107" s="318">
        <f t="shared" si="13"/>
        <v>0.25219391568224814</v>
      </c>
      <c r="N107" s="318">
        <f t="shared" si="13"/>
        <v>0.25782403856888753</v>
      </c>
      <c r="O107" s="318">
        <f t="shared" si="13"/>
        <v>0.24435978396021019</v>
      </c>
      <c r="P107" s="318">
        <f t="shared" si="13"/>
        <v>0.23874348255218478</v>
      </c>
      <c r="Q107" s="318">
        <f t="shared" si="13"/>
        <v>0.22268279535405652</v>
      </c>
      <c r="R107" s="318">
        <f t="shared" si="13"/>
        <v>0.22192562673878871</v>
      </c>
      <c r="S107" s="318">
        <f t="shared" si="13"/>
        <v>0.22843948499135194</v>
      </c>
      <c r="T107" s="318">
        <f t="shared" si="13"/>
        <v>0.22471061313594701</v>
      </c>
      <c r="U107" s="318">
        <f t="shared" si="13"/>
        <v>0.21626642360220216</v>
      </c>
      <c r="V107" s="318">
        <f t="shared" si="13"/>
        <v>0.19172026553989688</v>
      </c>
      <c r="W107" s="318">
        <f t="shared" si="13"/>
        <v>0.18189310565680705</v>
      </c>
      <c r="X107" s="318">
        <f t="shared" si="13"/>
        <v>0.17102351611462016</v>
      </c>
      <c r="Y107" s="318">
        <f t="shared" si="13"/>
        <v>0.15336356070494242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6.0904876324231479E-2</v>
      </c>
      <c r="C108" s="319">
        <f t="shared" si="14"/>
        <v>6.4108778135981037E-2</v>
      </c>
      <c r="D108" s="319">
        <f t="shared" si="14"/>
        <v>6.3887723889990936E-2</v>
      </c>
      <c r="E108" s="319">
        <f t="shared" si="14"/>
        <v>6.3505689710809179E-2</v>
      </c>
      <c r="F108" s="319">
        <f t="shared" si="14"/>
        <v>6.5409895972853183E-2</v>
      </c>
      <c r="G108" s="319">
        <f t="shared" si="14"/>
        <v>6.4740675076054577E-2</v>
      </c>
      <c r="H108" s="319">
        <f t="shared" si="14"/>
        <v>6.2994853891302563E-2</v>
      </c>
      <c r="I108" s="319">
        <f t="shared" si="14"/>
        <v>6.2249521016141264E-2</v>
      </c>
      <c r="J108" s="319">
        <f t="shared" si="14"/>
        <v>6.4147469700304854E-2</v>
      </c>
      <c r="K108" s="319">
        <f t="shared" si="14"/>
        <v>5.8381172277119586E-2</v>
      </c>
      <c r="L108" s="319">
        <f t="shared" si="14"/>
        <v>5.7843066228404384E-2</v>
      </c>
      <c r="M108" s="319">
        <f t="shared" si="14"/>
        <v>5.9425361730633224E-2</v>
      </c>
      <c r="N108" s="319">
        <f t="shared" si="14"/>
        <v>6.0752007887902172E-2</v>
      </c>
      <c r="O108" s="319">
        <f t="shared" si="14"/>
        <v>5.7579377024110388E-2</v>
      </c>
      <c r="P108" s="319">
        <f t="shared" si="14"/>
        <v>5.6843134719154566E-2</v>
      </c>
      <c r="Q108" s="319">
        <f t="shared" si="14"/>
        <v>5.2546326943504862E-2</v>
      </c>
      <c r="R108" s="319">
        <f t="shared" si="14"/>
        <v>5.2293135663376809E-2</v>
      </c>
      <c r="S108" s="319">
        <f t="shared" si="14"/>
        <v>5.4557008577754196E-2</v>
      </c>
      <c r="T108" s="319">
        <f t="shared" si="14"/>
        <v>5.3291789375572614E-2</v>
      </c>
      <c r="U108" s="319">
        <f t="shared" si="14"/>
        <v>5.0968931685055112E-2</v>
      </c>
      <c r="V108" s="319">
        <f t="shared" si="14"/>
        <v>4.5175737487482076E-2</v>
      </c>
      <c r="W108" s="319">
        <f t="shared" si="14"/>
        <v>4.3833699511439846E-2</v>
      </c>
      <c r="X108" s="319">
        <f t="shared" si="14"/>
        <v>4.1008731024957168E-2</v>
      </c>
      <c r="Y108" s="319">
        <f t="shared" si="14"/>
        <v>3.6609826671866463E-2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1.0000000000000002</v>
      </c>
      <c r="E110" s="232">
        <f t="shared" si="15"/>
        <v>1.0000000000000002</v>
      </c>
      <c r="F110" s="232">
        <f t="shared" si="15"/>
        <v>1.0000000000000002</v>
      </c>
      <c r="G110" s="232">
        <f t="shared" si="15"/>
        <v>1</v>
      </c>
      <c r="H110" s="232">
        <f t="shared" si="15"/>
        <v>1.0000000000000002</v>
      </c>
      <c r="I110" s="232">
        <f t="shared" si="15"/>
        <v>1.0000000000000002</v>
      </c>
      <c r="J110" s="232">
        <f t="shared" si="15"/>
        <v>0.99999999999999967</v>
      </c>
      <c r="K110" s="232">
        <f t="shared" si="15"/>
        <v>1.0000000000000002</v>
      </c>
      <c r="L110" s="232">
        <f t="shared" si="15"/>
        <v>1</v>
      </c>
      <c r="M110" s="232">
        <f t="shared" si="15"/>
        <v>0.99999999999999989</v>
      </c>
      <c r="N110" s="232">
        <f t="shared" si="15"/>
        <v>0.99999999999999989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0.99999999999999956</v>
      </c>
      <c r="R110" s="232">
        <f t="shared" si="15"/>
        <v>0.99999999999999978</v>
      </c>
      <c r="S110" s="232">
        <f t="shared" si="15"/>
        <v>1.0000000000000002</v>
      </c>
      <c r="T110" s="232">
        <f t="shared" si="15"/>
        <v>0.99999999999999989</v>
      </c>
      <c r="U110" s="232">
        <f t="shared" si="15"/>
        <v>1</v>
      </c>
      <c r="V110" s="232">
        <f t="shared" si="15"/>
        <v>1.0000000000000004</v>
      </c>
      <c r="W110" s="232">
        <f t="shared" si="15"/>
        <v>0.99999999999999922</v>
      </c>
      <c r="X110" s="232">
        <f t="shared" si="15"/>
        <v>0.99999999999999956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3.7197936460230578E-3</v>
      </c>
      <c r="C111" s="299">
        <f t="shared" si="16"/>
        <v>3.7183719993919271E-3</v>
      </c>
      <c r="D111" s="299">
        <f t="shared" si="16"/>
        <v>3.7192390768419847E-3</v>
      </c>
      <c r="E111" s="299">
        <f t="shared" si="16"/>
        <v>3.714088477745835E-3</v>
      </c>
      <c r="F111" s="299">
        <f t="shared" si="16"/>
        <v>3.7169595829914465E-3</v>
      </c>
      <c r="G111" s="299">
        <f t="shared" si="16"/>
        <v>3.7197831641133387E-3</v>
      </c>
      <c r="H111" s="299">
        <f t="shared" si="16"/>
        <v>3.7206305004973145E-3</v>
      </c>
      <c r="I111" s="299">
        <f t="shared" si="16"/>
        <v>3.722413363889272E-3</v>
      </c>
      <c r="J111" s="299">
        <f t="shared" si="16"/>
        <v>3.7222114631318406E-3</v>
      </c>
      <c r="K111" s="299">
        <f t="shared" si="16"/>
        <v>3.7222499532339696E-3</v>
      </c>
      <c r="L111" s="299">
        <f t="shared" si="16"/>
        <v>3.7224322729662784E-3</v>
      </c>
      <c r="M111" s="299">
        <f t="shared" si="16"/>
        <v>3.7230837003034609E-3</v>
      </c>
      <c r="N111" s="299">
        <f t="shared" si="16"/>
        <v>3.7001534344430248E-3</v>
      </c>
      <c r="O111" s="299">
        <f t="shared" si="16"/>
        <v>3.7236011524742684E-3</v>
      </c>
      <c r="P111" s="299">
        <f t="shared" si="16"/>
        <v>3.7236053175223926E-3</v>
      </c>
      <c r="Q111" s="299">
        <f t="shared" si="16"/>
        <v>3.721917632115566E-3</v>
      </c>
      <c r="R111" s="299">
        <f t="shared" si="16"/>
        <v>3.723311456057208E-3</v>
      </c>
      <c r="S111" s="299">
        <f t="shared" si="16"/>
        <v>3.7215100686907427E-3</v>
      </c>
      <c r="T111" s="299">
        <f t="shared" si="16"/>
        <v>3.6953988803151367E-3</v>
      </c>
      <c r="U111" s="299">
        <f t="shared" si="16"/>
        <v>3.717139178498652E-3</v>
      </c>
      <c r="V111" s="299">
        <f t="shared" si="16"/>
        <v>3.7069585052558881E-3</v>
      </c>
      <c r="W111" s="299">
        <f t="shared" si="16"/>
        <v>3.7052841163696384E-3</v>
      </c>
      <c r="X111" s="299">
        <f t="shared" si="16"/>
        <v>3.7073019555937587E-3</v>
      </c>
      <c r="Y111" s="299">
        <f t="shared" si="16"/>
        <v>3.7073061587388923E-3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1.3719628907451623E-3</v>
      </c>
      <c r="C112" s="233">
        <f t="shared" si="17"/>
        <v>1.3714385481048798E-3</v>
      </c>
      <c r="D112" s="233">
        <f t="shared" si="17"/>
        <v>1.371758350276205E-3</v>
      </c>
      <c r="E112" s="233">
        <f t="shared" si="17"/>
        <v>1.36985866671914E-3</v>
      </c>
      <c r="F112" s="233">
        <f t="shared" si="17"/>
        <v>1.3709176098292276E-3</v>
      </c>
      <c r="G112" s="233">
        <f t="shared" si="17"/>
        <v>1.371959024726634E-3</v>
      </c>
      <c r="H112" s="233">
        <f t="shared" si="17"/>
        <v>1.3722715458461953E-3</v>
      </c>
      <c r="I112" s="233">
        <f t="shared" si="17"/>
        <v>1.3729291152292842E-3</v>
      </c>
      <c r="J112" s="233">
        <f t="shared" si="17"/>
        <v>1.3728546486396907E-3</v>
      </c>
      <c r="K112" s="233">
        <f t="shared" si="17"/>
        <v>1.3728688448550745E-3</v>
      </c>
      <c r="L112" s="233">
        <f t="shared" si="17"/>
        <v>1.3729360894204404E-3</v>
      </c>
      <c r="M112" s="233">
        <f t="shared" si="17"/>
        <v>1.3731763538591926E-3</v>
      </c>
      <c r="N112" s="233">
        <f t="shared" si="17"/>
        <v>1.3777808122788448E-3</v>
      </c>
      <c r="O112" s="233">
        <f t="shared" si="17"/>
        <v>1.3733672045470639E-3</v>
      </c>
      <c r="P112" s="233">
        <f t="shared" si="17"/>
        <v>1.3733687407321339E-3</v>
      </c>
      <c r="Q112" s="233">
        <f t="shared" si="17"/>
        <v>1.3727462756252611E-3</v>
      </c>
      <c r="R112" s="233">
        <f t="shared" si="17"/>
        <v>1.3732603564873024E-3</v>
      </c>
      <c r="S112" s="233">
        <f t="shared" si="17"/>
        <v>1.3725959549495213E-3</v>
      </c>
      <c r="T112" s="233">
        <f t="shared" si="17"/>
        <v>1.3752706496500272E-3</v>
      </c>
      <c r="U112" s="233">
        <f t="shared" si="17"/>
        <v>1.3709838496249469E-3</v>
      </c>
      <c r="V112" s="233">
        <f t="shared" si="17"/>
        <v>1.3672289354493159E-3</v>
      </c>
      <c r="W112" s="233">
        <f t="shared" si="17"/>
        <v>1.3666113744673872E-3</v>
      </c>
      <c r="X112" s="233">
        <f t="shared" si="17"/>
        <v>1.3673556094434161E-3</v>
      </c>
      <c r="Y112" s="233">
        <f t="shared" si="17"/>
        <v>1.3673571596797194E-3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2.6762902917826712E-2</v>
      </c>
      <c r="C113" s="233">
        <f t="shared" si="18"/>
        <v>2.6752674557225822E-2</v>
      </c>
      <c r="D113" s="233">
        <f t="shared" si="18"/>
        <v>2.675891294349839E-2</v>
      </c>
      <c r="E113" s="233">
        <f t="shared" si="18"/>
        <v>2.6721855784769624E-2</v>
      </c>
      <c r="F113" s="233">
        <f t="shared" si="18"/>
        <v>2.6742512605622399E-2</v>
      </c>
      <c r="G113" s="233">
        <f t="shared" si="18"/>
        <v>2.6762827503338985E-2</v>
      </c>
      <c r="H113" s="233">
        <f t="shared" si="18"/>
        <v>2.6768923858013754E-2</v>
      </c>
      <c r="I113" s="233">
        <f t="shared" si="18"/>
        <v>2.6781751074901373E-2</v>
      </c>
      <c r="J113" s="233">
        <f t="shared" si="18"/>
        <v>2.678029845390021E-2</v>
      </c>
      <c r="K113" s="233">
        <f t="shared" si="18"/>
        <v>2.6780575379709709E-2</v>
      </c>
      <c r="L113" s="233">
        <f t="shared" si="18"/>
        <v>2.6781887120564205E-2</v>
      </c>
      <c r="M113" s="233">
        <f t="shared" si="18"/>
        <v>2.6786573962965174E-2</v>
      </c>
      <c r="N113" s="233">
        <f t="shared" si="18"/>
        <v>2.6555337128617289E-2</v>
      </c>
      <c r="O113" s="233">
        <f t="shared" si="18"/>
        <v>2.6717965082012799E-2</v>
      </c>
      <c r="P113" s="233">
        <f t="shared" si="18"/>
        <v>2.6790326856893972E-2</v>
      </c>
      <c r="Q113" s="233">
        <f t="shared" si="18"/>
        <v>2.6778184419706093E-2</v>
      </c>
      <c r="R113" s="233">
        <f t="shared" si="18"/>
        <v>2.6788212603628223E-2</v>
      </c>
      <c r="S113" s="233">
        <f t="shared" si="18"/>
        <v>2.6775252111785448E-2</v>
      </c>
      <c r="T113" s="233">
        <f t="shared" si="18"/>
        <v>2.6522524058172355E-2</v>
      </c>
      <c r="U113" s="233">
        <f t="shared" si="18"/>
        <v>2.6629906013629811E-2</v>
      </c>
      <c r="V113" s="233">
        <f t="shared" si="18"/>
        <v>2.6670557573171463E-2</v>
      </c>
      <c r="W113" s="233">
        <f t="shared" si="18"/>
        <v>2.6658510800830378E-2</v>
      </c>
      <c r="X113" s="233">
        <f t="shared" si="18"/>
        <v>2.6673028604880262E-2</v>
      </c>
      <c r="Y113" s="233">
        <f t="shared" si="18"/>
        <v>2.6673058845365586E-2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1.4941910404900978E-2</v>
      </c>
      <c r="C114" s="233">
        <f t="shared" si="19"/>
        <v>1.4936199841732379E-2</v>
      </c>
      <c r="D114" s="233">
        <f t="shared" si="19"/>
        <v>1.4939682775143676E-2</v>
      </c>
      <c r="E114" s="233">
        <f t="shared" si="19"/>
        <v>1.4918993511826998E-2</v>
      </c>
      <c r="F114" s="233">
        <f t="shared" si="19"/>
        <v>1.4930526355157937E-2</v>
      </c>
      <c r="G114" s="233">
        <f t="shared" si="19"/>
        <v>1.494186830048046E-2</v>
      </c>
      <c r="H114" s="233">
        <f t="shared" si="19"/>
        <v>1.4945271936686396E-2</v>
      </c>
      <c r="I114" s="233">
        <f t="shared" si="19"/>
        <v>1.4952433458964732E-2</v>
      </c>
      <c r="J114" s="233">
        <f t="shared" si="19"/>
        <v>1.4951622450797253E-2</v>
      </c>
      <c r="K114" s="233">
        <f t="shared" si="19"/>
        <v>1.4951777060356875E-2</v>
      </c>
      <c r="L114" s="233">
        <f t="shared" si="19"/>
        <v>1.4952509414181964E-2</v>
      </c>
      <c r="M114" s="233">
        <f t="shared" si="19"/>
        <v>1.4955126110115602E-2</v>
      </c>
      <c r="N114" s="233">
        <f t="shared" si="19"/>
        <v>1.5005272805506292E-2</v>
      </c>
      <c r="O114" s="233">
        <f t="shared" si="19"/>
        <v>1.4957204645838487E-2</v>
      </c>
      <c r="P114" s="233">
        <f t="shared" si="19"/>
        <v>1.4957221376276192E-2</v>
      </c>
      <c r="Q114" s="233">
        <f t="shared" si="19"/>
        <v>1.4950442171153511E-2</v>
      </c>
      <c r="R114" s="233">
        <f t="shared" si="19"/>
        <v>1.4956040974323277E-2</v>
      </c>
      <c r="S114" s="233">
        <f t="shared" si="19"/>
        <v>1.4948805043732603E-2</v>
      </c>
      <c r="T114" s="233">
        <f t="shared" si="19"/>
        <v>1.4977934875774718E-2</v>
      </c>
      <c r="U114" s="233">
        <f t="shared" si="19"/>
        <v>1.4931247766137462E-2</v>
      </c>
      <c r="V114" s="233">
        <f t="shared" si="19"/>
        <v>1.4890353372004169E-2</v>
      </c>
      <c r="W114" s="233">
        <f t="shared" si="19"/>
        <v>1.4883627577214972E-2</v>
      </c>
      <c r="X114" s="233">
        <f t="shared" si="19"/>
        <v>1.489173296578419E-2</v>
      </c>
      <c r="Y114" s="233">
        <f t="shared" si="19"/>
        <v>1.4891749849252466E-2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1.4478162219457814E-2</v>
      </c>
      <c r="C115" s="300">
        <f t="shared" si="20"/>
        <v>1.5552735466863005E-2</v>
      </c>
      <c r="D115" s="300">
        <f t="shared" si="20"/>
        <v>1.5506696903088254E-2</v>
      </c>
      <c r="E115" s="300">
        <f t="shared" si="20"/>
        <v>1.5319705978124742E-2</v>
      </c>
      <c r="F115" s="300">
        <f t="shared" si="20"/>
        <v>1.600558340661129E-2</v>
      </c>
      <c r="G115" s="300">
        <f t="shared" si="20"/>
        <v>1.5801220172071091E-2</v>
      </c>
      <c r="H115" s="300">
        <f t="shared" si="20"/>
        <v>1.5170706040258022E-2</v>
      </c>
      <c r="I115" s="300">
        <f t="shared" si="20"/>
        <v>1.4970664218644415E-2</v>
      </c>
      <c r="J115" s="300">
        <f t="shared" si="20"/>
        <v>1.5620004582120785E-2</v>
      </c>
      <c r="K115" s="300">
        <f t="shared" si="20"/>
        <v>1.3693535983353175E-2</v>
      </c>
      <c r="L115" s="300">
        <f t="shared" si="20"/>
        <v>1.3525327426307812E-2</v>
      </c>
      <c r="M115" s="300">
        <f t="shared" si="20"/>
        <v>1.4036031392653334E-2</v>
      </c>
      <c r="N115" s="300">
        <f t="shared" si="20"/>
        <v>1.4518131008266405E-2</v>
      </c>
      <c r="O115" s="300">
        <f t="shared" si="20"/>
        <v>1.3442288533936026E-2</v>
      </c>
      <c r="P115" s="300">
        <f t="shared" si="20"/>
        <v>1.3137630786507034E-2</v>
      </c>
      <c r="Q115" s="300">
        <f t="shared" si="20"/>
        <v>1.1885032929685313E-2</v>
      </c>
      <c r="R115" s="300">
        <f t="shared" si="20"/>
        <v>1.1812465456356181E-2</v>
      </c>
      <c r="S115" s="300">
        <f t="shared" si="20"/>
        <v>1.2379899512466106E-2</v>
      </c>
      <c r="T115" s="300">
        <f t="shared" si="20"/>
        <v>1.2114558256567445E-2</v>
      </c>
      <c r="U115" s="300">
        <f t="shared" si="20"/>
        <v>1.1445983885655337E-2</v>
      </c>
      <c r="V115" s="300">
        <f t="shared" si="20"/>
        <v>9.8955826467998689E-3</v>
      </c>
      <c r="W115" s="300">
        <f t="shared" si="20"/>
        <v>9.415755609360716E-3</v>
      </c>
      <c r="X115" s="300">
        <f t="shared" si="20"/>
        <v>8.7801789435910348E-3</v>
      </c>
      <c r="Y115" s="300">
        <f t="shared" si="20"/>
        <v>7.8095183380929292E-3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5.9704187930918966E-2</v>
      </c>
      <c r="C116" s="301">
        <f t="shared" si="21"/>
        <v>6.226914157393823E-2</v>
      </c>
      <c r="D116" s="301">
        <f t="shared" si="21"/>
        <v>6.2087964497411829E-2</v>
      </c>
      <c r="E116" s="301">
        <f t="shared" si="21"/>
        <v>6.178031622675148E-2</v>
      </c>
      <c r="F116" s="301">
        <f t="shared" si="21"/>
        <v>6.3343097745626409E-2</v>
      </c>
      <c r="G116" s="301">
        <f t="shared" si="21"/>
        <v>6.2787081841127509E-2</v>
      </c>
      <c r="H116" s="301">
        <f t="shared" si="21"/>
        <v>6.1282827161260149E-2</v>
      </c>
      <c r="I116" s="301">
        <f t="shared" si="21"/>
        <v>6.0765313947204108E-2</v>
      </c>
      <c r="J116" s="301">
        <f t="shared" si="21"/>
        <v>6.2298449334445664E-2</v>
      </c>
      <c r="K116" s="301">
        <f t="shared" si="21"/>
        <v>5.7757958488186878E-2</v>
      </c>
      <c r="L116" s="301">
        <f t="shared" si="21"/>
        <v>5.7351410546940748E-2</v>
      </c>
      <c r="M116" s="301">
        <f t="shared" si="21"/>
        <v>5.855430624864013E-2</v>
      </c>
      <c r="N116" s="301">
        <f t="shared" si="21"/>
        <v>5.9385640672272262E-2</v>
      </c>
      <c r="O116" s="301">
        <f t="shared" si="21"/>
        <v>5.7156995076412087E-2</v>
      </c>
      <c r="P116" s="301">
        <f t="shared" si="21"/>
        <v>5.6432172936413845E-2</v>
      </c>
      <c r="Q116" s="301">
        <f t="shared" si="21"/>
        <v>5.3473382284401259E-2</v>
      </c>
      <c r="R116" s="301">
        <f t="shared" si="21"/>
        <v>5.3317652304528312E-2</v>
      </c>
      <c r="S116" s="301">
        <f t="shared" si="21"/>
        <v>5.4661734774709675E-2</v>
      </c>
      <c r="T116" s="301">
        <f t="shared" si="21"/>
        <v>5.3783420583051723E-2</v>
      </c>
      <c r="U116" s="301">
        <f t="shared" si="21"/>
        <v>5.2392696584167779E-2</v>
      </c>
      <c r="V116" s="301">
        <f t="shared" si="21"/>
        <v>4.854640249527236E-2</v>
      </c>
      <c r="W116" s="301">
        <f t="shared" si="21"/>
        <v>4.7276399999617226E-2</v>
      </c>
      <c r="X116" s="301">
        <f t="shared" si="21"/>
        <v>4.5802396937339354E-2</v>
      </c>
      <c r="Y116" s="301">
        <f t="shared" si="21"/>
        <v>4.3233018674364271E-2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2.2117431647010615E-2</v>
      </c>
      <c r="C117" s="302">
        <f t="shared" si="22"/>
        <v>2.1849495027710133E-2</v>
      </c>
      <c r="D117" s="302">
        <f t="shared" si="22"/>
        <v>2.1867116743260653E-2</v>
      </c>
      <c r="E117" s="302">
        <f t="shared" si="22"/>
        <v>2.1903825557019797E-2</v>
      </c>
      <c r="F117" s="302">
        <f t="shared" si="22"/>
        <v>2.1737655330633453E-2</v>
      </c>
      <c r="G117" s="302">
        <f t="shared" si="22"/>
        <v>2.1793542625049931E-2</v>
      </c>
      <c r="H117" s="302">
        <f t="shared" si="22"/>
        <v>2.1950680221548599E-2</v>
      </c>
      <c r="I117" s="302">
        <f t="shared" si="22"/>
        <v>2.2003441673485849E-2</v>
      </c>
      <c r="J117" s="302">
        <f t="shared" si="22"/>
        <v>2.1842733783358565E-2</v>
      </c>
      <c r="K117" s="302">
        <f t="shared" si="22"/>
        <v>2.2319081090629651E-2</v>
      </c>
      <c r="L117" s="302">
        <f t="shared" si="22"/>
        <v>2.2361508745398301E-2</v>
      </c>
      <c r="M117" s="302">
        <f t="shared" si="22"/>
        <v>2.2234950350617642E-2</v>
      </c>
      <c r="N117" s="302">
        <f t="shared" si="22"/>
        <v>2.2153147373195615E-2</v>
      </c>
      <c r="O117" s="302">
        <f t="shared" si="22"/>
        <v>2.2383473766610377E-2</v>
      </c>
      <c r="P117" s="302">
        <f t="shared" si="22"/>
        <v>2.2457258059702983E-2</v>
      </c>
      <c r="Q117" s="302">
        <f t="shared" si="22"/>
        <v>2.2768494150844056E-2</v>
      </c>
      <c r="R117" s="302">
        <f t="shared" si="22"/>
        <v>2.2784287193644125E-2</v>
      </c>
      <c r="S117" s="302">
        <f t="shared" si="22"/>
        <v>2.2644314447200969E-2</v>
      </c>
      <c r="T117" s="302">
        <f t="shared" si="22"/>
        <v>2.274446497032576E-2</v>
      </c>
      <c r="U117" s="302">
        <f t="shared" si="22"/>
        <v>2.2887249078943094E-2</v>
      </c>
      <c r="V117" s="302">
        <f t="shared" si="22"/>
        <v>2.329032419015482E-2</v>
      </c>
      <c r="W117" s="302">
        <f t="shared" si="22"/>
        <v>2.3422684208313501E-2</v>
      </c>
      <c r="X117" s="302">
        <f t="shared" si="22"/>
        <v>2.3576563630349726E-2</v>
      </c>
      <c r="Y117" s="302">
        <f t="shared" si="22"/>
        <v>2.3842540428734293E-2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3.7586756283908354E-2</v>
      </c>
      <c r="C118" s="302">
        <f t="shared" si="23"/>
        <v>4.0419646546228094E-2</v>
      </c>
      <c r="D118" s="302">
        <f t="shared" si="23"/>
        <v>4.0220847754151176E-2</v>
      </c>
      <c r="E118" s="302">
        <f t="shared" si="23"/>
        <v>3.9876490669731687E-2</v>
      </c>
      <c r="F118" s="302">
        <f t="shared" si="23"/>
        <v>4.1605442414992949E-2</v>
      </c>
      <c r="G118" s="302">
        <f t="shared" si="23"/>
        <v>4.0993539216077568E-2</v>
      </c>
      <c r="H118" s="302">
        <f t="shared" si="23"/>
        <v>3.933214693971155E-2</v>
      </c>
      <c r="I118" s="302">
        <f t="shared" si="23"/>
        <v>3.8761872273718259E-2</v>
      </c>
      <c r="J118" s="302">
        <f t="shared" si="23"/>
        <v>4.0455715551087103E-2</v>
      </c>
      <c r="K118" s="302">
        <f t="shared" si="23"/>
        <v>3.5438877397557231E-2</v>
      </c>
      <c r="L118" s="302">
        <f t="shared" si="23"/>
        <v>3.4989901801542447E-2</v>
      </c>
      <c r="M118" s="302">
        <f t="shared" si="23"/>
        <v>3.6319355898022487E-2</v>
      </c>
      <c r="N118" s="302">
        <f t="shared" si="23"/>
        <v>3.7232493299076651E-2</v>
      </c>
      <c r="O118" s="302">
        <f t="shared" si="23"/>
        <v>3.4773521309801707E-2</v>
      </c>
      <c r="P118" s="302">
        <f t="shared" si="23"/>
        <v>3.3974914876710866E-2</v>
      </c>
      <c r="Q118" s="302">
        <f t="shared" si="23"/>
        <v>3.0704888133557207E-2</v>
      </c>
      <c r="R118" s="302">
        <f t="shared" si="23"/>
        <v>3.0533365110884187E-2</v>
      </c>
      <c r="S118" s="302">
        <f t="shared" si="23"/>
        <v>3.2017420327508699E-2</v>
      </c>
      <c r="T118" s="302">
        <f t="shared" si="23"/>
        <v>3.1038955612725967E-2</v>
      </c>
      <c r="U118" s="302">
        <f t="shared" si="23"/>
        <v>2.9505447505224689E-2</v>
      </c>
      <c r="V118" s="302">
        <f t="shared" si="23"/>
        <v>2.5256078305117533E-2</v>
      </c>
      <c r="W118" s="302">
        <f t="shared" si="23"/>
        <v>2.3853715791303725E-2</v>
      </c>
      <c r="X118" s="302">
        <f t="shared" si="23"/>
        <v>2.2225833306989632E-2</v>
      </c>
      <c r="Y118" s="302">
        <f t="shared" si="23"/>
        <v>1.9390478245629977E-2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0.78032945108137064</v>
      </c>
      <c r="C119" s="301">
        <f t="shared" si="24"/>
        <v>0.77768043194490211</v>
      </c>
      <c r="D119" s="301">
        <f t="shared" si="24"/>
        <v>0.77782881962298034</v>
      </c>
      <c r="E119" s="301">
        <f t="shared" si="24"/>
        <v>0.77828230940385756</v>
      </c>
      <c r="F119" s="301">
        <f t="shared" si="24"/>
        <v>0.77658156428287983</v>
      </c>
      <c r="G119" s="301">
        <f t="shared" si="24"/>
        <v>0.77709063772959464</v>
      </c>
      <c r="H119" s="301">
        <f t="shared" si="24"/>
        <v>0.77864426027164502</v>
      </c>
      <c r="I119" s="301">
        <f t="shared" si="24"/>
        <v>0.77914018136713536</v>
      </c>
      <c r="J119" s="301">
        <f t="shared" si="24"/>
        <v>0.77754029816594927</v>
      </c>
      <c r="K119" s="301">
        <f t="shared" si="24"/>
        <v>0.78229032542191923</v>
      </c>
      <c r="L119" s="301">
        <f t="shared" si="24"/>
        <v>0.78270899247484149</v>
      </c>
      <c r="M119" s="301">
        <f t="shared" si="24"/>
        <v>0.78143985199163324</v>
      </c>
      <c r="N119" s="301">
        <f t="shared" si="24"/>
        <v>0.78073089811586704</v>
      </c>
      <c r="O119" s="301">
        <f t="shared" si="24"/>
        <v>0.78295896335440562</v>
      </c>
      <c r="P119" s="301">
        <f t="shared" si="24"/>
        <v>0.7836501972889639</v>
      </c>
      <c r="Q119" s="301">
        <f t="shared" si="24"/>
        <v>0.78677007437384683</v>
      </c>
      <c r="R119" s="301">
        <f t="shared" si="24"/>
        <v>0.78691681471001207</v>
      </c>
      <c r="S119" s="301">
        <f t="shared" si="24"/>
        <v>0.78554147696331356</v>
      </c>
      <c r="T119" s="301">
        <f t="shared" si="24"/>
        <v>0.78669805782734359</v>
      </c>
      <c r="U119" s="301">
        <f t="shared" si="24"/>
        <v>0.78806036813462677</v>
      </c>
      <c r="V119" s="301">
        <f t="shared" si="24"/>
        <v>0.79207099738090547</v>
      </c>
      <c r="W119" s="301">
        <f t="shared" si="24"/>
        <v>0.79337356025328443</v>
      </c>
      <c r="X119" s="301">
        <f t="shared" si="24"/>
        <v>0.79489302739462697</v>
      </c>
      <c r="Y119" s="301">
        <f t="shared" si="24"/>
        <v>0.7974746931536919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0.70255371114033738</v>
      </c>
      <c r="C120" s="302">
        <f t="shared" si="25"/>
        <v>0.69404278323314605</v>
      </c>
      <c r="D120" s="302">
        <f t="shared" si="25"/>
        <v>0.69460253184475029</v>
      </c>
      <c r="E120" s="302">
        <f t="shared" si="25"/>
        <v>0.69576857651709945</v>
      </c>
      <c r="F120" s="302">
        <f t="shared" si="25"/>
        <v>0.69049022814953331</v>
      </c>
      <c r="G120" s="302">
        <f t="shared" si="25"/>
        <v>0.69226547161923324</v>
      </c>
      <c r="H120" s="302">
        <f t="shared" si="25"/>
        <v>0.69725690115507333</v>
      </c>
      <c r="I120" s="302">
        <f t="shared" si="25"/>
        <v>0.69893285315778608</v>
      </c>
      <c r="J120" s="302">
        <f t="shared" si="25"/>
        <v>0.69382801429491903</v>
      </c>
      <c r="K120" s="302">
        <f t="shared" si="25"/>
        <v>0.70895904640823659</v>
      </c>
      <c r="L120" s="302">
        <f t="shared" si="25"/>
        <v>0.71030674838324026</v>
      </c>
      <c r="M120" s="302">
        <f t="shared" si="25"/>
        <v>0.70628665819608971</v>
      </c>
      <c r="N120" s="302">
        <f t="shared" si="25"/>
        <v>0.70368821067797838</v>
      </c>
      <c r="O120" s="302">
        <f t="shared" si="25"/>
        <v>0.71100446082174129</v>
      </c>
      <c r="P120" s="302">
        <f t="shared" si="25"/>
        <v>0.7133481971905653</v>
      </c>
      <c r="Q120" s="302">
        <f t="shared" si="25"/>
        <v>0.7232345200856346</v>
      </c>
      <c r="R120" s="302">
        <f t="shared" si="25"/>
        <v>0.72373618144516638</v>
      </c>
      <c r="S120" s="302">
        <f t="shared" si="25"/>
        <v>0.71928998832285418</v>
      </c>
      <c r="T120" s="302">
        <f t="shared" si="25"/>
        <v>0.72247124023387743</v>
      </c>
      <c r="U120" s="302">
        <f t="shared" si="25"/>
        <v>0.72700673544878047</v>
      </c>
      <c r="V120" s="302">
        <f t="shared" si="25"/>
        <v>0.73981029780491803</v>
      </c>
      <c r="W120" s="302">
        <f t="shared" si="25"/>
        <v>0.74401467485231076</v>
      </c>
      <c r="X120" s="302">
        <f t="shared" si="25"/>
        <v>0.74890260943463827</v>
      </c>
      <c r="Y120" s="302">
        <f t="shared" si="25"/>
        <v>0.75735128420685405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7.7775739941033234E-2</v>
      </c>
      <c r="C121" s="302">
        <f t="shared" si="26"/>
        <v>8.3637648711756107E-2</v>
      </c>
      <c r="D121" s="302">
        <f t="shared" si="26"/>
        <v>8.3226287778230004E-2</v>
      </c>
      <c r="E121" s="302">
        <f t="shared" si="26"/>
        <v>8.251373288675809E-2</v>
      </c>
      <c r="F121" s="302">
        <f t="shared" si="26"/>
        <v>8.6091336133346436E-2</v>
      </c>
      <c r="G121" s="302">
        <f t="shared" si="26"/>
        <v>8.482516611036138E-2</v>
      </c>
      <c r="H121" s="302">
        <f t="shared" si="26"/>
        <v>8.13873591165718E-2</v>
      </c>
      <c r="I121" s="302">
        <f t="shared" si="26"/>
        <v>8.0207328209349268E-2</v>
      </c>
      <c r="J121" s="302">
        <f t="shared" si="26"/>
        <v>8.3712283871030191E-2</v>
      </c>
      <c r="K121" s="302">
        <f t="shared" si="26"/>
        <v>7.3331279013682638E-2</v>
      </c>
      <c r="L121" s="302">
        <f t="shared" si="26"/>
        <v>7.2402244091601203E-2</v>
      </c>
      <c r="M121" s="302">
        <f t="shared" si="26"/>
        <v>7.5153193795543541E-2</v>
      </c>
      <c r="N121" s="302">
        <f t="shared" si="26"/>
        <v>7.7042687437888668E-2</v>
      </c>
      <c r="O121" s="302">
        <f t="shared" si="26"/>
        <v>7.195450253266418E-2</v>
      </c>
      <c r="P121" s="302">
        <f t="shared" si="26"/>
        <v>7.0302000098398529E-2</v>
      </c>
      <c r="Q121" s="302">
        <f t="shared" si="26"/>
        <v>6.3535554288212268E-2</v>
      </c>
      <c r="R121" s="302">
        <f t="shared" si="26"/>
        <v>6.3180633264845645E-2</v>
      </c>
      <c r="S121" s="302">
        <f t="shared" si="26"/>
        <v>6.6251488640459349E-2</v>
      </c>
      <c r="T121" s="302">
        <f t="shared" si="26"/>
        <v>6.4226817593466129E-2</v>
      </c>
      <c r="U121" s="302">
        <f t="shared" si="26"/>
        <v>6.105363268584621E-2</v>
      </c>
      <c r="V121" s="302">
        <f t="shared" si="26"/>
        <v>5.2260699575987425E-2</v>
      </c>
      <c r="W121" s="302">
        <f t="shared" si="26"/>
        <v>4.9358885400973572E-2</v>
      </c>
      <c r="X121" s="302">
        <f t="shared" si="26"/>
        <v>4.5990417959988782E-2</v>
      </c>
      <c r="Y121" s="302">
        <f t="shared" si="26"/>
        <v>4.0123408946837781E-2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9.8691628908756726E-2</v>
      </c>
      <c r="C122" s="301">
        <f t="shared" si="27"/>
        <v>9.7719006067841743E-2</v>
      </c>
      <c r="D122" s="301">
        <f t="shared" si="27"/>
        <v>9.7786925830759486E-2</v>
      </c>
      <c r="E122" s="301">
        <f t="shared" si="27"/>
        <v>9.789287195020481E-2</v>
      </c>
      <c r="F122" s="301">
        <f t="shared" si="27"/>
        <v>9.7308838411281684E-2</v>
      </c>
      <c r="G122" s="301">
        <f t="shared" si="27"/>
        <v>9.7524622264547431E-2</v>
      </c>
      <c r="H122" s="301">
        <f t="shared" si="27"/>
        <v>9.8095108685793256E-2</v>
      </c>
      <c r="I122" s="301">
        <f t="shared" si="27"/>
        <v>9.8294313454031515E-2</v>
      </c>
      <c r="J122" s="301">
        <f t="shared" si="27"/>
        <v>9.7714260901014982E-2</v>
      </c>
      <c r="K122" s="301">
        <f t="shared" si="27"/>
        <v>9.9430708868385273E-2</v>
      </c>
      <c r="L122" s="301">
        <f t="shared" si="27"/>
        <v>9.9584504654777223E-2</v>
      </c>
      <c r="M122" s="301">
        <f t="shared" si="27"/>
        <v>9.9131850239829788E-2</v>
      </c>
      <c r="N122" s="301">
        <f t="shared" si="27"/>
        <v>9.8726786022748717E-2</v>
      </c>
      <c r="O122" s="301">
        <f t="shared" si="27"/>
        <v>9.9669614950374019E-2</v>
      </c>
      <c r="P122" s="301">
        <f t="shared" si="27"/>
        <v>9.9935476696690909E-2</v>
      </c>
      <c r="Q122" s="301">
        <f t="shared" si="27"/>
        <v>0.10104821991346573</v>
      </c>
      <c r="R122" s="301">
        <f t="shared" si="27"/>
        <v>0.10111224213860726</v>
      </c>
      <c r="S122" s="301">
        <f t="shared" si="27"/>
        <v>0.10059872557035254</v>
      </c>
      <c r="T122" s="301">
        <f t="shared" si="27"/>
        <v>0.10083283486912477</v>
      </c>
      <c r="U122" s="301">
        <f t="shared" si="27"/>
        <v>0.10145167458765941</v>
      </c>
      <c r="V122" s="301">
        <f t="shared" si="27"/>
        <v>0.10285191909114176</v>
      </c>
      <c r="W122" s="301">
        <f t="shared" si="27"/>
        <v>0.10332025026885452</v>
      </c>
      <c r="X122" s="301">
        <f t="shared" si="27"/>
        <v>0.10388497758874056</v>
      </c>
      <c r="Y122" s="301">
        <f t="shared" si="27"/>
        <v>0.10484329782081438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7.968780519878807E-2</v>
      </c>
      <c r="C123" s="302">
        <f t="shared" si="28"/>
        <v>7.8722445320426077E-2</v>
      </c>
      <c r="D123" s="302">
        <f t="shared" si="28"/>
        <v>7.8785935324983042E-2</v>
      </c>
      <c r="E123" s="302">
        <f t="shared" si="28"/>
        <v>7.8918195021615289E-2</v>
      </c>
      <c r="F123" s="302">
        <f t="shared" si="28"/>
        <v>7.831949347066447E-2</v>
      </c>
      <c r="G123" s="302">
        <f t="shared" si="28"/>
        <v>7.8520852104959113E-2</v>
      </c>
      <c r="H123" s="302">
        <f t="shared" si="28"/>
        <v>7.9087009621755786E-2</v>
      </c>
      <c r="I123" s="302">
        <f t="shared" si="28"/>
        <v>7.9277106029470884E-2</v>
      </c>
      <c r="J123" s="302">
        <f t="shared" si="28"/>
        <v>7.8698084954747602E-2</v>
      </c>
      <c r="K123" s="302">
        <f t="shared" si="28"/>
        <v>8.0414336282415524E-2</v>
      </c>
      <c r="L123" s="302">
        <f t="shared" si="28"/>
        <v>8.0567200626802504E-2</v>
      </c>
      <c r="M123" s="302">
        <f t="shared" si="28"/>
        <v>8.0111218175019233E-2</v>
      </c>
      <c r="N123" s="302">
        <f t="shared" si="28"/>
        <v>7.9816486859307492E-2</v>
      </c>
      <c r="O123" s="302">
        <f t="shared" si="28"/>
        <v>8.0646339306169504E-2</v>
      </c>
      <c r="P123" s="302">
        <f t="shared" si="28"/>
        <v>8.0912179773929629E-2</v>
      </c>
      <c r="Q123" s="302">
        <f t="shared" si="28"/>
        <v>8.2033545102305594E-2</v>
      </c>
      <c r="R123" s="302">
        <f t="shared" si="28"/>
        <v>8.2090446506511788E-2</v>
      </c>
      <c r="S123" s="302">
        <f t="shared" si="28"/>
        <v>8.1586132934768005E-2</v>
      </c>
      <c r="T123" s="302">
        <f t="shared" si="28"/>
        <v>8.1946969378379364E-2</v>
      </c>
      <c r="U123" s="302">
        <f t="shared" si="28"/>
        <v>8.2461412122662406E-2</v>
      </c>
      <c r="V123" s="302">
        <f t="shared" si="28"/>
        <v>8.3913668038057637E-2</v>
      </c>
      <c r="W123" s="302">
        <f t="shared" si="28"/>
        <v>8.4390553397599904E-2</v>
      </c>
      <c r="X123" s="302">
        <f t="shared" si="28"/>
        <v>8.4944971903465755E-2</v>
      </c>
      <c r="Y123" s="302">
        <f t="shared" si="28"/>
        <v>8.5903270662351344E-2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1.9003823709968646E-2</v>
      </c>
      <c r="C124" s="303">
        <f t="shared" si="29"/>
        <v>1.8996560747415674E-2</v>
      </c>
      <c r="D124" s="303">
        <f t="shared" si="29"/>
        <v>1.9000990505776433E-2</v>
      </c>
      <c r="E124" s="303">
        <f t="shared" si="29"/>
        <v>1.8974676928589528E-2</v>
      </c>
      <c r="F124" s="303">
        <f t="shared" si="29"/>
        <v>1.8989344940617221E-2</v>
      </c>
      <c r="G124" s="303">
        <f t="shared" si="29"/>
        <v>1.9003770159588328E-2</v>
      </c>
      <c r="H124" s="303">
        <f t="shared" si="29"/>
        <v>1.9008099064037463E-2</v>
      </c>
      <c r="I124" s="303">
        <f t="shared" si="29"/>
        <v>1.9017207424560617E-2</v>
      </c>
      <c r="J124" s="303">
        <f t="shared" si="29"/>
        <v>1.9016175946267394E-2</v>
      </c>
      <c r="K124" s="303">
        <f t="shared" si="29"/>
        <v>1.9016372585969762E-2</v>
      </c>
      <c r="L124" s="303">
        <f t="shared" si="29"/>
        <v>1.9017304027974708E-2</v>
      </c>
      <c r="M124" s="303">
        <f t="shared" si="29"/>
        <v>1.9020632064810555E-2</v>
      </c>
      <c r="N124" s="303">
        <f t="shared" si="29"/>
        <v>1.8910299163441231E-2</v>
      </c>
      <c r="O124" s="303">
        <f t="shared" si="29"/>
        <v>1.9023275644204508E-2</v>
      </c>
      <c r="P124" s="303">
        <f t="shared" si="29"/>
        <v>1.9023296922761276E-2</v>
      </c>
      <c r="Q124" s="303">
        <f t="shared" si="29"/>
        <v>1.9014674811160138E-2</v>
      </c>
      <c r="R124" s="303">
        <f t="shared" si="29"/>
        <v>1.9021795632095471E-2</v>
      </c>
      <c r="S124" s="303">
        <f t="shared" si="29"/>
        <v>1.9012592635584556E-2</v>
      </c>
      <c r="T124" s="303">
        <f t="shared" si="29"/>
        <v>1.8885865490745397E-2</v>
      </c>
      <c r="U124" s="303">
        <f t="shared" si="29"/>
        <v>1.8990262464997017E-2</v>
      </c>
      <c r="V124" s="303">
        <f t="shared" si="29"/>
        <v>1.8938251053084127E-2</v>
      </c>
      <c r="W124" s="303">
        <f t="shared" si="29"/>
        <v>1.8929696871254627E-2</v>
      </c>
      <c r="X124" s="303">
        <f t="shared" si="29"/>
        <v>1.8940005685274808E-2</v>
      </c>
      <c r="Y124" s="303">
        <f t="shared" si="29"/>
        <v>1.8940027158463043E-2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0.99999999999999967</v>
      </c>
      <c r="D126" s="232">
        <f t="shared" si="30"/>
        <v>0.99999999999999989</v>
      </c>
      <c r="E126" s="232">
        <f t="shared" si="30"/>
        <v>0.99999999999999989</v>
      </c>
      <c r="F126" s="232">
        <f t="shared" si="30"/>
        <v>1.0000000000000002</v>
      </c>
      <c r="G126" s="232">
        <f t="shared" si="30"/>
        <v>1</v>
      </c>
      <c r="H126" s="232">
        <f t="shared" si="30"/>
        <v>0.99999999999999989</v>
      </c>
      <c r="I126" s="232">
        <f t="shared" si="30"/>
        <v>0.99999999999999978</v>
      </c>
      <c r="J126" s="232">
        <f t="shared" si="30"/>
        <v>1</v>
      </c>
      <c r="K126" s="232">
        <f t="shared" si="30"/>
        <v>1.0000000000000002</v>
      </c>
      <c r="L126" s="232">
        <f t="shared" si="30"/>
        <v>1</v>
      </c>
      <c r="M126" s="232">
        <f t="shared" si="30"/>
        <v>0.99999999999999989</v>
      </c>
      <c r="N126" s="232">
        <f t="shared" si="30"/>
        <v>1</v>
      </c>
      <c r="O126" s="232">
        <f t="shared" si="30"/>
        <v>1</v>
      </c>
      <c r="P126" s="232">
        <f t="shared" si="30"/>
        <v>0.99999999999999989</v>
      </c>
      <c r="Q126" s="232">
        <f t="shared" si="30"/>
        <v>1.0000000000000002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0.99999999999999989</v>
      </c>
      <c r="V126" s="232">
        <f t="shared" si="30"/>
        <v>0.99999999999999989</v>
      </c>
      <c r="W126" s="232">
        <f t="shared" si="30"/>
        <v>1.0000000000000002</v>
      </c>
      <c r="X126" s="232">
        <f t="shared" si="30"/>
        <v>0.99999999999999978</v>
      </c>
      <c r="Y126" s="232">
        <f t="shared" si="30"/>
        <v>1.0000000000000002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2.7126387171209208E-2</v>
      </c>
      <c r="C127" s="299">
        <f t="shared" si="31"/>
        <v>2.7120649931607094E-2</v>
      </c>
      <c r="D127" s="299">
        <f t="shared" si="31"/>
        <v>2.7108420950433112E-2</v>
      </c>
      <c r="E127" s="299">
        <f t="shared" si="31"/>
        <v>2.7133720990170637E-2</v>
      </c>
      <c r="F127" s="299">
        <f t="shared" si="31"/>
        <v>2.7117817187235941E-2</v>
      </c>
      <c r="G127" s="299">
        <f t="shared" si="31"/>
        <v>2.710773040451004E-2</v>
      </c>
      <c r="H127" s="299">
        <f t="shared" si="31"/>
        <v>2.7108100315716616E-2</v>
      </c>
      <c r="I127" s="299">
        <f t="shared" si="31"/>
        <v>2.7099576517648955E-2</v>
      </c>
      <c r="J127" s="299">
        <f t="shared" si="31"/>
        <v>2.7098340348254358E-2</v>
      </c>
      <c r="K127" s="299">
        <f t="shared" si="31"/>
        <v>2.7105713693187337E-2</v>
      </c>
      <c r="L127" s="299">
        <f t="shared" si="31"/>
        <v>2.710243944178322E-2</v>
      </c>
      <c r="M127" s="299">
        <f t="shared" si="31"/>
        <v>2.7100223082243767E-2</v>
      </c>
      <c r="N127" s="299">
        <f t="shared" si="31"/>
        <v>2.7099497369231031E-2</v>
      </c>
      <c r="O127" s="299">
        <f t="shared" si="31"/>
        <v>2.7103160849640793E-2</v>
      </c>
      <c r="P127" s="299">
        <f t="shared" si="31"/>
        <v>2.7102758200264782E-2</v>
      </c>
      <c r="Q127" s="299">
        <f t="shared" si="31"/>
        <v>2.7118143267632851E-2</v>
      </c>
      <c r="R127" s="299">
        <f t="shared" si="31"/>
        <v>2.7093530307230013E-2</v>
      </c>
      <c r="S127" s="299">
        <f t="shared" si="31"/>
        <v>2.7131663761806629E-2</v>
      </c>
      <c r="T127" s="299">
        <f t="shared" si="31"/>
        <v>2.7096653103016038E-2</v>
      </c>
      <c r="U127" s="299">
        <f t="shared" si="31"/>
        <v>2.7175999810690941E-2</v>
      </c>
      <c r="V127" s="299">
        <f t="shared" si="31"/>
        <v>2.72763053392833E-2</v>
      </c>
      <c r="W127" s="299">
        <f t="shared" si="31"/>
        <v>2.7200688783293007E-2</v>
      </c>
      <c r="X127" s="299">
        <f t="shared" si="31"/>
        <v>2.7275310431314672E-2</v>
      </c>
      <c r="Y127" s="299">
        <f t="shared" si="31"/>
        <v>2.7411057935078288E-2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3.0046645645090578E-3</v>
      </c>
      <c r="C128" s="233">
        <f t="shared" si="32"/>
        <v>3.0040290769883004E-3</v>
      </c>
      <c r="D128" s="233">
        <f t="shared" si="32"/>
        <v>3.0026745292499085E-3</v>
      </c>
      <c r="E128" s="233">
        <f t="shared" si="32"/>
        <v>3.0054768977481609E-3</v>
      </c>
      <c r="F128" s="233">
        <f t="shared" si="32"/>
        <v>3.0037153069835221E-3</v>
      </c>
      <c r="G128" s="233">
        <f t="shared" si="32"/>
        <v>3.0025980406688034E-3</v>
      </c>
      <c r="H128" s="233">
        <f t="shared" si="32"/>
        <v>3.0026390140239145E-3</v>
      </c>
      <c r="I128" s="233">
        <f t="shared" si="32"/>
        <v>3.0016948722977302E-3</v>
      </c>
      <c r="J128" s="233">
        <f t="shared" si="32"/>
        <v>3.0015579475258388E-3</v>
      </c>
      <c r="K128" s="233">
        <f t="shared" si="32"/>
        <v>3.0023746588741722E-3</v>
      </c>
      <c r="L128" s="233">
        <f t="shared" si="32"/>
        <v>3.0020119851754162E-3</v>
      </c>
      <c r="M128" s="233">
        <f t="shared" si="32"/>
        <v>3.001766489270326E-3</v>
      </c>
      <c r="N128" s="233">
        <f t="shared" si="32"/>
        <v>3.0016861053931963E-3</v>
      </c>
      <c r="O128" s="233">
        <f t="shared" si="32"/>
        <v>3.0020918921904033E-3</v>
      </c>
      <c r="P128" s="233">
        <f t="shared" si="32"/>
        <v>3.0020472925795369E-3</v>
      </c>
      <c r="Q128" s="233">
        <f t="shared" si="32"/>
        <v>3.0037514254023733E-3</v>
      </c>
      <c r="R128" s="233">
        <f t="shared" si="32"/>
        <v>3.0085401559197087E-3</v>
      </c>
      <c r="S128" s="233">
        <f t="shared" si="32"/>
        <v>3.0052490280680802E-3</v>
      </c>
      <c r="T128" s="233">
        <f t="shared" si="32"/>
        <v>3.0202654935531027E-3</v>
      </c>
      <c r="U128" s="233">
        <f t="shared" si="32"/>
        <v>3.0101599273401522E-3</v>
      </c>
      <c r="V128" s="233">
        <f t="shared" si="32"/>
        <v>3.0212703072622425E-3</v>
      </c>
      <c r="W128" s="233">
        <f t="shared" si="32"/>
        <v>3.0638888545788819E-3</v>
      </c>
      <c r="X128" s="233">
        <f t="shared" si="32"/>
        <v>3.0265990478005309E-3</v>
      </c>
      <c r="Y128" s="233">
        <f t="shared" si="32"/>
        <v>3.0361962296493752E-3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0.13073647405287214</v>
      </c>
      <c r="C129" s="233">
        <f t="shared" si="33"/>
        <v>0.13070882324660585</v>
      </c>
      <c r="D129" s="233">
        <f t="shared" si="33"/>
        <v>0.13064988528815774</v>
      </c>
      <c r="E129" s="233">
        <f t="shared" si="33"/>
        <v>0.13077181962345288</v>
      </c>
      <c r="F129" s="233">
        <f t="shared" si="33"/>
        <v>0.13069517074623269</v>
      </c>
      <c r="G129" s="233">
        <f t="shared" si="33"/>
        <v>0.13064655718041571</v>
      </c>
      <c r="H129" s="233">
        <f t="shared" si="33"/>
        <v>0.13064833997908176</v>
      </c>
      <c r="I129" s="233">
        <f t="shared" si="33"/>
        <v>0.13060725926686331</v>
      </c>
      <c r="J129" s="233">
        <f t="shared" si="33"/>
        <v>0.13060130150968172</v>
      </c>
      <c r="K129" s="233">
        <f t="shared" si="33"/>
        <v>0.13063683757692238</v>
      </c>
      <c r="L129" s="233">
        <f t="shared" si="33"/>
        <v>0.13062105721955172</v>
      </c>
      <c r="M129" s="233">
        <f t="shared" si="33"/>
        <v>0.13061037540521378</v>
      </c>
      <c r="N129" s="233">
        <f t="shared" si="33"/>
        <v>0.13060687780857991</v>
      </c>
      <c r="O129" s="233">
        <f t="shared" si="33"/>
        <v>0.13062453406735519</v>
      </c>
      <c r="P129" s="233">
        <f t="shared" si="33"/>
        <v>0.13061704101418484</v>
      </c>
      <c r="Q129" s="233">
        <f t="shared" si="33"/>
        <v>0.13069674230093617</v>
      </c>
      <c r="R129" s="233">
        <f t="shared" si="33"/>
        <v>0.13039812138271778</v>
      </c>
      <c r="S129" s="233">
        <f t="shared" si="33"/>
        <v>0.13076190474680763</v>
      </c>
      <c r="T129" s="233">
        <f t="shared" si="33"/>
        <v>0.13041715190485667</v>
      </c>
      <c r="U129" s="233">
        <f t="shared" si="33"/>
        <v>0.13097558372543419</v>
      </c>
      <c r="V129" s="233">
        <f t="shared" si="33"/>
        <v>0.13145900936753713</v>
      </c>
      <c r="W129" s="233">
        <f t="shared" si="33"/>
        <v>0.13092193026324969</v>
      </c>
      <c r="X129" s="233">
        <f t="shared" si="33"/>
        <v>0.13113018543301383</v>
      </c>
      <c r="Y129" s="233">
        <f t="shared" si="33"/>
        <v>0.13210845373078828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4.0980188843316993E-2</v>
      </c>
      <c r="C130" s="233">
        <f t="shared" si="34"/>
        <v>4.0971521520210184E-2</v>
      </c>
      <c r="D130" s="233">
        <f t="shared" si="34"/>
        <v>4.0953047037976045E-2</v>
      </c>
      <c r="E130" s="233">
        <f t="shared" si="34"/>
        <v>4.0991268139800016E-2</v>
      </c>
      <c r="F130" s="233">
        <f t="shared" si="34"/>
        <v>4.0967242056139205E-2</v>
      </c>
      <c r="G130" s="233">
        <f t="shared" si="34"/>
        <v>4.0952003821194023E-2</v>
      </c>
      <c r="H130" s="233">
        <f t="shared" si="34"/>
        <v>4.0952562650904918E-2</v>
      </c>
      <c r="I130" s="233">
        <f t="shared" si="34"/>
        <v>4.0939685637380395E-2</v>
      </c>
      <c r="J130" s="233">
        <f t="shared" si="34"/>
        <v>4.0937818140064475E-2</v>
      </c>
      <c r="K130" s="233">
        <f t="shared" si="34"/>
        <v>4.0948957148951033E-2</v>
      </c>
      <c r="L130" s="233">
        <f t="shared" si="34"/>
        <v>4.0944010694415285E-2</v>
      </c>
      <c r="M130" s="233">
        <f t="shared" si="34"/>
        <v>4.0940662410993006E-2</v>
      </c>
      <c r="N130" s="233">
        <f t="shared" si="34"/>
        <v>4.0939566066827464E-2</v>
      </c>
      <c r="O130" s="233">
        <f t="shared" si="34"/>
        <v>4.0945100534726477E-2</v>
      </c>
      <c r="P130" s="233">
        <f t="shared" si="34"/>
        <v>4.0944492247033705E-2</v>
      </c>
      <c r="Q130" s="233">
        <f t="shared" si="34"/>
        <v>4.0967734670071136E-2</v>
      </c>
      <c r="R130" s="233">
        <f t="shared" si="34"/>
        <v>4.1033047478441866E-2</v>
      </c>
      <c r="S130" s="233">
        <f t="shared" si="34"/>
        <v>4.0988160257931353E-2</v>
      </c>
      <c r="T130" s="233">
        <f t="shared" si="34"/>
        <v>4.1192967675905461E-2</v>
      </c>
      <c r="U130" s="233">
        <f t="shared" si="34"/>
        <v>4.1055139308417442E-2</v>
      </c>
      <c r="V130" s="233">
        <f t="shared" si="34"/>
        <v>4.1206672185899428E-2</v>
      </c>
      <c r="W130" s="233">
        <f t="shared" si="34"/>
        <v>4.1787940437235507E-2</v>
      </c>
      <c r="X130" s="233">
        <f t="shared" si="34"/>
        <v>4.1279350113457645E-2</v>
      </c>
      <c r="Y130" s="233">
        <f t="shared" si="34"/>
        <v>4.1410244699553851E-2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0.25001155809258047</v>
      </c>
      <c r="C131" s="300">
        <f t="shared" si="35"/>
        <v>0.24984138962092736</v>
      </c>
      <c r="D131" s="300">
        <f t="shared" si="35"/>
        <v>0.2502074694989509</v>
      </c>
      <c r="E131" s="300">
        <f t="shared" si="35"/>
        <v>0.24954200615979047</v>
      </c>
      <c r="F131" s="300">
        <f t="shared" si="35"/>
        <v>0.24981126881548238</v>
      </c>
      <c r="G131" s="300">
        <f t="shared" si="35"/>
        <v>0.25017234716541753</v>
      </c>
      <c r="H131" s="300">
        <f t="shared" si="35"/>
        <v>0.25028340258581222</v>
      </c>
      <c r="I131" s="300">
        <f t="shared" si="35"/>
        <v>0.25053210082970473</v>
      </c>
      <c r="J131" s="300">
        <f t="shared" si="35"/>
        <v>0.25048152993786343</v>
      </c>
      <c r="K131" s="300">
        <f t="shared" si="35"/>
        <v>0.25059667467251062</v>
      </c>
      <c r="L131" s="300">
        <f t="shared" si="35"/>
        <v>0.25067139798424898</v>
      </c>
      <c r="M131" s="300">
        <f t="shared" si="35"/>
        <v>0.2506374285826215</v>
      </c>
      <c r="N131" s="300">
        <f t="shared" si="35"/>
        <v>0.25060033860531311</v>
      </c>
      <c r="O131" s="300">
        <f t="shared" si="35"/>
        <v>0.25067742490764289</v>
      </c>
      <c r="P131" s="300">
        <f t="shared" si="35"/>
        <v>0.25073322442254264</v>
      </c>
      <c r="Q131" s="300">
        <f t="shared" si="35"/>
        <v>0.25086747743566046</v>
      </c>
      <c r="R131" s="300">
        <f t="shared" si="35"/>
        <v>0.25114756056488907</v>
      </c>
      <c r="S131" s="300">
        <f t="shared" si="35"/>
        <v>0.25065288535079061</v>
      </c>
      <c r="T131" s="300">
        <f t="shared" si="35"/>
        <v>0.25177341849218987</v>
      </c>
      <c r="U131" s="300">
        <f t="shared" si="35"/>
        <v>0.25111160808402744</v>
      </c>
      <c r="V131" s="300">
        <f t="shared" si="35"/>
        <v>0.25259164104786602</v>
      </c>
      <c r="W131" s="300">
        <f t="shared" si="35"/>
        <v>0.25664784128946111</v>
      </c>
      <c r="X131" s="300">
        <f t="shared" si="35"/>
        <v>0.2541520021968825</v>
      </c>
      <c r="Y131" s="300">
        <f t="shared" si="35"/>
        <v>0.25704337003824979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0.54814072727551222</v>
      </c>
      <c r="C132" s="235">
        <f t="shared" si="36"/>
        <v>0.54835358660366085</v>
      </c>
      <c r="D132" s="235">
        <f t="shared" si="36"/>
        <v>0.54807850269523217</v>
      </c>
      <c r="E132" s="235">
        <f t="shared" si="36"/>
        <v>0.54855570818903776</v>
      </c>
      <c r="F132" s="235">
        <f t="shared" si="36"/>
        <v>0.5484047858879264</v>
      </c>
      <c r="G132" s="235">
        <f t="shared" si="36"/>
        <v>0.54811876338779397</v>
      </c>
      <c r="H132" s="235">
        <f t="shared" si="36"/>
        <v>0.54800495545446049</v>
      </c>
      <c r="I132" s="235">
        <f t="shared" si="36"/>
        <v>0.54781968287610461</v>
      </c>
      <c r="J132" s="235">
        <f t="shared" si="36"/>
        <v>0.54787945211661015</v>
      </c>
      <c r="K132" s="235">
        <f t="shared" si="36"/>
        <v>0.54770944224955465</v>
      </c>
      <c r="L132" s="235">
        <f t="shared" si="36"/>
        <v>0.54765908267482544</v>
      </c>
      <c r="M132" s="235">
        <f t="shared" si="36"/>
        <v>0.54770954402965755</v>
      </c>
      <c r="N132" s="235">
        <f t="shared" si="36"/>
        <v>0.54775203404465533</v>
      </c>
      <c r="O132" s="235">
        <f t="shared" si="36"/>
        <v>0.5476476877484443</v>
      </c>
      <c r="P132" s="235">
        <f t="shared" si="36"/>
        <v>0.54760043682339443</v>
      </c>
      <c r="Q132" s="235">
        <f t="shared" si="36"/>
        <v>0.54734615090029726</v>
      </c>
      <c r="R132" s="235">
        <f t="shared" si="36"/>
        <v>0.5473192001108016</v>
      </c>
      <c r="S132" s="235">
        <f t="shared" si="36"/>
        <v>0.54746013685459571</v>
      </c>
      <c r="T132" s="235">
        <f t="shared" si="36"/>
        <v>0.54649954333047879</v>
      </c>
      <c r="U132" s="235">
        <f t="shared" si="36"/>
        <v>0.54667150914408968</v>
      </c>
      <c r="V132" s="235">
        <f t="shared" si="36"/>
        <v>0.54444510175215177</v>
      </c>
      <c r="W132" s="235">
        <f t="shared" si="36"/>
        <v>0.54037771037218207</v>
      </c>
      <c r="X132" s="235">
        <f t="shared" si="36"/>
        <v>0.54313655277753059</v>
      </c>
      <c r="Y132" s="235">
        <f t="shared" si="36"/>
        <v>0.5389906773666806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0.63505105644900328</v>
      </c>
      <c r="C136" s="322">
        <f>IF(C$5=0,0,C$5/PPA_fec!C$5)</f>
        <v>0.63625668988475592</v>
      </c>
      <c r="D136" s="322">
        <f>IF(D$5=0,0,D$5/PPA_fec!D$5)</f>
        <v>0.63798363836027661</v>
      </c>
      <c r="E136" s="322">
        <f>IF(E$5=0,0,E$5/PPA_fec!E$5)</f>
        <v>0.63848648370021543</v>
      </c>
      <c r="F136" s="322">
        <f>IF(F$5=0,0,F$5/PPA_fec!F$5)</f>
        <v>0.638748614055619</v>
      </c>
      <c r="G136" s="322">
        <f>IF(G$5=0,0,G$5/PPA_fec!G$5)</f>
        <v>0.63819199082092737</v>
      </c>
      <c r="H136" s="322">
        <f>IF(H$5=0,0,H$5/PPA_fec!H$5)</f>
        <v>0.64681516870428557</v>
      </c>
      <c r="I136" s="322">
        <f>IF(I$5=0,0,I$5/PPA_fec!I$5)</f>
        <v>0.64741555358606506</v>
      </c>
      <c r="J136" s="322">
        <f>IF(J$5=0,0,J$5/PPA_fec!J$5)</f>
        <v>0.64806723811529432</v>
      </c>
      <c r="K136" s="322">
        <f>IF(K$5=0,0,K$5/PPA_fec!K$5)</f>
        <v>0.64616245999837607</v>
      </c>
      <c r="L136" s="322">
        <f>IF(L$5=0,0,L$5/PPA_fec!L$5)</f>
        <v>0.64596363020144854</v>
      </c>
      <c r="M136" s="322">
        <f>IF(M$5=0,0,M$5/PPA_fec!M$5)</f>
        <v>0.64640004423004283</v>
      </c>
      <c r="N136" s="322">
        <f>IF(N$5=0,0,N$5/PPA_fec!N$5)</f>
        <v>0.64676494954395658</v>
      </c>
      <c r="O136" s="322">
        <f>IF(O$5=0,0,O$5/PPA_fec!O$5)</f>
        <v>0.64576002464900173</v>
      </c>
      <c r="P136" s="322">
        <f>IF(P$5=0,0,P$5/PPA_fec!P$5)</f>
        <v>0.65606002874725133</v>
      </c>
      <c r="Q136" s="322">
        <f>IF(Q$5=0,0,Q$5/PPA_fec!Q$5)</f>
        <v>0.65715685895422016</v>
      </c>
      <c r="R136" s="322">
        <f>IF(R$5=0,0,R$5/PPA_fec!R$5)</f>
        <v>0.65729535894609015</v>
      </c>
      <c r="S136" s="322">
        <f>IF(S$5=0,0,S$5/PPA_fec!S$5)</f>
        <v>0.66775907297251225</v>
      </c>
      <c r="T136" s="322">
        <f>IF(T$5=0,0,T$5/PPA_fec!T$5)</f>
        <v>0.67095207674346002</v>
      </c>
      <c r="U136" s="322">
        <f>IF(U$5=0,0,U$5/PPA_fec!U$5)</f>
        <v>0.67165531840928394</v>
      </c>
      <c r="V136" s="322">
        <f>IF(V$5=0,0,V$5/PPA_fec!V$5)</f>
        <v>0.67139234355147381</v>
      </c>
      <c r="W136" s="322">
        <f>IF(W$5=0,0,W$5/PPA_fec!W$5)</f>
        <v>0.67971872868205541</v>
      </c>
      <c r="X136" s="322">
        <f>IF(X$5=0,0,X$5/PPA_fec!X$5)</f>
        <v>0.68541127827333848</v>
      </c>
      <c r="Y136" s="322">
        <f>IF(Y$5=0,0,Y$5/PPA_fec!Y$5)</f>
        <v>0.68518887928585015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0.49003920026532038</v>
      </c>
      <c r="C137" s="305">
        <f>IF(C$6=0,0,C$6/PPA_fec!C$6)</f>
        <v>0.49003920026532016</v>
      </c>
      <c r="D137" s="305">
        <f>IF(D$6=0,0,D$6/PPA_fec!D$6)</f>
        <v>0.49150166722645289</v>
      </c>
      <c r="E137" s="305">
        <f>IF(E$6=0,0,E$6/PPA_fec!E$6)</f>
        <v>0.49150166722645283</v>
      </c>
      <c r="F137" s="305">
        <f>IF(F$6=0,0,F$6/PPA_fec!F$6)</f>
        <v>0.49150166722645316</v>
      </c>
      <c r="G137" s="305">
        <f>IF(G$6=0,0,G$6/PPA_fec!G$6)</f>
        <v>0.49150166722645316</v>
      </c>
      <c r="H137" s="305">
        <f>IF(H$6=0,0,H$6/PPA_fec!H$6)</f>
        <v>0.49735150050380778</v>
      </c>
      <c r="I137" s="305">
        <f>IF(I$6=0,0,I$6/PPA_fec!I$6)</f>
        <v>0.4994874752269286</v>
      </c>
      <c r="J137" s="305">
        <f>IF(J$6=0,0,J$6/PPA_fec!J$6)</f>
        <v>0.49948747522692855</v>
      </c>
      <c r="K137" s="305">
        <f>IF(K$6=0,0,K$6/PPA_fec!K$6)</f>
        <v>0.49948747522692832</v>
      </c>
      <c r="L137" s="305">
        <f>IF(L$6=0,0,L$6/PPA_fec!L$6)</f>
        <v>0.49948747522692838</v>
      </c>
      <c r="M137" s="305">
        <f>IF(M$6=0,0,M$6/PPA_fec!M$6)</f>
        <v>0.49948747522692866</v>
      </c>
      <c r="N137" s="305">
        <f>IF(N$6=0,0,N$6/PPA_fec!N$6)</f>
        <v>0.49948747522692843</v>
      </c>
      <c r="O137" s="305">
        <f>IF(O$6=0,0,O$6/PPA_fec!O$6)</f>
        <v>0.49948747522692855</v>
      </c>
      <c r="P137" s="305">
        <f>IF(P$6=0,0,P$6/PPA_fec!P$6)</f>
        <v>0.50453872770423558</v>
      </c>
      <c r="Q137" s="305">
        <f>IF(Q$6=0,0,Q$6/PPA_fec!Q$6)</f>
        <v>0.50908485493381206</v>
      </c>
      <c r="R137" s="305">
        <f>IF(R$6=0,0,R$6/PPA_fec!R$6)</f>
        <v>0.50979814956714642</v>
      </c>
      <c r="S137" s="305">
        <f>IF(S$6=0,0,S$6/PPA_fec!S$6)</f>
        <v>0.51381833461043191</v>
      </c>
      <c r="T137" s="305">
        <f>IF(T$6=0,0,T$6/PPA_fec!T$6)</f>
        <v>0.51743650114938855</v>
      </c>
      <c r="U137" s="305">
        <f>IF(U$6=0,0,U$6/PPA_fec!U$6)</f>
        <v>0.52069285103444973</v>
      </c>
      <c r="V137" s="305">
        <f>IF(V$6=0,0,V$6/PPA_fec!V$6)</f>
        <v>0.52077044105778336</v>
      </c>
      <c r="W137" s="305">
        <f>IF(W$6=0,0,W$6/PPA_fec!W$6)</f>
        <v>0.52369339695200501</v>
      </c>
      <c r="X137" s="305">
        <f>IF(X$6=0,0,X$6/PPA_fec!X$6)</f>
        <v>0.52632405725680464</v>
      </c>
      <c r="Y137" s="305">
        <f>IF(Y$6=0,0,Y$6/PPA_fec!Y$6)</f>
        <v>0.5286916515311243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0.12735157608322653</v>
      </c>
      <c r="C138" s="306">
        <f>IF(C$7=0,0,C$7/PPA_fec!C$7)</f>
        <v>0.12735157608322648</v>
      </c>
      <c r="D138" s="306">
        <f>IF(D$7=0,0,D$7/PPA_fec!D$7)</f>
        <v>0.12773164256029421</v>
      </c>
      <c r="E138" s="306">
        <f>IF(E$7=0,0,E$7/PPA_fec!E$7)</f>
        <v>0.12773164256029423</v>
      </c>
      <c r="F138" s="306">
        <f>IF(F$7=0,0,F$7/PPA_fec!F$7)</f>
        <v>0.12773164256029421</v>
      </c>
      <c r="G138" s="306">
        <f>IF(G$7=0,0,G$7/PPA_fec!G$7)</f>
        <v>0.12773164256029421</v>
      </c>
      <c r="H138" s="306">
        <f>IF(H$7=0,0,H$7/PPA_fec!H$7)</f>
        <v>0.12980699741886054</v>
      </c>
      <c r="I138" s="306">
        <f>IF(I$7=0,0,I$7/PPA_fec!I$7)</f>
        <v>0.12980699741886056</v>
      </c>
      <c r="J138" s="306">
        <f>IF(J$7=0,0,J$7/PPA_fec!J$7)</f>
        <v>0.12980699741886056</v>
      </c>
      <c r="K138" s="306">
        <f>IF(K$7=0,0,K$7/PPA_fec!K$7)</f>
        <v>0.12980699741886059</v>
      </c>
      <c r="L138" s="306">
        <f>IF(L$7=0,0,L$7/PPA_fec!L$7)</f>
        <v>0.12980699741886059</v>
      </c>
      <c r="M138" s="306">
        <f>IF(M$7=0,0,M$7/PPA_fec!M$7)</f>
        <v>0.12980699741886062</v>
      </c>
      <c r="N138" s="306">
        <f>IF(N$7=0,0,N$7/PPA_fec!N$7)</f>
        <v>0.12980699741886059</v>
      </c>
      <c r="O138" s="306">
        <f>IF(O$7=0,0,O$7/PPA_fec!O$7)</f>
        <v>0.12980699741886054</v>
      </c>
      <c r="P138" s="306">
        <f>IF(P$7=0,0,P$7/PPA_fec!P$7)</f>
        <v>0.13248653943712499</v>
      </c>
      <c r="Q138" s="306">
        <f>IF(Q$7=0,0,Q$7/PPA_fec!Q$7)</f>
        <v>0.13248653943712502</v>
      </c>
      <c r="R138" s="306">
        <f>IF(R$7=0,0,R$7/PPA_fec!R$7)</f>
        <v>0.13248653943712499</v>
      </c>
      <c r="S138" s="306">
        <f>IF(S$7=0,0,S$7/PPA_fec!S$7)</f>
        <v>0.13533802277523482</v>
      </c>
      <c r="T138" s="306">
        <f>IF(T$7=0,0,T$7/PPA_fec!T$7)</f>
        <v>0.1353380227752348</v>
      </c>
      <c r="U138" s="306">
        <f>IF(U$7=0,0,U$7/PPA_fec!U$7)</f>
        <v>0.13533802277523477</v>
      </c>
      <c r="V138" s="306">
        <f>IF(V$7=0,0,V$7/PPA_fec!V$7)</f>
        <v>0.13533802277523482</v>
      </c>
      <c r="W138" s="306">
        <f>IF(W$7=0,0,W$7/PPA_fec!W$7)</f>
        <v>0.13857960665296876</v>
      </c>
      <c r="X138" s="306">
        <f>IF(X$7=0,0,X$7/PPA_fec!X$7)</f>
        <v>0.13918740608739802</v>
      </c>
      <c r="Y138" s="306">
        <f>IF(Y$7=0,0,Y$7/PPA_fec!Y$7)</f>
        <v>0.13918740608739802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0.70045983060854355</v>
      </c>
      <c r="C139" s="306">
        <f>IF(C$8=0,0,C$8/PPA_fec!C$8)</f>
        <v>0.70045983060854367</v>
      </c>
      <c r="D139" s="306">
        <f>IF(D$8=0,0,D$8/PPA_fec!D$8)</f>
        <v>0.70255027431041661</v>
      </c>
      <c r="E139" s="306">
        <f>IF(E$8=0,0,E$8/PPA_fec!E$8)</f>
        <v>0.70255027431041694</v>
      </c>
      <c r="F139" s="306">
        <f>IF(F$8=0,0,F$8/PPA_fec!F$8)</f>
        <v>0.70255027431041717</v>
      </c>
      <c r="G139" s="306">
        <f>IF(G$8=0,0,G$8/PPA_fec!G$8)</f>
        <v>0.70255027431041706</v>
      </c>
      <c r="H139" s="306">
        <f>IF(H$8=0,0,H$8/PPA_fec!H$8)</f>
        <v>0.70891124879510836</v>
      </c>
      <c r="I139" s="306">
        <f>IF(I$8=0,0,I$8/PPA_fec!I$8)</f>
        <v>0.7139651523778392</v>
      </c>
      <c r="J139" s="306">
        <f>IF(J$8=0,0,J$8/PPA_fec!J$8)</f>
        <v>0.71396515237783831</v>
      </c>
      <c r="K139" s="306">
        <f>IF(K$8=0,0,K$8/PPA_fec!K$8)</f>
        <v>0.71396515237783853</v>
      </c>
      <c r="L139" s="306">
        <f>IF(L$8=0,0,L$8/PPA_fec!L$8)</f>
        <v>0.71396515237783875</v>
      </c>
      <c r="M139" s="306">
        <f>IF(M$8=0,0,M$8/PPA_fec!M$8)</f>
        <v>0.71396515237783864</v>
      </c>
      <c r="N139" s="306">
        <f>IF(N$8=0,0,N$8/PPA_fec!N$8)</f>
        <v>0.71396515237783853</v>
      </c>
      <c r="O139" s="306">
        <f>IF(O$8=0,0,O$8/PPA_fec!O$8)</f>
        <v>0.71396515237783875</v>
      </c>
      <c r="P139" s="306">
        <f>IF(P$8=0,0,P$8/PPA_fec!P$8)</f>
        <v>0.719184639055788</v>
      </c>
      <c r="Q139" s="306">
        <f>IF(Q$8=0,0,Q$8/PPA_fec!Q$8)</f>
        <v>0.72388217706594227</v>
      </c>
      <c r="R139" s="306">
        <f>IF(R$8=0,0,R$8/PPA_fec!R$8)</f>
        <v>0.72810996127508065</v>
      </c>
      <c r="S139" s="306">
        <f>IF(S$8=0,0,S$8/PPA_fec!S$8)</f>
        <v>0.73191496706330617</v>
      </c>
      <c r="T139" s="306">
        <f>IF(T$8=0,0,T$8/PPA_fec!T$8)</f>
        <v>0.73533947227270835</v>
      </c>
      <c r="U139" s="306">
        <f>IF(U$8=0,0,U$8/PPA_fec!U$8)</f>
        <v>0.73842152696117047</v>
      </c>
      <c r="V139" s="306">
        <f>IF(V$8=0,0,V$8/PPA_fec!V$8)</f>
        <v>0.74119537618078624</v>
      </c>
      <c r="W139" s="306">
        <f>IF(W$8=0,0,W$8/PPA_fec!W$8)</f>
        <v>0.74369184047844117</v>
      </c>
      <c r="X139" s="306">
        <f>IF(X$8=0,0,X$8/PPA_fec!X$8)</f>
        <v>0.74593865834632966</v>
      </c>
      <c r="Y139" s="306">
        <f>IF(Y$8=0,0,Y$8/PPA_fec!Y$8)</f>
        <v>0.74796079442742969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0.49174212071824142</v>
      </c>
      <c r="C140" s="306">
        <f>IF(C$9=0,0,C$9/PPA_fec!C$9)</f>
        <v>0.49174212071824158</v>
      </c>
      <c r="D140" s="306">
        <f>IF(D$9=0,0,D$9/PPA_fec!D$9)</f>
        <v>0.49320966985422582</v>
      </c>
      <c r="E140" s="306">
        <f>IF(E$9=0,0,E$9/PPA_fec!E$9)</f>
        <v>0.49320966985422593</v>
      </c>
      <c r="F140" s="306">
        <f>IF(F$9=0,0,F$9/PPA_fec!F$9)</f>
        <v>0.49320966985422598</v>
      </c>
      <c r="G140" s="306">
        <f>IF(G$9=0,0,G$9/PPA_fec!G$9)</f>
        <v>0.49320966985422576</v>
      </c>
      <c r="H140" s="306">
        <f>IF(H$9=0,0,H$9/PPA_fec!H$9)</f>
        <v>0.50122322909535677</v>
      </c>
      <c r="I140" s="306">
        <f>IF(I$9=0,0,I$9/PPA_fec!I$9)</f>
        <v>0.50122322909535677</v>
      </c>
      <c r="J140" s="306">
        <f>IF(J$9=0,0,J$9/PPA_fec!J$9)</f>
        <v>0.50122322909535677</v>
      </c>
      <c r="K140" s="306">
        <f>IF(K$9=0,0,K$9/PPA_fec!K$9)</f>
        <v>0.50122322909535677</v>
      </c>
      <c r="L140" s="306">
        <f>IF(L$9=0,0,L$9/PPA_fec!L$9)</f>
        <v>0.50122322909535677</v>
      </c>
      <c r="M140" s="306">
        <f>IF(M$9=0,0,M$9/PPA_fec!M$9)</f>
        <v>0.50122322909535677</v>
      </c>
      <c r="N140" s="306">
        <f>IF(N$9=0,0,N$9/PPA_fec!N$9)</f>
        <v>0.50122322909535677</v>
      </c>
      <c r="O140" s="306">
        <f>IF(O$9=0,0,O$9/PPA_fec!O$9)</f>
        <v>0.50122322909535688</v>
      </c>
      <c r="P140" s="306">
        <f>IF(P$9=0,0,P$9/PPA_fec!P$9)</f>
        <v>0.51156973374916581</v>
      </c>
      <c r="Q140" s="306">
        <f>IF(Q$9=0,0,Q$9/PPA_fec!Q$9)</f>
        <v>0.51156973374916581</v>
      </c>
      <c r="R140" s="306">
        <f>IF(R$9=0,0,R$9/PPA_fec!R$9)</f>
        <v>0.5115697337491657</v>
      </c>
      <c r="S140" s="306">
        <f>IF(S$9=0,0,S$9/PPA_fec!S$9)</f>
        <v>0.52258015471920916</v>
      </c>
      <c r="T140" s="306">
        <f>IF(T$9=0,0,T$9/PPA_fec!T$9)</f>
        <v>0.52258015471920916</v>
      </c>
      <c r="U140" s="306">
        <f>IF(U$9=0,0,U$9/PPA_fec!U$9)</f>
        <v>0.52258015471920916</v>
      </c>
      <c r="V140" s="306">
        <f>IF(V$9=0,0,V$9/PPA_fec!V$9)</f>
        <v>0.52258015471920916</v>
      </c>
      <c r="W140" s="306">
        <f>IF(W$9=0,0,W$9/PPA_fec!W$9)</f>
        <v>0.53547435717251679</v>
      </c>
      <c r="X140" s="306">
        <f>IF(X$9=0,0,X$9/PPA_fec!X$9)</f>
        <v>0.53744376278436201</v>
      </c>
      <c r="Y140" s="306">
        <f>IF(Y$9=0,0,Y$9/PPA_fec!Y$9)</f>
        <v>0.53744376278436201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0.85983660033878717</v>
      </c>
      <c r="C141" s="307">
        <f>IF(C$10=0,0,C$10/PPA_fec!C$10)</f>
        <v>0.86095085773629787</v>
      </c>
      <c r="D141" s="307">
        <f>IF(D$10=0,0,D$10/PPA_fec!D$10)</f>
        <v>0.86504631523435482</v>
      </c>
      <c r="E141" s="307">
        <f>IF(E$10=0,0,E$10/PPA_fec!E$10)</f>
        <v>0.86178244058728792</v>
      </c>
      <c r="F141" s="307">
        <f>IF(F$10=0,0,F$10/PPA_fec!F$10)</f>
        <v>0.86400980342480282</v>
      </c>
      <c r="G141" s="307">
        <f>IF(G$10=0,0,G$10/PPA_fec!G$10)</f>
        <v>0.86519897511460286</v>
      </c>
      <c r="H141" s="307">
        <f>IF(H$10=0,0,H$10/PPA_fec!H$10)</f>
        <v>0.8790618378060211</v>
      </c>
      <c r="I141" s="307">
        <f>IF(I$10=0,0,I$10/PPA_fec!I$10)</f>
        <v>0.88015082362846941</v>
      </c>
      <c r="J141" s="307">
        <f>IF(J$10=0,0,J$10/PPA_fec!J$10)</f>
        <v>0.88041420572236051</v>
      </c>
      <c r="K141" s="307">
        <f>IF(K$10=0,0,K$10/PPA_fec!K$10)</f>
        <v>0.87907209719594603</v>
      </c>
      <c r="L141" s="307">
        <f>IF(L$10=0,0,L$10/PPA_fec!L$10)</f>
        <v>0.87951501052225156</v>
      </c>
      <c r="M141" s="307">
        <f>IF(M$10=0,0,M$10/PPA_fec!M$10)</f>
        <v>0.87991744433362862</v>
      </c>
      <c r="N141" s="307">
        <f>IF(N$10=0,0,N$10/PPA_fec!N$10)</f>
        <v>0.88008084824805055</v>
      </c>
      <c r="O141" s="307">
        <f>IF(O$10=0,0,O$10/PPA_fec!O$10)</f>
        <v>0.87939020696180015</v>
      </c>
      <c r="P141" s="307">
        <f>IF(P$10=0,0,P$10/PPA_fec!P$10)</f>
        <v>0.89756781468965197</v>
      </c>
      <c r="Q141" s="307">
        <f>IF(Q$10=0,0,Q$10/PPA_fec!Q$10)</f>
        <v>0.89482821786312849</v>
      </c>
      <c r="R141" s="307">
        <f>IF(R$10=0,0,R$10/PPA_fec!R$10)</f>
        <v>0.89452045842065964</v>
      </c>
      <c r="S141" s="307">
        <f>IF(S$10=0,0,S$10/PPA_fec!S$10)</f>
        <v>0.91207623156832007</v>
      </c>
      <c r="T141" s="307">
        <f>IF(T$10=0,0,T$10/PPA_fec!T$10)</f>
        <v>0.90825664421788754</v>
      </c>
      <c r="U141" s="307">
        <f>IF(U$10=0,0,U$10/PPA_fec!U$10)</f>
        <v>0.90414575293741795</v>
      </c>
      <c r="V141" s="307">
        <f>IF(V$10=0,0,V$10/PPA_fec!V$10)</f>
        <v>0.88633803546633094</v>
      </c>
      <c r="W141" s="307">
        <f>IF(W$10=0,0,W$10/PPA_fec!W$10)</f>
        <v>0.89947975406897673</v>
      </c>
      <c r="X141" s="307">
        <f>IF(X$10=0,0,X$10/PPA_fec!X$10)</f>
        <v>0.9058771132297343</v>
      </c>
      <c r="Y141" s="307">
        <f>IF(Y$10=0,0,Y$10/PPA_fec!Y$10)</f>
        <v>0.88609596702432403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0.60950162092136395</v>
      </c>
      <c r="C142" s="308">
        <f>IF(C$16=0,0,C$16/PPA_fec!C$16)</f>
        <v>0.60950162092136373</v>
      </c>
      <c r="D142" s="308">
        <f>IF(D$16=0,0,D$16/PPA_fec!D$16)</f>
        <v>0.61132061006115479</v>
      </c>
      <c r="E142" s="308">
        <f>IF(E$16=0,0,E$16/PPA_fec!E$16)</f>
        <v>0.61132061006115468</v>
      </c>
      <c r="F142" s="308">
        <f>IF(F$16=0,0,F$16/PPA_fec!F$16)</f>
        <v>0.61132061006115468</v>
      </c>
      <c r="G142" s="308">
        <f>IF(G$16=0,0,G$16/PPA_fec!G$16)</f>
        <v>0.61132061006115479</v>
      </c>
      <c r="H142" s="308">
        <f>IF(H$16=0,0,H$16/PPA_fec!H$16)</f>
        <v>0.61858854905503957</v>
      </c>
      <c r="I142" s="308">
        <f>IF(I$16=0,0,I$16/PPA_fec!I$16)</f>
        <v>0.62125320916347404</v>
      </c>
      <c r="J142" s="308">
        <f>IF(J$16=0,0,J$16/PPA_fec!J$16)</f>
        <v>0.62125320916347404</v>
      </c>
      <c r="K142" s="308">
        <f>IF(K$16=0,0,K$16/PPA_fec!K$16)</f>
        <v>0.62125320916347393</v>
      </c>
      <c r="L142" s="308">
        <f>IF(L$16=0,0,L$16/PPA_fec!L$16)</f>
        <v>0.62125320916347415</v>
      </c>
      <c r="M142" s="308">
        <f>IF(M$16=0,0,M$16/PPA_fec!M$16)</f>
        <v>0.62125320916347404</v>
      </c>
      <c r="N142" s="308">
        <f>IF(N$16=0,0,N$16/PPA_fec!N$16)</f>
        <v>0.62125320916347415</v>
      </c>
      <c r="O142" s="308">
        <f>IF(O$16=0,0,O$16/PPA_fec!O$16)</f>
        <v>0.62125320916347404</v>
      </c>
      <c r="P142" s="308">
        <f>IF(P$16=0,0,P$16/PPA_fec!P$16)</f>
        <v>0.62752788824712658</v>
      </c>
      <c r="Q142" s="308">
        <f>IF(Q$16=0,0,Q$16/PPA_fec!Q$16)</f>
        <v>0.63317509942241401</v>
      </c>
      <c r="R142" s="308">
        <f>IF(R$16=0,0,R$16/PPA_fec!R$16)</f>
        <v>0.63407743367398794</v>
      </c>
      <c r="S142" s="308">
        <f>IF(S$16=0,0,S$16/PPA_fec!S$16)</f>
        <v>0.63906969030658922</v>
      </c>
      <c r="T142" s="308">
        <f>IF(T$16=0,0,T$16/PPA_fec!T$16)</f>
        <v>0.64356272127593028</v>
      </c>
      <c r="U142" s="308">
        <f>IF(U$16=0,0,U$16/PPA_fec!U$16)</f>
        <v>0.6476064491483372</v>
      </c>
      <c r="V142" s="308">
        <f>IF(V$16=0,0,V$16/PPA_fec!V$16)</f>
        <v>0.64772456526089806</v>
      </c>
      <c r="W142" s="308">
        <f>IF(W$16=0,0,W$16/PPA_fec!W$16)</f>
        <v>0.6513521087348082</v>
      </c>
      <c r="X142" s="308">
        <f>IF(X$16=0,0,X$16/PPA_fec!X$16)</f>
        <v>0.65461689786132748</v>
      </c>
      <c r="Y142" s="308">
        <f>IF(Y$16=0,0,Y$16/PPA_fec!Y$16)</f>
        <v>0.65755520807519463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0.64060268671999876</v>
      </c>
      <c r="C143" s="308">
        <f>IF(C$17=0,0,C$17/PPA_fec!C$17)</f>
        <v>0.64210864407720858</v>
      </c>
      <c r="D143" s="308">
        <f>IF(D$17=0,0,D$17/PPA_fec!D$17)</f>
        <v>0.64378852906481043</v>
      </c>
      <c r="E143" s="308">
        <f>IF(E$17=0,0,E$17/PPA_fec!E$17)</f>
        <v>0.64444363614629474</v>
      </c>
      <c r="F143" s="308">
        <f>IF(F$17=0,0,F$17/PPA_fec!F$17)</f>
        <v>0.64476818014813675</v>
      </c>
      <c r="G143" s="308">
        <f>IF(G$17=0,0,G$17/PPA_fec!G$17)</f>
        <v>0.64405534620697935</v>
      </c>
      <c r="H143" s="308">
        <f>IF(H$17=0,0,H$17/PPA_fec!H$17)</f>
        <v>0.65271825208895651</v>
      </c>
      <c r="I143" s="308">
        <f>IF(I$17=0,0,I$17/PPA_fec!I$17)</f>
        <v>0.6530699044122672</v>
      </c>
      <c r="J143" s="308">
        <f>IF(J$17=0,0,J$17/PPA_fec!J$17)</f>
        <v>0.65388829296285056</v>
      </c>
      <c r="K143" s="308">
        <f>IF(K$17=0,0,K$17/PPA_fec!K$17)</f>
        <v>0.65151863129928389</v>
      </c>
      <c r="L143" s="308">
        <f>IF(L$17=0,0,L$17/PPA_fec!L$17)</f>
        <v>0.65126853223343639</v>
      </c>
      <c r="M143" s="308">
        <f>IF(M$17=0,0,M$17/PPA_fec!M$17)</f>
        <v>0.6518067638131545</v>
      </c>
      <c r="N143" s="308">
        <f>IF(N$17=0,0,N$17/PPA_fec!N$17)</f>
        <v>0.65226135076673331</v>
      </c>
      <c r="O143" s="308">
        <f>IF(O$17=0,0,O$17/PPA_fec!O$17)</f>
        <v>0.65102192010673288</v>
      </c>
      <c r="P143" s="308">
        <f>IF(P$17=0,0,P$17/PPA_fec!P$17)</f>
        <v>0.66150727152762923</v>
      </c>
      <c r="Q143" s="308">
        <f>IF(Q$17=0,0,Q$17/PPA_fec!Q$17)</f>
        <v>0.66239498541540942</v>
      </c>
      <c r="R143" s="308">
        <f>IF(R$17=0,0,R$17/PPA_fec!R$17)</f>
        <v>0.6623307962415127</v>
      </c>
      <c r="S143" s="308">
        <f>IF(S$17=0,0,S$17/PPA_fec!S$17)</f>
        <v>0.6730776506368058</v>
      </c>
      <c r="T143" s="308">
        <f>IF(T$17=0,0,T$17/PPA_fec!T$17)</f>
        <v>0.67660014911527977</v>
      </c>
      <c r="U143" s="308">
        <f>IF(U$17=0,0,U$17/PPA_fec!U$17)</f>
        <v>0.67716665115107444</v>
      </c>
      <c r="V143" s="308">
        <f>IF(V$17=0,0,V$17/PPA_fec!V$17)</f>
        <v>0.67679913680185311</v>
      </c>
      <c r="W143" s="308">
        <f>IF(W$17=0,0,W$17/PPA_fec!W$17)</f>
        <v>0.68484161486781048</v>
      </c>
      <c r="X143" s="308">
        <f>IF(X$17=0,0,X$17/PPA_fec!X$17)</f>
        <v>0.69119156085651789</v>
      </c>
      <c r="Y143" s="308">
        <f>IF(Y$17=0,0,Y$17/PPA_fec!Y$17)</f>
        <v>0.69083941783087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0.60589292929252336</v>
      </c>
      <c r="C144" s="309">
        <f>IF(C$30=0,0,C$30/PPA_fec!C$30)</f>
        <v>0.60589292929252325</v>
      </c>
      <c r="D144" s="309">
        <f>IF(D$30=0,0,D$30/PPA_fec!D$30)</f>
        <v>0.60770114869740899</v>
      </c>
      <c r="E144" s="309">
        <f>IF(E$30=0,0,E$30/PPA_fec!E$30)</f>
        <v>0.60770114869740899</v>
      </c>
      <c r="F144" s="309">
        <f>IF(F$30=0,0,F$30/PPA_fec!F$30)</f>
        <v>0.60770114869740899</v>
      </c>
      <c r="G144" s="309">
        <f>IF(G$30=0,0,G$30/PPA_fec!G$30)</f>
        <v>0.60770114869740888</v>
      </c>
      <c r="H144" s="309">
        <f>IF(H$30=0,0,H$30/PPA_fec!H$30)</f>
        <v>0.61757493960955623</v>
      </c>
      <c r="I144" s="309">
        <f>IF(I$30=0,0,I$30/PPA_fec!I$30)</f>
        <v>0.61757493960955623</v>
      </c>
      <c r="J144" s="309">
        <f>IF(J$30=0,0,J$30/PPA_fec!J$30)</f>
        <v>0.61757493960955645</v>
      </c>
      <c r="K144" s="309">
        <f>IF(K$30=0,0,K$30/PPA_fec!K$30)</f>
        <v>0.61757493960955645</v>
      </c>
      <c r="L144" s="309">
        <f>IF(L$30=0,0,L$30/PPA_fec!L$30)</f>
        <v>0.61757493960955656</v>
      </c>
      <c r="M144" s="309">
        <f>IF(M$30=0,0,M$30/PPA_fec!M$30)</f>
        <v>0.61757493960955612</v>
      </c>
      <c r="N144" s="309">
        <f>IF(N$30=0,0,N$30/PPA_fec!N$30)</f>
        <v>0.61757493960955645</v>
      </c>
      <c r="O144" s="309">
        <f>IF(O$30=0,0,O$30/PPA_fec!O$30)</f>
        <v>0.61757493960955634</v>
      </c>
      <c r="P144" s="309">
        <f>IF(P$30=0,0,P$30/PPA_fec!P$30)</f>
        <v>0.63032323541036883</v>
      </c>
      <c r="Q144" s="309">
        <f>IF(Q$30=0,0,Q$30/PPA_fec!Q$30)</f>
        <v>0.63032323541036894</v>
      </c>
      <c r="R144" s="309">
        <f>IF(R$30=0,0,R$30/PPA_fec!R$30)</f>
        <v>0.63032323541036905</v>
      </c>
      <c r="S144" s="309">
        <f>IF(S$30=0,0,S$30/PPA_fec!S$30)</f>
        <v>0.64388956608088299</v>
      </c>
      <c r="T144" s="309">
        <f>IF(T$30=0,0,T$30/PPA_fec!T$30)</f>
        <v>0.64388956608088288</v>
      </c>
      <c r="U144" s="309">
        <f>IF(U$30=0,0,U$30/PPA_fec!U$30)</f>
        <v>0.64388956608088299</v>
      </c>
      <c r="V144" s="309">
        <f>IF(V$30=0,0,V$30/PPA_fec!V$30)</f>
        <v>0.64388956608088299</v>
      </c>
      <c r="W144" s="309">
        <f>IF(W$30=0,0,W$30/PPA_fec!W$30)</f>
        <v>0.66220354540260018</v>
      </c>
      <c r="X144" s="309">
        <f>IF(X$30=0,0,X$30/PPA_fec!X$30)</f>
        <v>0.66220354540260018</v>
      </c>
      <c r="Y144" s="309">
        <f>IF(Y$30=0,0,Y$30/PPA_fec!Y$30)</f>
        <v>0.66220354540260029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0.67210498946656894</v>
      </c>
      <c r="C146" s="322">
        <f>IF(C$32=0,0,C$32/PPA_fec!C$32)</f>
        <v>0.67236195563192314</v>
      </c>
      <c r="D146" s="322">
        <f>IF(D$32=0,0,D$32/PPA_fec!D$32)</f>
        <v>0.67382994478306046</v>
      </c>
      <c r="E146" s="322">
        <f>IF(E$32=0,0,E$32/PPA_fec!E$32)</f>
        <v>0.6769251878060133</v>
      </c>
      <c r="F146" s="322">
        <f>IF(F$32=0,0,F$32/PPA_fec!F$32)</f>
        <v>0.67918631067334445</v>
      </c>
      <c r="G146" s="322">
        <f>IF(G$32=0,0,G$32/PPA_fec!G$32)</f>
        <v>0.68181389541420878</v>
      </c>
      <c r="H146" s="322">
        <f>IF(H$32=0,0,H$32/PPA_fec!H$32)</f>
        <v>0.68533813336634064</v>
      </c>
      <c r="I146" s="322">
        <f>IF(I$32=0,0,I$32/PPA_fec!I$32)</f>
        <v>0.68500988817977337</v>
      </c>
      <c r="J146" s="322">
        <f>IF(J$32=0,0,J$32/PPA_fec!J$32)</f>
        <v>0.69001038872320319</v>
      </c>
      <c r="K146" s="322">
        <f>IF(K$32=0,0,K$32/PPA_fec!K$32)</f>
        <v>0.69000325363805437</v>
      </c>
      <c r="L146" s="322">
        <f>IF(L$32=0,0,L$32/PPA_fec!L$32)</f>
        <v>0.68996945820557865</v>
      </c>
      <c r="M146" s="322">
        <f>IF(M$32=0,0,M$32/PPA_fec!M$32)</f>
        <v>0.68984873436400129</v>
      </c>
      <c r="N146" s="322">
        <f>IF(N$32=0,0,N$32/PPA_fec!N$32)</f>
        <v>0.70316674251781841</v>
      </c>
      <c r="O146" s="322">
        <f>IF(O$32=0,0,O$32/PPA_fec!O$32)</f>
        <v>0.70542651846211923</v>
      </c>
      <c r="P146" s="322">
        <f>IF(P$32=0,0,P$32/PPA_fec!P$32)</f>
        <v>0.7054257294054963</v>
      </c>
      <c r="Q146" s="322">
        <f>IF(Q$32=0,0,Q$32/PPA_fec!Q$32)</f>
        <v>0.70574560126369368</v>
      </c>
      <c r="R146" s="322">
        <f>IF(R$32=0,0,R$32/PPA_fec!R$32)</f>
        <v>0.7054814049622653</v>
      </c>
      <c r="S146" s="322">
        <f>IF(S$32=0,0,S$32/PPA_fec!S$32)</f>
        <v>0.70582289141983923</v>
      </c>
      <c r="T146" s="322">
        <f>IF(T$32=0,0,T$32/PPA_fec!T$32)</f>
        <v>0.71828538676676379</v>
      </c>
      <c r="U146" s="322">
        <f>IF(U$32=0,0,U$32/PPA_fec!U$32)</f>
        <v>0.72053132556091992</v>
      </c>
      <c r="V146" s="322">
        <f>IF(V$32=0,0,V$32/PPA_fec!V$32)</f>
        <v>0.72251016993597428</v>
      </c>
      <c r="W146" s="322">
        <f>IF(W$32=0,0,W$32/PPA_fec!W$32)</f>
        <v>0.72283666662576829</v>
      </c>
      <c r="X146" s="322">
        <f>IF(X$32=0,0,X$32/PPA_fec!X$32)</f>
        <v>0.72244323544696964</v>
      </c>
      <c r="Y146" s="322">
        <f>IF(Y$32=0,0,Y$32/PPA_fec!Y$32)</f>
        <v>0.72244241637955076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0.47367071328674393</v>
      </c>
      <c r="C147" s="305">
        <f>IF(C$33=0,0,C$33/PPA_fec!C$33)</f>
        <v>0.47367071328674404</v>
      </c>
      <c r="D147" s="305">
        <f>IF(D$33=0,0,D$33/PPA_fec!D$33)</f>
        <v>0.47481558874968521</v>
      </c>
      <c r="E147" s="305">
        <f>IF(E$33=0,0,E$33/PPA_fec!E$33)</f>
        <v>0.47633608758634205</v>
      </c>
      <c r="F147" s="305">
        <f>IF(F$33=0,0,F$33/PPA_fec!F$33)</f>
        <v>0.47829663823918606</v>
      </c>
      <c r="G147" s="305">
        <f>IF(G$33=0,0,G$33/PPA_fec!G$33)</f>
        <v>0.48051177893906361</v>
      </c>
      <c r="H147" s="305">
        <f>IF(H$33=0,0,H$33/PPA_fec!H$33)</f>
        <v>0.48310552584861433</v>
      </c>
      <c r="I147" s="305">
        <f>IF(I$33=0,0,I$33/PPA_fec!I$33)</f>
        <v>0.48310552584861444</v>
      </c>
      <c r="J147" s="305">
        <f>IF(J$33=0,0,J$33/PPA_fec!J$33)</f>
        <v>0.48660575111996668</v>
      </c>
      <c r="K147" s="305">
        <f>IF(K$33=0,0,K$33/PPA_fec!K$33)</f>
        <v>0.48660575111996685</v>
      </c>
      <c r="L147" s="305">
        <f>IF(L$33=0,0,L$33/PPA_fec!L$33)</f>
        <v>0.48660575111996685</v>
      </c>
      <c r="M147" s="305">
        <f>IF(M$33=0,0,M$33/PPA_fec!M$33)</f>
        <v>0.48660575111996696</v>
      </c>
      <c r="N147" s="305">
        <f>IF(N$33=0,0,N$33/PPA_fec!N$33)</f>
        <v>0.49294517600797022</v>
      </c>
      <c r="O147" s="305">
        <f>IF(O$33=0,0,O$33/PPA_fec!O$33)</f>
        <v>0.49766317215375649</v>
      </c>
      <c r="P147" s="305">
        <f>IF(P$33=0,0,P$33/PPA_fec!P$33)</f>
        <v>0.49766317215375633</v>
      </c>
      <c r="Q147" s="305">
        <f>IF(Q$33=0,0,Q$33/PPA_fec!Q$33)</f>
        <v>0.49766317215375616</v>
      </c>
      <c r="R147" s="305">
        <f>IF(R$33=0,0,R$33/PPA_fec!R$33)</f>
        <v>0.49766317215375616</v>
      </c>
      <c r="S147" s="305">
        <f>IF(S$33=0,0,S$33/PPA_fec!S$33)</f>
        <v>0.49766317215375649</v>
      </c>
      <c r="T147" s="305">
        <f>IF(T$33=0,0,T$33/PPA_fec!T$33)</f>
        <v>0.50289685493838088</v>
      </c>
      <c r="U147" s="305">
        <f>IF(U$33=0,0,U$33/PPA_fec!U$33)</f>
        <v>0.50743714503202542</v>
      </c>
      <c r="V147" s="305">
        <f>IF(V$33=0,0,V$33/PPA_fec!V$33)</f>
        <v>0.50743714503202542</v>
      </c>
      <c r="W147" s="305">
        <f>IF(W$33=0,0,W$33/PPA_fec!W$33)</f>
        <v>0.50743714503202542</v>
      </c>
      <c r="X147" s="305">
        <f>IF(X$33=0,0,X$33/PPA_fec!X$33)</f>
        <v>0.50743714503202586</v>
      </c>
      <c r="Y147" s="305">
        <f>IF(Y$33=0,0,Y$33/PPA_fec!Y$33)</f>
        <v>0.50743714503202575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0.1231103756954048</v>
      </c>
      <c r="C148" s="306">
        <f>IF(C$34=0,0,C$34/PPA_fec!C$34)</f>
        <v>0.12311037569540478</v>
      </c>
      <c r="D148" s="306">
        <f>IF(D$34=0,0,D$34/PPA_fec!D$34)</f>
        <v>0.12340793694294136</v>
      </c>
      <c r="E148" s="306">
        <f>IF(E$34=0,0,E$34/PPA_fec!E$34)</f>
        <v>0.12380312536767295</v>
      </c>
      <c r="F148" s="306">
        <f>IF(F$34=0,0,F$34/PPA_fec!F$34)</f>
        <v>0.1243126863784576</v>
      </c>
      <c r="G148" s="306">
        <f>IF(G$34=0,0,G$34/PPA_fec!G$34)</f>
        <v>0.12488841714696521</v>
      </c>
      <c r="H148" s="306">
        <f>IF(H$34=0,0,H$34/PPA_fec!H$34)</f>
        <v>0.12556255035287497</v>
      </c>
      <c r="I148" s="306">
        <f>IF(I$34=0,0,I$34/PPA_fec!I$34)</f>
        <v>0.125562550352875</v>
      </c>
      <c r="J148" s="306">
        <f>IF(J$34=0,0,J$34/PPA_fec!J$34)</f>
        <v>0.12647228371000971</v>
      </c>
      <c r="K148" s="306">
        <f>IF(K$34=0,0,K$34/PPA_fec!K$34)</f>
        <v>0.12647228371000971</v>
      </c>
      <c r="L148" s="306">
        <f>IF(L$34=0,0,L$34/PPA_fec!L$34)</f>
        <v>0.12647228371000971</v>
      </c>
      <c r="M148" s="306">
        <f>IF(M$34=0,0,M$34/PPA_fec!M$34)</f>
        <v>0.12647228371000979</v>
      </c>
      <c r="N148" s="306">
        <f>IF(N$34=0,0,N$34/PPA_fec!N$34)</f>
        <v>0.12934618581015511</v>
      </c>
      <c r="O148" s="306">
        <f>IF(O$34=0,0,O$34/PPA_fec!O$34)</f>
        <v>0.129346185810155</v>
      </c>
      <c r="P148" s="306">
        <f>IF(P$34=0,0,P$34/PPA_fec!P$34)</f>
        <v>0.12934618581015503</v>
      </c>
      <c r="Q148" s="306">
        <f>IF(Q$34=0,0,Q$34/PPA_fec!Q$34)</f>
        <v>0.12934618581015508</v>
      </c>
      <c r="R148" s="306">
        <f>IF(R$34=0,0,R$34/PPA_fec!R$34)</f>
        <v>0.12934618581015497</v>
      </c>
      <c r="S148" s="306">
        <f>IF(S$34=0,0,S$34/PPA_fec!S$34)</f>
        <v>0.129346185810155</v>
      </c>
      <c r="T148" s="306">
        <f>IF(T$34=0,0,T$34/PPA_fec!T$34)</f>
        <v>0.13188651063777854</v>
      </c>
      <c r="U148" s="306">
        <f>IF(U$34=0,0,U$34/PPA_fec!U$34)</f>
        <v>0.13188651063777851</v>
      </c>
      <c r="V148" s="306">
        <f>IF(V$34=0,0,V$34/PPA_fec!V$34)</f>
        <v>0.13188651063777848</v>
      </c>
      <c r="W148" s="306">
        <f>IF(W$34=0,0,W$34/PPA_fec!W$34)</f>
        <v>0.13188651063777854</v>
      </c>
      <c r="X148" s="306">
        <f>IF(X$34=0,0,X$34/PPA_fec!X$34)</f>
        <v>0.13188651063777848</v>
      </c>
      <c r="Y148" s="306">
        <f>IF(Y$34=0,0,Y$34/PPA_fec!Y$34)</f>
        <v>0.13188651063777843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0.6748870133847632</v>
      </c>
      <c r="C149" s="306">
        <f>IF(C$35=0,0,C$35/PPA_fec!C$35)</f>
        <v>0.6748870133847632</v>
      </c>
      <c r="D149" s="306">
        <f>IF(D$35=0,0,D$35/PPA_fec!D$35)</f>
        <v>0.67651823431569325</v>
      </c>
      <c r="E149" s="306">
        <f>IF(E$35=0,0,E$35/PPA_fec!E$35)</f>
        <v>0.67868464420750585</v>
      </c>
      <c r="F149" s="306">
        <f>IF(F$35=0,0,F$35/PPA_fec!F$35)</f>
        <v>0.68147804083848251</v>
      </c>
      <c r="G149" s="306">
        <f>IF(G$35=0,0,G$35/PPA_fec!G$35)</f>
        <v>0.68463417789579362</v>
      </c>
      <c r="H149" s="306">
        <f>IF(H$35=0,0,H$35/PPA_fec!H$35)</f>
        <v>0.68832975386483819</v>
      </c>
      <c r="I149" s="306">
        <f>IF(I$35=0,0,I$35/PPA_fec!I$35)</f>
        <v>0.68832975386483808</v>
      </c>
      <c r="J149" s="306">
        <f>IF(J$35=0,0,J$35/PPA_fec!J$35)</f>
        <v>0.69331688208132747</v>
      </c>
      <c r="K149" s="306">
        <f>IF(K$35=0,0,K$35/PPA_fec!K$35)</f>
        <v>0.69331688208132758</v>
      </c>
      <c r="L149" s="306">
        <f>IF(L$35=0,0,L$35/PPA_fec!L$35)</f>
        <v>0.69331688208132758</v>
      </c>
      <c r="M149" s="306">
        <f>IF(M$35=0,0,M$35/PPA_fec!M$35)</f>
        <v>0.69331688208132758</v>
      </c>
      <c r="N149" s="306">
        <f>IF(N$35=0,0,N$35/PPA_fec!N$35)</f>
        <v>0.70060119578892777</v>
      </c>
      <c r="O149" s="306">
        <f>IF(O$35=0,0,O$35/PPA_fec!O$35)</f>
        <v>0.707157078125768</v>
      </c>
      <c r="P149" s="306">
        <f>IF(P$35=0,0,P$35/PPA_fec!P$35)</f>
        <v>0.70907151847303229</v>
      </c>
      <c r="Q149" s="306">
        <f>IF(Q$35=0,0,Q$35/PPA_fec!Q$35)</f>
        <v>0.70907151847303207</v>
      </c>
      <c r="R149" s="306">
        <f>IF(R$35=0,0,R$35/PPA_fec!R$35)</f>
        <v>0.70907151847303218</v>
      </c>
      <c r="S149" s="306">
        <f>IF(S$35=0,0,S$35/PPA_fec!S$35)</f>
        <v>0.70907151847303229</v>
      </c>
      <c r="T149" s="306">
        <f>IF(T$35=0,0,T$35/PPA_fec!T$35)</f>
        <v>0.71478036854146199</v>
      </c>
      <c r="U149" s="306">
        <f>IF(U$35=0,0,U$35/PPA_fec!U$35)</f>
        <v>0.71991833360304913</v>
      </c>
      <c r="V149" s="306">
        <f>IF(V$35=0,0,V$35/PPA_fec!V$35)</f>
        <v>0.72299749527440038</v>
      </c>
      <c r="W149" s="306">
        <f>IF(W$35=0,0,W$35/PPA_fec!W$35)</f>
        <v>0.72299749527440049</v>
      </c>
      <c r="X149" s="306">
        <f>IF(X$35=0,0,X$35/PPA_fec!X$35)</f>
        <v>0.7229974952744006</v>
      </c>
      <c r="Y149" s="306">
        <f>IF(Y$35=0,0,Y$35/PPA_fec!Y$35)</f>
        <v>0.72299749527440049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0.4756678752141858</v>
      </c>
      <c r="C150" s="306">
        <f>IF(C$36=0,0,C$36/PPA_fec!C$36)</f>
        <v>0.47566787521418596</v>
      </c>
      <c r="D150" s="306">
        <f>IF(D$36=0,0,D$36/PPA_fec!D$36)</f>
        <v>0.47681757787378953</v>
      </c>
      <c r="E150" s="306">
        <f>IF(E$36=0,0,E$36/PPA_fec!E$36)</f>
        <v>0.47834448766704996</v>
      </c>
      <c r="F150" s="306">
        <f>IF(F$36=0,0,F$36/PPA_fec!F$36)</f>
        <v>0.48031330468935884</v>
      </c>
      <c r="G150" s="306">
        <f>IF(G$36=0,0,G$36/PPA_fec!G$36)</f>
        <v>0.48253778519966911</v>
      </c>
      <c r="H150" s="306">
        <f>IF(H$36=0,0,H$36/PPA_fec!H$36)</f>
        <v>0.48514246825627716</v>
      </c>
      <c r="I150" s="306">
        <f>IF(I$36=0,0,I$36/PPA_fec!I$36)</f>
        <v>0.48514246825627716</v>
      </c>
      <c r="J150" s="306">
        <f>IF(J$36=0,0,J$36/PPA_fec!J$36)</f>
        <v>0.48865745170552255</v>
      </c>
      <c r="K150" s="306">
        <f>IF(K$36=0,0,K$36/PPA_fec!K$36)</f>
        <v>0.48865745170552272</v>
      </c>
      <c r="L150" s="306">
        <f>IF(L$36=0,0,L$36/PPA_fec!L$36)</f>
        <v>0.48865745170552261</v>
      </c>
      <c r="M150" s="306">
        <f>IF(M$36=0,0,M$36/PPA_fec!M$36)</f>
        <v>0.48865745170552277</v>
      </c>
      <c r="N150" s="306">
        <f>IF(N$36=0,0,N$36/PPA_fec!N$36)</f>
        <v>0.49976149470618675</v>
      </c>
      <c r="O150" s="306">
        <f>IF(O$36=0,0,O$36/PPA_fec!O$36)</f>
        <v>0.49976149470618686</v>
      </c>
      <c r="P150" s="306">
        <f>IF(P$36=0,0,P$36/PPA_fec!P$36)</f>
        <v>0.49976149470618686</v>
      </c>
      <c r="Q150" s="306">
        <f>IF(Q$36=0,0,Q$36/PPA_fec!Q$36)</f>
        <v>0.49976149470618675</v>
      </c>
      <c r="R150" s="306">
        <f>IF(R$36=0,0,R$36/PPA_fec!R$36)</f>
        <v>0.49976149470618692</v>
      </c>
      <c r="S150" s="306">
        <f>IF(S$36=0,0,S$36/PPA_fec!S$36)</f>
        <v>0.49976149470618692</v>
      </c>
      <c r="T150" s="306">
        <f>IF(T$36=0,0,T$36/PPA_fec!T$36)</f>
        <v>0.50957667808357454</v>
      </c>
      <c r="U150" s="306">
        <f>IF(U$36=0,0,U$36/PPA_fec!U$36)</f>
        <v>0.50957667808357465</v>
      </c>
      <c r="V150" s="306">
        <f>IF(V$36=0,0,V$36/PPA_fec!V$36)</f>
        <v>0.50957667808357443</v>
      </c>
      <c r="W150" s="306">
        <f>IF(W$36=0,0,W$36/PPA_fec!W$36)</f>
        <v>0.50957667808357443</v>
      </c>
      <c r="X150" s="306">
        <f>IF(X$36=0,0,X$36/PPA_fec!X$36)</f>
        <v>0.50957667808357465</v>
      </c>
      <c r="Y150" s="306">
        <f>IF(Y$36=0,0,Y$36/PPA_fec!Y$36)</f>
        <v>0.50957667808357465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0.83102831981790959</v>
      </c>
      <c r="C151" s="307">
        <f>IF(C$37=0,0,C$37/PPA_fec!C$37)</f>
        <v>0.83210524472728564</v>
      </c>
      <c r="D151" s="307">
        <f>IF(D$37=0,0,D$37/PPA_fec!D$37)</f>
        <v>0.83559054936875332</v>
      </c>
      <c r="E151" s="307">
        <f>IF(E$37=0,0,E$37/PPA_fec!E$37)</f>
        <v>0.83510352332935933</v>
      </c>
      <c r="F151" s="307">
        <f>IF(F$37=0,0,F$37/PPA_fec!F$37)</f>
        <v>0.84070801637870363</v>
      </c>
      <c r="G151" s="307">
        <f>IF(G$37=0,0,G$37/PPA_fec!G$37)</f>
        <v>0.84576405643503505</v>
      </c>
      <c r="H151" s="307">
        <f>IF(H$37=0,0,H$37/PPA_fec!H$37)</f>
        <v>0.85014110348173511</v>
      </c>
      <c r="I151" s="307">
        <f>IF(I$37=0,0,I$37/PPA_fec!I$37)</f>
        <v>0.8511942621663201</v>
      </c>
      <c r="J151" s="307">
        <f>IF(J$37=0,0,J$37/PPA_fec!J$37)</f>
        <v>0.85761794856719886</v>
      </c>
      <c r="K151" s="307">
        <f>IF(K$37=0,0,K$37/PPA_fec!K$37)</f>
        <v>0.85631059078753458</v>
      </c>
      <c r="L151" s="307">
        <f>IF(L$37=0,0,L$37/PPA_fec!L$37)</f>
        <v>0.85674203591396547</v>
      </c>
      <c r="M151" s="307">
        <f>IF(M$37=0,0,M$37/PPA_fec!M$37)</f>
        <v>0.85713404964739193</v>
      </c>
      <c r="N151" s="307">
        <f>IF(N$37=0,0,N$37/PPA_fec!N$37)</f>
        <v>0.87677398724484978</v>
      </c>
      <c r="O151" s="307">
        <f>IF(O$37=0,0,O$37/PPA_fec!O$37)</f>
        <v>0.87608594100965775</v>
      </c>
      <c r="P151" s="307">
        <f>IF(P$37=0,0,P$37/PPA_fec!P$37)</f>
        <v>0.87611013651799519</v>
      </c>
      <c r="Q151" s="307">
        <f>IF(Q$37=0,0,Q$37/PPA_fec!Q$37)</f>
        <v>0.87343603378123491</v>
      </c>
      <c r="R151" s="307">
        <f>IF(R$37=0,0,R$37/PPA_fec!R$37)</f>
        <v>0.87313563178069142</v>
      </c>
      <c r="S151" s="307">
        <f>IF(S$37=0,0,S$37/PPA_fec!S$37)</f>
        <v>0.87151426761635997</v>
      </c>
      <c r="T151" s="307">
        <f>IF(T$37=0,0,T$37/PPA_fec!T$37)</f>
        <v>0.88490917520314016</v>
      </c>
      <c r="U151" s="307">
        <f>IF(U$37=0,0,U$37/PPA_fec!U$37)</f>
        <v>0.88090395769605234</v>
      </c>
      <c r="V151" s="307">
        <f>IF(V$37=0,0,V$37/PPA_fec!V$37)</f>
        <v>0.86355400195401688</v>
      </c>
      <c r="W151" s="307">
        <f>IF(W$37=0,0,W$37/PPA_fec!W$37)</f>
        <v>0.85212124463108507</v>
      </c>
      <c r="X151" s="307">
        <f>IF(X$37=0,0,X$37/PPA_fec!X$37)</f>
        <v>0.85818177642822258</v>
      </c>
      <c r="Y151" s="307">
        <f>IF(Y$37=0,0,Y$37/PPA_fec!Y$37)</f>
        <v>0.83944212737160728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0.6332128666177137</v>
      </c>
      <c r="C152" s="308">
        <f>IF(C$43=0,0,C$43/PPA_fec!C$43)</f>
        <v>0.63289551404456867</v>
      </c>
      <c r="D152" s="308">
        <f>IF(D$43=0,0,D$43/PPA_fec!D$43)</f>
        <v>0.63438182484295147</v>
      </c>
      <c r="E152" s="308">
        <f>IF(E$43=0,0,E$43/PPA_fec!E$43)</f>
        <v>0.63686384208166791</v>
      </c>
      <c r="F152" s="308">
        <f>IF(F$43=0,0,F$43/PPA_fec!F$43)</f>
        <v>0.6390093683578123</v>
      </c>
      <c r="G152" s="308">
        <f>IF(G$43=0,0,G$43/PPA_fec!G$43)</f>
        <v>0.64184068605498956</v>
      </c>
      <c r="H152" s="308">
        <f>IF(H$43=0,0,H$43/PPA_fec!H$43)</f>
        <v>0.64548271171105509</v>
      </c>
      <c r="I152" s="308">
        <f>IF(I$43=0,0,I$43/PPA_fec!I$43)</f>
        <v>0.64542532952763154</v>
      </c>
      <c r="J152" s="308">
        <f>IF(J$43=0,0,J$43/PPA_fec!J$43)</f>
        <v>0.64986861128481332</v>
      </c>
      <c r="K152" s="308">
        <f>IF(K$43=0,0,K$43/PPA_fec!K$43)</f>
        <v>0.65064294228893838</v>
      </c>
      <c r="L152" s="308">
        <f>IF(L$43=0,0,L$43/PPA_fec!L$43)</f>
        <v>0.65070111180744017</v>
      </c>
      <c r="M152" s="308">
        <f>IF(M$43=0,0,M$43/PPA_fec!M$43)</f>
        <v>0.65042802813304212</v>
      </c>
      <c r="N152" s="308">
        <f>IF(N$43=0,0,N$43/PPA_fec!N$43)</f>
        <v>0.66066975224009172</v>
      </c>
      <c r="O152" s="308">
        <f>IF(O$43=0,0,O$43/PPA_fec!O$43)</f>
        <v>0.66544975069775958</v>
      </c>
      <c r="P152" s="308">
        <f>IF(P$43=0,0,P$43/PPA_fec!P$43)</f>
        <v>0.66556492829248248</v>
      </c>
      <c r="Q152" s="308">
        <f>IF(Q$43=0,0,Q$43/PPA_fec!Q$43)</f>
        <v>0.66633590400060527</v>
      </c>
      <c r="R152" s="308">
        <f>IF(R$43=0,0,R$43/PPA_fec!R$43)</f>
        <v>0.66624535235863069</v>
      </c>
      <c r="S152" s="308">
        <f>IF(S$43=0,0,S$43/PPA_fec!S$43)</f>
        <v>0.666124304062642</v>
      </c>
      <c r="T152" s="308">
        <f>IF(T$43=0,0,T$43/PPA_fec!T$43)</f>
        <v>0.67577608090512375</v>
      </c>
      <c r="U152" s="308">
        <f>IF(U$43=0,0,U$43/PPA_fec!U$43)</f>
        <v>0.68019681915402264</v>
      </c>
      <c r="V152" s="308">
        <f>IF(V$43=0,0,V$43/PPA_fec!V$43)</f>
        <v>0.68226014598139639</v>
      </c>
      <c r="W152" s="308">
        <f>IF(W$43=0,0,W$43/PPA_fec!W$43)</f>
        <v>0.68287040113681696</v>
      </c>
      <c r="X152" s="308">
        <f>IF(X$43=0,0,X$43/PPA_fec!X$43)</f>
        <v>0.68312228268847741</v>
      </c>
      <c r="Y152" s="308">
        <f>IF(Y$43=0,0,Y$43/PPA_fec!Y$43)</f>
        <v>0.68410467183194201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0.68512753851268526</v>
      </c>
      <c r="C153" s="308">
        <f>IF(C$56=0,0,C$56/PPA_fec!C$56)</f>
        <v>0.68541929105536281</v>
      </c>
      <c r="D153" s="308">
        <f>IF(D$56=0,0,D$56/PPA_fec!D$56)</f>
        <v>0.68687397775790582</v>
      </c>
      <c r="E153" s="308">
        <f>IF(E$56=0,0,E$56/PPA_fec!E$56)</f>
        <v>0.69019000982803147</v>
      </c>
      <c r="F153" s="308">
        <f>IF(F$56=0,0,F$56/PPA_fec!F$56)</f>
        <v>0.69240719665578332</v>
      </c>
      <c r="G153" s="308">
        <f>IF(G$56=0,0,G$56/PPA_fec!G$56)</f>
        <v>0.69500022219653601</v>
      </c>
      <c r="H153" s="308">
        <f>IF(H$56=0,0,H$56/PPA_fec!H$56)</f>
        <v>0.69857068678266587</v>
      </c>
      <c r="I153" s="308">
        <f>IF(I$56=0,0,I$56/PPA_fec!I$56)</f>
        <v>0.69817989891835053</v>
      </c>
      <c r="J153" s="308">
        <f>IF(J$56=0,0,J$56/PPA_fec!J$56)</f>
        <v>0.703280511921066</v>
      </c>
      <c r="K153" s="308">
        <f>IF(K$56=0,0,K$56/PPA_fec!K$56)</f>
        <v>0.70327966095532657</v>
      </c>
      <c r="L153" s="308">
        <f>IF(L$56=0,0,L$56/PPA_fec!L$56)</f>
        <v>0.70323553310384534</v>
      </c>
      <c r="M153" s="308">
        <f>IF(M$56=0,0,M$56/PPA_fec!M$56)</f>
        <v>0.70309573834833949</v>
      </c>
      <c r="N153" s="308">
        <f>IF(N$56=0,0,N$56/PPA_fec!N$56)</f>
        <v>0.71700065835987181</v>
      </c>
      <c r="O153" s="308">
        <f>IF(O$56=0,0,O$56/PPA_fec!O$56)</f>
        <v>0.71902262216002055</v>
      </c>
      <c r="P153" s="308">
        <f>IF(P$56=0,0,P$56/PPA_fec!P$56)</f>
        <v>0.71896223291674277</v>
      </c>
      <c r="Q153" s="308">
        <f>IF(Q$56=0,0,Q$56/PPA_fec!Q$56)</f>
        <v>0.71934366477942768</v>
      </c>
      <c r="R153" s="308">
        <f>IF(R$56=0,0,R$56/PPA_fec!R$56)</f>
        <v>0.71904797257349895</v>
      </c>
      <c r="S153" s="308">
        <f>IF(S$56=0,0,S$56/PPA_fec!S$56)</f>
        <v>0.7194536398703083</v>
      </c>
      <c r="T153" s="308">
        <f>IF(T$56=0,0,T$56/PPA_fec!T$56)</f>
        <v>0.73259083742050479</v>
      </c>
      <c r="U153" s="308">
        <f>IF(U$56=0,0,U$56/PPA_fec!U$56)</f>
        <v>0.73468757603542389</v>
      </c>
      <c r="V153" s="308">
        <f>IF(V$56=0,0,V$56/PPA_fec!V$56)</f>
        <v>0.7369157697303913</v>
      </c>
      <c r="W153" s="308">
        <f>IF(W$56=0,0,W$56/PPA_fec!W$56)</f>
        <v>0.73734203967806511</v>
      </c>
      <c r="X153" s="308">
        <f>IF(X$56=0,0,X$56/PPA_fec!X$56)</f>
        <v>0.73682848138591917</v>
      </c>
      <c r="Y153" s="308">
        <f>IF(Y$56=0,0,Y$56/PPA_fec!Y$56)</f>
        <v>0.73688841550101702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0.67076514619346739</v>
      </c>
      <c r="C154" s="309">
        <f>IF(C$69=0,0,C$69/PPA_fec!C$69)</f>
        <v>0.67124169848888859</v>
      </c>
      <c r="D154" s="309">
        <f>IF(D$69=0,0,D$69/PPA_fec!D$69)</f>
        <v>0.67266933199774759</v>
      </c>
      <c r="E154" s="309">
        <f>IF(E$69=0,0,E$69/PPA_fec!E$69)</f>
        <v>0.67578665949215999</v>
      </c>
      <c r="F154" s="309">
        <f>IF(F$69=0,0,F$69/PPA_fec!F$69)</f>
        <v>0.6781530970401054</v>
      </c>
      <c r="G154" s="309">
        <f>IF(G$69=0,0,G$69/PPA_fec!G$69)</f>
        <v>0.68069881193478243</v>
      </c>
      <c r="H154" s="309">
        <f>IF(H$69=0,0,H$69/PPA_fec!H$69)</f>
        <v>0.68408170417967817</v>
      </c>
      <c r="I154" s="309">
        <f>IF(I$69=0,0,I$69/PPA_fec!I$69)</f>
        <v>0.68369177838208406</v>
      </c>
      <c r="J154" s="309">
        <f>IF(J$69=0,0,J$69/PPA_fec!J$69)</f>
        <v>0.68881464097468559</v>
      </c>
      <c r="K154" s="309">
        <f>IF(K$69=0,0,K$69/PPA_fec!K$69)</f>
        <v>0.6884272672229873</v>
      </c>
      <c r="L154" s="309">
        <f>IF(L$69=0,0,L$69/PPA_fec!L$69)</f>
        <v>0.68835468509120501</v>
      </c>
      <c r="M154" s="309">
        <f>IF(M$69=0,0,M$69/PPA_fec!M$69)</f>
        <v>0.68833248196653618</v>
      </c>
      <c r="N154" s="309">
        <f>IF(N$69=0,0,N$69/PPA_fec!N$69)</f>
        <v>0.7015777946541899</v>
      </c>
      <c r="O154" s="309">
        <f>IF(O$69=0,0,O$69/PPA_fec!O$69)</f>
        <v>0.70381079206247898</v>
      </c>
      <c r="P154" s="309">
        <f>IF(P$69=0,0,P$69/PPA_fec!P$69)</f>
        <v>0.70369727020722395</v>
      </c>
      <c r="Q154" s="309">
        <f>IF(Q$69=0,0,Q$69/PPA_fec!Q$69)</f>
        <v>0.70378237635260998</v>
      </c>
      <c r="R154" s="309">
        <f>IF(R$69=0,0,R$69/PPA_fec!R$69)</f>
        <v>0.70351325964019751</v>
      </c>
      <c r="S154" s="309">
        <f>IF(S$69=0,0,S$69/PPA_fec!S$69)</f>
        <v>0.7039769962659802</v>
      </c>
      <c r="T154" s="309">
        <f>IF(T$69=0,0,T$69/PPA_fec!T$69)</f>
        <v>0.716170306096645</v>
      </c>
      <c r="U154" s="309">
        <f>IF(U$69=0,0,U$69/PPA_fec!U$69)</f>
        <v>0.71856450172489206</v>
      </c>
      <c r="V154" s="309">
        <f>IF(V$69=0,0,V$69/PPA_fec!V$69)</f>
        <v>0.72014430133000562</v>
      </c>
      <c r="W154" s="309">
        <f>IF(W$69=0,0,W$69/PPA_fec!W$69)</f>
        <v>0.72039580703174</v>
      </c>
      <c r="X154" s="309">
        <f>IF(X$69=0,0,X$69/PPA_fec!X$69)</f>
        <v>0.71982838789660952</v>
      </c>
      <c r="Y154" s="309">
        <f>IF(Y$69=0,0,Y$69/PPA_fec!Y$69)</f>
        <v>0.71965813336379747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0.57051961510378069</v>
      </c>
      <c r="C156" s="322">
        <f>IF(C$83=0,0,C$83/PPA_fec!C$83)</f>
        <v>0.57064030571176871</v>
      </c>
      <c r="D156" s="322">
        <f>IF(D$83=0,0,D$83/PPA_fec!D$83)</f>
        <v>0.57089772939457206</v>
      </c>
      <c r="E156" s="322">
        <f>IF(E$83=0,0,E$83/PPA_fec!E$83)</f>
        <v>0.57036541260525642</v>
      </c>
      <c r="F156" s="322">
        <f>IF(F$83=0,0,F$83/PPA_fec!F$83)</f>
        <v>0.57409578974066178</v>
      </c>
      <c r="G156" s="322">
        <f>IF(G$83=0,0,G$83/PPA_fec!G$83)</f>
        <v>0.57430941070443109</v>
      </c>
      <c r="H156" s="322">
        <f>IF(H$83=0,0,H$83/PPA_fec!H$83)</f>
        <v>0.57430157380381963</v>
      </c>
      <c r="I156" s="322">
        <f>IF(I$83=0,0,I$83/PPA_fec!I$83)</f>
        <v>0.58085089045108795</v>
      </c>
      <c r="J156" s="322">
        <f>IF(J$83=0,0,J$83/PPA_fec!J$83)</f>
        <v>0.58087738764920671</v>
      </c>
      <c r="K156" s="322">
        <f>IF(K$83=0,0,K$83/PPA_fec!K$83)</f>
        <v>0.58071937633873361</v>
      </c>
      <c r="L156" s="322">
        <f>IF(L$83=0,0,L$83/PPA_fec!L$83)</f>
        <v>0.58078953316864435</v>
      </c>
      <c r="M156" s="322">
        <f>IF(M$83=0,0,M$83/PPA_fec!M$83)</f>
        <v>0.580837032350349</v>
      </c>
      <c r="N156" s="322">
        <f>IF(N$83=0,0,N$83/PPA_fec!N$83)</f>
        <v>0.59474145975533899</v>
      </c>
      <c r="O156" s="322">
        <f>IF(O$83=0,0,O$83/PPA_fec!O$83)</f>
        <v>0.59466106973368482</v>
      </c>
      <c r="P156" s="322">
        <f>IF(P$83=0,0,P$83/PPA_fec!P$83)</f>
        <v>0.60951000985783532</v>
      </c>
      <c r="Q156" s="322">
        <f>IF(Q$83=0,0,Q$83/PPA_fec!Q$83)</f>
        <v>0.60916421359631812</v>
      </c>
      <c r="R156" s="322">
        <f>IF(R$83=0,0,R$83/PPA_fec!R$83)</f>
        <v>0.6239123759354408</v>
      </c>
      <c r="S156" s="322">
        <f>IF(S$83=0,0,S$83/PPA_fec!S$83)</f>
        <v>0.6245956389123859</v>
      </c>
      <c r="T156" s="322">
        <f>IF(T$83=0,0,T$83/PPA_fec!T$83)</f>
        <v>0.63802026030869186</v>
      </c>
      <c r="U156" s="322">
        <f>IF(U$83=0,0,U$83/PPA_fec!U$83)</f>
        <v>0.64016219168151345</v>
      </c>
      <c r="V156" s="322">
        <f>IF(V$83=0,0,V$83/PPA_fec!V$83)</f>
        <v>0.63780806760855846</v>
      </c>
      <c r="W156" s="322">
        <f>IF(W$83=0,0,W$83/PPA_fec!W$83)</f>
        <v>0.65049343681499594</v>
      </c>
      <c r="X156" s="322">
        <f>IF(X$83=0,0,X$83/PPA_fec!X$83)</f>
        <v>0.65850796869925121</v>
      </c>
      <c r="Y156" s="322">
        <f>IF(Y$83=0,0,Y$83/PPA_fec!Y$83)</f>
        <v>0.65642647585533265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0.41796038433782662</v>
      </c>
      <c r="C157" s="334">
        <f>IF(C$84=0,0,C$84/PPA_fec!C$84)</f>
        <v>0.41796038433782673</v>
      </c>
      <c r="D157" s="334">
        <f>IF(D$84=0,0,D$84/PPA_fec!D$84)</f>
        <v>0.41796038433782656</v>
      </c>
      <c r="E157" s="334">
        <f>IF(E$84=0,0,E$84/PPA_fec!E$84)</f>
        <v>0.41796038433782667</v>
      </c>
      <c r="F157" s="334">
        <f>IF(F$84=0,0,F$84/PPA_fec!F$84)</f>
        <v>0.42044740248391321</v>
      </c>
      <c r="G157" s="334">
        <f>IF(G$84=0,0,G$84/PPA_fec!G$84)</f>
        <v>0.42044740248391316</v>
      </c>
      <c r="H157" s="334">
        <f>IF(H$84=0,0,H$84/PPA_fec!H$84)</f>
        <v>0.42044740248391316</v>
      </c>
      <c r="I157" s="334">
        <f>IF(I$84=0,0,I$84/PPA_fec!I$84)</f>
        <v>0.42510845911444478</v>
      </c>
      <c r="J157" s="334">
        <f>IF(J$84=0,0,J$84/PPA_fec!J$84)</f>
        <v>0.42510845911444478</v>
      </c>
      <c r="K157" s="334">
        <f>IF(K$84=0,0,K$84/PPA_fec!K$84)</f>
        <v>0.42510845911444489</v>
      </c>
      <c r="L157" s="334">
        <f>IF(L$84=0,0,L$84/PPA_fec!L$84)</f>
        <v>0.42510845911444495</v>
      </c>
      <c r="M157" s="334">
        <f>IF(M$84=0,0,M$84/PPA_fec!M$84)</f>
        <v>0.42510845911444473</v>
      </c>
      <c r="N157" s="334">
        <f>IF(N$84=0,0,N$84/PPA_fec!N$84)</f>
        <v>0.43527330551994498</v>
      </c>
      <c r="O157" s="334">
        <f>IF(O$84=0,0,O$84/PPA_fec!O$84)</f>
        <v>0.43527330551994492</v>
      </c>
      <c r="P157" s="334">
        <f>IF(P$84=0,0,P$84/PPA_fec!P$84)</f>
        <v>0.44613563733387407</v>
      </c>
      <c r="Q157" s="334">
        <f>IF(Q$84=0,0,Q$84/PPA_fec!Q$84)</f>
        <v>0.44613563733387401</v>
      </c>
      <c r="R157" s="334">
        <f>IF(R$84=0,0,R$84/PPA_fec!R$84)</f>
        <v>0.45652207360048652</v>
      </c>
      <c r="S157" s="334">
        <f>IF(S$84=0,0,S$84/PPA_fec!S$84)</f>
        <v>0.45766526989096656</v>
      </c>
      <c r="T157" s="334">
        <f>IF(T$84=0,0,T$84/PPA_fec!T$84)</f>
        <v>0.46689874290186983</v>
      </c>
      <c r="U157" s="334">
        <f>IF(U$84=0,0,U$84/PPA_fec!U$84)</f>
        <v>0.46983799549303557</v>
      </c>
      <c r="V157" s="334">
        <f>IF(V$84=0,0,V$84/PPA_fec!V$84)</f>
        <v>0.46983799549303529</v>
      </c>
      <c r="W157" s="334">
        <f>IF(W$84=0,0,W$84/PPA_fec!W$84)</f>
        <v>0.4778541959437318</v>
      </c>
      <c r="X157" s="334">
        <f>IF(X$84=0,0,X$84/PPA_fec!X$84)</f>
        <v>0.48506877634935852</v>
      </c>
      <c r="Y157" s="334">
        <f>IF(Y$84=0,0,Y$84/PPA_fec!Y$84)</f>
        <v>0.48594203721539786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0.10499353431721097</v>
      </c>
      <c r="C158" s="335">
        <f>IF(C$85=0,0,C$85/PPA_fec!C$85)</f>
        <v>0.10499353431721097</v>
      </c>
      <c r="D158" s="335">
        <f>IF(D$85=0,0,D$85/PPA_fec!D$85)</f>
        <v>0.10499353431721097</v>
      </c>
      <c r="E158" s="335">
        <f>IF(E$85=0,0,E$85/PPA_fec!E$85)</f>
        <v>0.10499353431721097</v>
      </c>
      <c r="F158" s="335">
        <f>IF(F$85=0,0,F$85/PPA_fec!F$85)</f>
        <v>0.1056182844965428</v>
      </c>
      <c r="G158" s="335">
        <f>IF(G$85=0,0,G$85/PPA_fec!G$85)</f>
        <v>0.1056182844965428</v>
      </c>
      <c r="H158" s="335">
        <f>IF(H$85=0,0,H$85/PPA_fec!H$85)</f>
        <v>0.10561828449654283</v>
      </c>
      <c r="I158" s="335">
        <f>IF(I$85=0,0,I$85/PPA_fec!I$85)</f>
        <v>0.10678916295208717</v>
      </c>
      <c r="J158" s="335">
        <f>IF(J$85=0,0,J$85/PPA_fec!J$85)</f>
        <v>0.10678916295208715</v>
      </c>
      <c r="K158" s="335">
        <f>IF(K$85=0,0,K$85/PPA_fec!K$85)</f>
        <v>0.10678916295208715</v>
      </c>
      <c r="L158" s="335">
        <f>IF(L$85=0,0,L$85/PPA_fec!L$85)</f>
        <v>0.10678916295208715</v>
      </c>
      <c r="M158" s="335">
        <f>IF(M$85=0,0,M$85/PPA_fec!M$85)</f>
        <v>0.10678916295208708</v>
      </c>
      <c r="N158" s="335">
        <f>IF(N$85=0,0,N$85/PPA_fec!N$85)</f>
        <v>0.10934261823133781</v>
      </c>
      <c r="O158" s="335">
        <f>IF(O$85=0,0,O$85/PPA_fec!O$85)</f>
        <v>0.10934261823133781</v>
      </c>
      <c r="P158" s="335">
        <f>IF(P$85=0,0,P$85/PPA_fec!P$85)</f>
        <v>0.11207128499213027</v>
      </c>
      <c r="Q158" s="335">
        <f>IF(Q$85=0,0,Q$85/PPA_fec!Q$85)</f>
        <v>0.11207128499213029</v>
      </c>
      <c r="R158" s="335">
        <f>IF(R$85=0,0,R$85/PPA_fec!R$85)</f>
        <v>0.11496758071036153</v>
      </c>
      <c r="S158" s="335">
        <f>IF(S$85=0,0,S$85/PPA_fec!S$85)</f>
        <v>0.11496758071036152</v>
      </c>
      <c r="T158" s="335">
        <f>IF(T$85=0,0,T$85/PPA_fec!T$85)</f>
        <v>0.11802542430302553</v>
      </c>
      <c r="U158" s="335">
        <f>IF(U$85=0,0,U$85/PPA_fec!U$85)</f>
        <v>0.11802542430302557</v>
      </c>
      <c r="V158" s="335">
        <f>IF(V$85=0,0,V$85/PPA_fec!V$85)</f>
        <v>0.11802542430302554</v>
      </c>
      <c r="W158" s="335">
        <f>IF(W$85=0,0,W$85/PPA_fec!W$85)</f>
        <v>0.12207083224258766</v>
      </c>
      <c r="X158" s="335">
        <f>IF(X$85=0,0,X$85/PPA_fec!X$85)</f>
        <v>0.12207083224258765</v>
      </c>
      <c r="Y158" s="335">
        <f>IF(Y$85=0,0,Y$85/PPA_fec!Y$85)</f>
        <v>0.12207083224258762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0.58896528275354665</v>
      </c>
      <c r="C159" s="335">
        <f>IF(C$86=0,0,C$86/PPA_fec!C$86)</f>
        <v>0.58896528275354676</v>
      </c>
      <c r="D159" s="335">
        <f>IF(D$86=0,0,D$86/PPA_fec!D$86)</f>
        <v>0.58896528275354665</v>
      </c>
      <c r="E159" s="335">
        <f>IF(E$86=0,0,E$86/PPA_fec!E$86)</f>
        <v>0.58896528275354665</v>
      </c>
      <c r="F159" s="335">
        <f>IF(F$86=0,0,F$86/PPA_fec!F$86)</f>
        <v>0.59246984299540695</v>
      </c>
      <c r="G159" s="335">
        <f>IF(G$86=0,0,G$86/PPA_fec!G$86)</f>
        <v>0.59246984299540684</v>
      </c>
      <c r="H159" s="335">
        <f>IF(H$86=0,0,H$86/PPA_fec!H$86)</f>
        <v>0.59246984299540717</v>
      </c>
      <c r="I159" s="335">
        <f>IF(I$86=0,0,I$86/PPA_fec!I$86)</f>
        <v>0.59903793087933566</v>
      </c>
      <c r="J159" s="335">
        <f>IF(J$86=0,0,J$86/PPA_fec!J$86)</f>
        <v>0.59903793087933566</v>
      </c>
      <c r="K159" s="335">
        <f>IF(K$86=0,0,K$86/PPA_fec!K$86)</f>
        <v>0.59903793087933555</v>
      </c>
      <c r="L159" s="335">
        <f>IF(L$86=0,0,L$86/PPA_fec!L$86)</f>
        <v>0.59903793087933555</v>
      </c>
      <c r="M159" s="335">
        <f>IF(M$86=0,0,M$86/PPA_fec!M$86)</f>
        <v>0.59903793087933543</v>
      </c>
      <c r="N159" s="335">
        <f>IF(N$86=0,0,N$86/PPA_fec!N$86)</f>
        <v>0.61336163681344358</v>
      </c>
      <c r="O159" s="335">
        <f>IF(O$86=0,0,O$86/PPA_fec!O$86)</f>
        <v>0.61336163681344369</v>
      </c>
      <c r="P159" s="335">
        <f>IF(P$86=0,0,P$86/PPA_fec!P$86)</f>
        <v>0.62864147504783219</v>
      </c>
      <c r="Q159" s="335">
        <f>IF(Q$86=0,0,Q$86/PPA_fec!Q$86)</f>
        <v>0.62866819831517307</v>
      </c>
      <c r="R159" s="335">
        <f>IF(R$86=0,0,R$86/PPA_fec!R$86)</f>
        <v>0.64241738039938889</v>
      </c>
      <c r="S159" s="335">
        <f>IF(S$86=0,0,S$86/PPA_fec!S$86)</f>
        <v>0.64491508092293692</v>
      </c>
      <c r="T159" s="335">
        <f>IF(T$86=0,0,T$86/PPA_fec!T$86)</f>
        <v>0.65703957474637609</v>
      </c>
      <c r="U159" s="335">
        <f>IF(U$86=0,0,U$86/PPA_fec!U$86)</f>
        <v>0.66206817256692674</v>
      </c>
      <c r="V159" s="335">
        <f>IF(V$86=0,0,V$86/PPA_fec!V$86)</f>
        <v>0.66206817256692641</v>
      </c>
      <c r="W159" s="335">
        <f>IF(W$86=0,0,W$86/PPA_fec!W$86)</f>
        <v>0.67247735722596691</v>
      </c>
      <c r="X159" s="335">
        <f>IF(X$86=0,0,X$86/PPA_fec!X$86)</f>
        <v>0.68184562341910349</v>
      </c>
      <c r="Y159" s="335">
        <f>IF(Y$86=0,0,Y$86/PPA_fec!Y$86)</f>
        <v>0.68476104452777742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0.41810091603961491</v>
      </c>
      <c r="C160" s="335">
        <f>IF(C$87=0,0,C$87/PPA_fec!C$87)</f>
        <v>0.41810091603961491</v>
      </c>
      <c r="D160" s="335">
        <f>IF(D$87=0,0,D$87/PPA_fec!D$87)</f>
        <v>0.41810091603961497</v>
      </c>
      <c r="E160" s="335">
        <f>IF(E$87=0,0,E$87/PPA_fec!E$87)</f>
        <v>0.41810091603961508</v>
      </c>
      <c r="F160" s="335">
        <f>IF(F$87=0,0,F$87/PPA_fec!F$87)</f>
        <v>0.42058877040105952</v>
      </c>
      <c r="G160" s="335">
        <f>IF(G$87=0,0,G$87/PPA_fec!G$87)</f>
        <v>0.42058877040105958</v>
      </c>
      <c r="H160" s="335">
        <f>IF(H$87=0,0,H$87/PPA_fec!H$87)</f>
        <v>0.4205887704010593</v>
      </c>
      <c r="I160" s="335">
        <f>IF(I$87=0,0,I$87/PPA_fec!I$87)</f>
        <v>0.42525139422849539</v>
      </c>
      <c r="J160" s="335">
        <f>IF(J$87=0,0,J$87/PPA_fec!J$87)</f>
        <v>0.42525139422849534</v>
      </c>
      <c r="K160" s="335">
        <f>IF(K$87=0,0,K$87/PPA_fec!K$87)</f>
        <v>0.42525139422849523</v>
      </c>
      <c r="L160" s="335">
        <f>IF(L$87=0,0,L$87/PPA_fec!L$87)</f>
        <v>0.42525139422849545</v>
      </c>
      <c r="M160" s="335">
        <f>IF(M$87=0,0,M$87/PPA_fec!M$87)</f>
        <v>0.42525139422849534</v>
      </c>
      <c r="N160" s="335">
        <f>IF(N$87=0,0,N$87/PPA_fec!N$87)</f>
        <v>0.43541965838174701</v>
      </c>
      <c r="O160" s="335">
        <f>IF(O$87=0,0,O$87/PPA_fec!O$87)</f>
        <v>0.43541965838174695</v>
      </c>
      <c r="P160" s="335">
        <f>IF(P$87=0,0,P$87/PPA_fec!P$87)</f>
        <v>0.44628564246041785</v>
      </c>
      <c r="Q160" s="335">
        <f>IF(Q$87=0,0,Q$87/PPA_fec!Q$87)</f>
        <v>0.4462856424604178</v>
      </c>
      <c r="R160" s="335">
        <f>IF(R$87=0,0,R$87/PPA_fec!R$87)</f>
        <v>0.45781915165018877</v>
      </c>
      <c r="S160" s="335">
        <f>IF(S$87=0,0,S$87/PPA_fec!S$87)</f>
        <v>0.45781915165018872</v>
      </c>
      <c r="T160" s="335">
        <f>IF(T$87=0,0,T$87/PPA_fec!T$87)</f>
        <v>0.46999597011346744</v>
      </c>
      <c r="U160" s="335">
        <f>IF(U$87=0,0,U$87/PPA_fec!U$87)</f>
        <v>0.46999597011346755</v>
      </c>
      <c r="V160" s="335">
        <f>IF(V$87=0,0,V$87/PPA_fec!V$87)</f>
        <v>0.46999597011346733</v>
      </c>
      <c r="W160" s="335">
        <f>IF(W$87=0,0,W$87/PPA_fec!W$87)</f>
        <v>0.48610542653175276</v>
      </c>
      <c r="X160" s="335">
        <f>IF(X$87=0,0,X$87/PPA_fec!X$87)</f>
        <v>0.48610542653175259</v>
      </c>
      <c r="Y160" s="335">
        <f>IF(Y$87=0,0,Y$87/PPA_fec!Y$87)</f>
        <v>0.4861054265317527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0.73518737947600055</v>
      </c>
      <c r="C161" s="336">
        <f>IF(C$88=0,0,C$88/PPA_fec!C$88)</f>
        <v>0.73614010465170754</v>
      </c>
      <c r="D161" s="336">
        <f>IF(D$88=0,0,D$88/PPA_fec!D$88)</f>
        <v>0.73744103985797005</v>
      </c>
      <c r="E161" s="336">
        <f>IF(E$88=0,0,E$88/PPA_fec!E$88)</f>
        <v>0.73465862801329707</v>
      </c>
      <c r="F161" s="336">
        <f>IF(F$88=0,0,F$88/PPA_fec!F$88)</f>
        <v>0.74094021448303027</v>
      </c>
      <c r="G161" s="336">
        <f>IF(G$88=0,0,G$88/PPA_fec!G$88)</f>
        <v>0.74196000051254696</v>
      </c>
      <c r="H161" s="336">
        <f>IF(H$88=0,0,H$88/PPA_fec!H$88)</f>
        <v>0.74179570752400004</v>
      </c>
      <c r="I161" s="336">
        <f>IF(I$88=0,0,I$88/PPA_fec!I$88)</f>
        <v>0.75094834090620743</v>
      </c>
      <c r="J161" s="336">
        <f>IF(J$88=0,0,J$88/PPA_fec!J$88)</f>
        <v>0.75117305960341507</v>
      </c>
      <c r="K161" s="336">
        <f>IF(K$88=0,0,K$88/PPA_fec!K$88)</f>
        <v>0.75002796703044894</v>
      </c>
      <c r="L161" s="336">
        <f>IF(L$88=0,0,L$88/PPA_fec!L$88)</f>
        <v>0.75040586252134145</v>
      </c>
      <c r="M161" s="336">
        <f>IF(M$88=0,0,M$88/PPA_fec!M$88)</f>
        <v>0.75074922072185069</v>
      </c>
      <c r="N161" s="336">
        <f>IF(N$88=0,0,N$88/PPA_fec!N$88)</f>
        <v>0.76884327367990823</v>
      </c>
      <c r="O161" s="336">
        <f>IF(O$88=0,0,O$88/PPA_fec!O$88)</f>
        <v>0.768239925807362</v>
      </c>
      <c r="P161" s="336">
        <f>IF(P$88=0,0,P$88/PPA_fec!P$88)</f>
        <v>0.78743325230161099</v>
      </c>
      <c r="Q161" s="336">
        <f>IF(Q$88=0,0,Q$88/PPA_fec!Q$88)</f>
        <v>0.78502981313657139</v>
      </c>
      <c r="R161" s="336">
        <f>IF(R$88=0,0,R$88/PPA_fec!R$88)</f>
        <v>0.80504062733761383</v>
      </c>
      <c r="S161" s="336">
        <f>IF(S$88=0,0,S$88/PPA_fec!S$88)</f>
        <v>0.80354571179816414</v>
      </c>
      <c r="T161" s="336">
        <f>IF(T$88=0,0,T$88/PPA_fec!T$88)</f>
        <v>0.82146338597369306</v>
      </c>
      <c r="U161" s="336">
        <f>IF(U$88=0,0,U$88/PPA_fec!U$88)</f>
        <v>0.8177453326105576</v>
      </c>
      <c r="V161" s="336">
        <f>IF(V$88=0,0,V$88/PPA_fec!V$88)</f>
        <v>0.80163932558777551</v>
      </c>
      <c r="W161" s="336">
        <f>IF(W$88=0,0,W$88/PPA_fec!W$88)</f>
        <v>0.81813927379627283</v>
      </c>
      <c r="X161" s="336">
        <f>IF(X$88=0,0,X$88/PPA_fec!X$88)</f>
        <v>0.8239581160262609</v>
      </c>
      <c r="Y161" s="336">
        <f>IF(Y$88=0,0,Y$88/PPA_fec!Y$88)</f>
        <v>0.8059657904423424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0.54857300444339752</v>
      </c>
      <c r="C162" s="337">
        <f>IF(C$94=0,0,C$94/PPA_fec!C$94)</f>
        <v>0.54857300444339729</v>
      </c>
      <c r="D162" s="337">
        <f>IF(D$94=0,0,D$94/PPA_fec!D$94)</f>
        <v>0.54857300444339741</v>
      </c>
      <c r="E162" s="337">
        <f>IF(E$94=0,0,E$94/PPA_fec!E$94)</f>
        <v>0.54857300444339741</v>
      </c>
      <c r="F162" s="337">
        <f>IF(F$94=0,0,F$94/PPA_fec!F$94)</f>
        <v>0.55183721576013578</v>
      </c>
      <c r="G162" s="337">
        <f>IF(G$94=0,0,G$94/PPA_fec!G$94)</f>
        <v>0.55183721576013578</v>
      </c>
      <c r="H162" s="337">
        <f>IF(H$94=0,0,H$94/PPA_fec!H$94)</f>
        <v>0.551837215760136</v>
      </c>
      <c r="I162" s="337">
        <f>IF(I$94=0,0,I$94/PPA_fec!I$94)</f>
        <v>0.55795485258770894</v>
      </c>
      <c r="J162" s="337">
        <f>IF(J$94=0,0,J$94/PPA_fec!J$94)</f>
        <v>0.55795485258770905</v>
      </c>
      <c r="K162" s="337">
        <f>IF(K$94=0,0,K$94/PPA_fec!K$94)</f>
        <v>0.55795485258770872</v>
      </c>
      <c r="L162" s="337">
        <f>IF(L$94=0,0,L$94/PPA_fec!L$94)</f>
        <v>0.55795485258770883</v>
      </c>
      <c r="M162" s="337">
        <f>IF(M$94=0,0,M$94/PPA_fec!M$94)</f>
        <v>0.55795485258770883</v>
      </c>
      <c r="N162" s="337">
        <f>IF(N$94=0,0,N$94/PPA_fec!N$94)</f>
        <v>0.57129621349492798</v>
      </c>
      <c r="O162" s="337">
        <f>IF(O$94=0,0,O$94/PPA_fec!O$94)</f>
        <v>0.57129621349492798</v>
      </c>
      <c r="P162" s="337">
        <f>IF(P$94=0,0,P$94/PPA_fec!P$94)</f>
        <v>0.58555302400070952</v>
      </c>
      <c r="Q162" s="337">
        <f>IF(Q$94=0,0,Q$94/PPA_fec!Q$94)</f>
        <v>0.58555302400070963</v>
      </c>
      <c r="R162" s="337">
        <f>IF(R$94=0,0,R$94/PPA_fec!R$94)</f>
        <v>0.59967272160063845</v>
      </c>
      <c r="S162" s="337">
        <f>IF(S$94=0,0,S$94/PPA_fec!S$94)</f>
        <v>0.60068566673189339</v>
      </c>
      <c r="T162" s="337">
        <f>IF(T$94=0,0,T$94/PPA_fec!T$94)</f>
        <v>0.61329210005870405</v>
      </c>
      <c r="U162" s="337">
        <f>IF(U$94=0,0,U$94/PPA_fec!U$94)</f>
        <v>0.61666236908460881</v>
      </c>
      <c r="V162" s="337">
        <f>IF(V$94=0,0,V$94/PPA_fec!V$94)</f>
        <v>0.61666236908460859</v>
      </c>
      <c r="W162" s="337">
        <f>IF(W$94=0,0,W$94/PPA_fec!W$94)</f>
        <v>0.62767113217614823</v>
      </c>
      <c r="X162" s="337">
        <f>IF(X$94=0,0,X$94/PPA_fec!X$94)</f>
        <v>0.63757901895853353</v>
      </c>
      <c r="Y162" s="337">
        <f>IF(Y$94=0,0,Y$94/PPA_fec!Y$94)</f>
        <v>0.63779892384520964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SE: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884.10349555179755</v>
      </c>
      <c r="C5" s="223">
        <v>845.42380883562635</v>
      </c>
      <c r="D5" s="223">
        <v>845.26983828198934</v>
      </c>
      <c r="E5" s="223">
        <v>971.32961604257184</v>
      </c>
      <c r="F5" s="223">
        <v>944.70935923895649</v>
      </c>
      <c r="G5" s="223">
        <v>864.84558780413511</v>
      </c>
      <c r="H5" s="223">
        <v>841.70727096525059</v>
      </c>
      <c r="I5" s="223">
        <v>732.51166486235172</v>
      </c>
      <c r="J5" s="223">
        <v>707.05718955630596</v>
      </c>
      <c r="K5" s="223">
        <v>574.51767630120457</v>
      </c>
      <c r="L5" s="223">
        <v>591.52632943137701</v>
      </c>
      <c r="M5" s="223">
        <v>500.10731035885618</v>
      </c>
      <c r="N5" s="223">
        <v>455.20739224730852</v>
      </c>
      <c r="O5" s="223">
        <v>377.08940977027629</v>
      </c>
      <c r="P5" s="223">
        <v>299.86685565507332</v>
      </c>
      <c r="Q5" s="223">
        <v>294.03068305652442</v>
      </c>
      <c r="R5" s="223">
        <v>285.649943762227</v>
      </c>
      <c r="S5" s="223">
        <v>328.45185353088431</v>
      </c>
      <c r="T5" s="223">
        <v>371.78972831573702</v>
      </c>
      <c r="U5" s="223">
        <v>347.127769262779</v>
      </c>
      <c r="V5" s="223">
        <v>317.39551958424011</v>
      </c>
      <c r="W5" s="223">
        <v>356.27442459916119</v>
      </c>
      <c r="X5" s="223">
        <v>281.17178655170119</v>
      </c>
      <c r="Y5" s="223">
        <v>315.53099577051393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3.3053957270835892</v>
      </c>
      <c r="C10" s="260">
        <v>2.7287407338296248</v>
      </c>
      <c r="D10" s="260">
        <v>1.8753901769548</v>
      </c>
      <c r="E10" s="260">
        <v>3.5523137746173918</v>
      </c>
      <c r="F10" s="260">
        <v>2.4439609921366312</v>
      </c>
      <c r="G10" s="260">
        <v>1.828898361768545</v>
      </c>
      <c r="H10" s="260">
        <v>1.996853689693622</v>
      </c>
      <c r="I10" s="260">
        <v>1.4635228279818751</v>
      </c>
      <c r="J10" s="260">
        <v>1.3048414604833649</v>
      </c>
      <c r="K10" s="260">
        <v>1.8241451495560721</v>
      </c>
      <c r="L10" s="260">
        <v>1.650900842140137</v>
      </c>
      <c r="M10" s="260">
        <v>1.445497033397769</v>
      </c>
      <c r="N10" s="260">
        <v>1.367083171183654</v>
      </c>
      <c r="O10" s="260">
        <v>1.5416028858742481</v>
      </c>
      <c r="P10" s="260">
        <v>1.5926614506601831</v>
      </c>
      <c r="Q10" s="260">
        <v>2.72265106458859</v>
      </c>
      <c r="R10" s="260">
        <v>2.7077376963340738</v>
      </c>
      <c r="S10" s="260">
        <v>3.4826356006558989</v>
      </c>
      <c r="T10" s="260">
        <v>5.1568554970807501</v>
      </c>
      <c r="U10" s="260">
        <v>6.2890728168825962</v>
      </c>
      <c r="V10" s="260">
        <v>6.030148464136003</v>
      </c>
      <c r="W10" s="260">
        <v>6.9536845985305149</v>
      </c>
      <c r="X10" s="260">
        <v>6.4347359937454991</v>
      </c>
      <c r="Y10" s="260">
        <v>7.8195181603443249</v>
      </c>
      <c r="DA10" s="68" t="s">
        <v>2030</v>
      </c>
    </row>
    <row r="11" spans="1:105" ht="12" customHeight="1" x14ac:dyDescent="0.25">
      <c r="A11" s="37" t="s">
        <v>159</v>
      </c>
      <c r="B11" s="226">
        <v>1.756628946274299</v>
      </c>
      <c r="C11" s="226">
        <v>0.53795711360383647</v>
      </c>
      <c r="D11" s="226">
        <v>0.48934457792178482</v>
      </c>
      <c r="E11" s="226">
        <v>1.2939514805534409</v>
      </c>
      <c r="F11" s="226">
        <v>1.080119861232778</v>
      </c>
      <c r="G11" s="226">
        <v>0.64736356177875809</v>
      </c>
      <c r="H11" s="226">
        <v>0.79643352154153457</v>
      </c>
      <c r="I11" s="226">
        <v>0.60292024559304325</v>
      </c>
      <c r="J11" s="226">
        <v>0.49887369158021738</v>
      </c>
      <c r="K11" s="226">
        <v>0.96365665769804321</v>
      </c>
      <c r="L11" s="226">
        <v>0.91524363904193351</v>
      </c>
      <c r="M11" s="226">
        <v>0.79086003824540596</v>
      </c>
      <c r="N11" s="226">
        <v>0.59645185131657752</v>
      </c>
      <c r="O11" s="226">
        <v>0.8388045974442172</v>
      </c>
      <c r="P11" s="226">
        <v>0.81271821797574484</v>
      </c>
      <c r="Q11" s="226">
        <v>1.380319959209144</v>
      </c>
      <c r="R11" s="226">
        <v>2.0798604643453329</v>
      </c>
      <c r="S11" s="226">
        <v>1.6757339289268509</v>
      </c>
      <c r="T11" s="226">
        <v>1.987528535189778</v>
      </c>
      <c r="U11" s="226">
        <v>2.7761049316979149</v>
      </c>
      <c r="V11" s="226">
        <v>2.665481703978668</v>
      </c>
      <c r="W11" s="226">
        <v>3.9076109862366031</v>
      </c>
      <c r="X11" s="226">
        <v>4.5000113861146689</v>
      </c>
      <c r="Y11" s="226">
        <v>6.1595022524771617</v>
      </c>
      <c r="DA11" s="69" t="s">
        <v>2031</v>
      </c>
    </row>
    <row r="12" spans="1:105" ht="12" customHeight="1" x14ac:dyDescent="0.25">
      <c r="A12" s="37" t="s">
        <v>35</v>
      </c>
      <c r="B12" s="226">
        <v>1.54876678080929</v>
      </c>
      <c r="C12" s="226">
        <v>2.1907836202257891</v>
      </c>
      <c r="D12" s="226">
        <v>1.3860455990330161</v>
      </c>
      <c r="E12" s="226">
        <v>2.2583622940639518</v>
      </c>
      <c r="F12" s="226">
        <v>1.3638411309038529</v>
      </c>
      <c r="G12" s="226">
        <v>1.1815347999897869</v>
      </c>
      <c r="H12" s="226">
        <v>1.200420168152087</v>
      </c>
      <c r="I12" s="226">
        <v>0.8606025823888318</v>
      </c>
      <c r="J12" s="226">
        <v>0.80596776890314747</v>
      </c>
      <c r="K12" s="226">
        <v>0.86048849185802845</v>
      </c>
      <c r="L12" s="226">
        <v>0.73565720309820393</v>
      </c>
      <c r="M12" s="226">
        <v>0.65463699515236284</v>
      </c>
      <c r="N12" s="226">
        <v>0.77063131986707589</v>
      </c>
      <c r="O12" s="226">
        <v>0.70279828843003123</v>
      </c>
      <c r="P12" s="226">
        <v>0.77994323268443766</v>
      </c>
      <c r="Q12" s="226">
        <v>1.3423311053794471</v>
      </c>
      <c r="R12" s="226">
        <v>0.62787723198874124</v>
      </c>
      <c r="S12" s="226">
        <v>1.806901671729048</v>
      </c>
      <c r="T12" s="226">
        <v>3.1693269618909721</v>
      </c>
      <c r="U12" s="226">
        <v>3.5129678851846808</v>
      </c>
      <c r="V12" s="226">
        <v>3.364666760157335</v>
      </c>
      <c r="W12" s="226">
        <v>3.0460736122939118</v>
      </c>
      <c r="X12" s="226">
        <v>1.93472460763083</v>
      </c>
      <c r="Y12" s="226">
        <v>1.660015907867163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880.79809982471397</v>
      </c>
      <c r="C17" s="294">
        <f t="shared" si="0"/>
        <v>842.69506810179666</v>
      </c>
      <c r="D17" s="294">
        <f t="shared" si="0"/>
        <v>843.39444810503448</v>
      </c>
      <c r="E17" s="294">
        <f t="shared" si="0"/>
        <v>967.77730226795438</v>
      </c>
      <c r="F17" s="294">
        <f t="shared" si="0"/>
        <v>942.26539824681993</v>
      </c>
      <c r="G17" s="294">
        <f t="shared" si="0"/>
        <v>863.01668944236644</v>
      </c>
      <c r="H17" s="294">
        <f t="shared" si="0"/>
        <v>839.71041727555689</v>
      </c>
      <c r="I17" s="294">
        <f t="shared" si="0"/>
        <v>731.0481420343699</v>
      </c>
      <c r="J17" s="294">
        <f t="shared" si="0"/>
        <v>705.75234809582253</v>
      </c>
      <c r="K17" s="294">
        <f t="shared" si="0"/>
        <v>572.69353115164859</v>
      </c>
      <c r="L17" s="294">
        <f t="shared" si="0"/>
        <v>589.87542858923689</v>
      </c>
      <c r="M17" s="294">
        <f t="shared" si="0"/>
        <v>498.66181332545841</v>
      </c>
      <c r="N17" s="294">
        <f t="shared" si="0"/>
        <v>453.84030907612492</v>
      </c>
      <c r="O17" s="294">
        <f t="shared" si="0"/>
        <v>375.54780688440212</v>
      </c>
      <c r="P17" s="294">
        <f t="shared" si="0"/>
        <v>298.27419420441322</v>
      </c>
      <c r="Q17" s="294">
        <f t="shared" si="0"/>
        <v>291.30803199193582</v>
      </c>
      <c r="R17" s="294">
        <f t="shared" si="0"/>
        <v>282.94220606589289</v>
      </c>
      <c r="S17" s="294">
        <f t="shared" si="0"/>
        <v>324.96921793022841</v>
      </c>
      <c r="T17" s="294">
        <f t="shared" si="0"/>
        <v>366.63287281865632</v>
      </c>
      <c r="U17" s="294">
        <f t="shared" si="0"/>
        <v>340.8386964458964</v>
      </c>
      <c r="V17" s="294">
        <f t="shared" si="0"/>
        <v>311.3653711201041</v>
      </c>
      <c r="W17" s="294">
        <f t="shared" si="0"/>
        <v>349.32074000063062</v>
      </c>
      <c r="X17" s="294">
        <f t="shared" si="0"/>
        <v>274.73705055795568</v>
      </c>
      <c r="Y17" s="294">
        <f t="shared" si="0"/>
        <v>307.7114776101696</v>
      </c>
      <c r="DA17" s="70"/>
    </row>
    <row r="18" spans="1:105" ht="12" customHeight="1" x14ac:dyDescent="0.25">
      <c r="A18" s="60" t="s">
        <v>1856</v>
      </c>
      <c r="B18" s="329">
        <v>880.79809982471397</v>
      </c>
      <c r="C18" s="329">
        <v>842.69506810179666</v>
      </c>
      <c r="D18" s="329">
        <v>843.39444810503448</v>
      </c>
      <c r="E18" s="329">
        <v>967.77730226795438</v>
      </c>
      <c r="F18" s="329">
        <v>942.26539824681993</v>
      </c>
      <c r="G18" s="329">
        <v>863.01668944236644</v>
      </c>
      <c r="H18" s="329">
        <v>839.71041727555689</v>
      </c>
      <c r="I18" s="329">
        <v>731.0481420343699</v>
      </c>
      <c r="J18" s="329">
        <v>705.75234809582253</v>
      </c>
      <c r="K18" s="329">
        <v>572.69353115164859</v>
      </c>
      <c r="L18" s="329">
        <v>589.87542858923689</v>
      </c>
      <c r="M18" s="329">
        <v>498.66181332545841</v>
      </c>
      <c r="N18" s="329">
        <v>453.84030907612492</v>
      </c>
      <c r="O18" s="329">
        <v>375.54780688440212</v>
      </c>
      <c r="P18" s="329">
        <v>298.27419420441322</v>
      </c>
      <c r="Q18" s="329">
        <v>291.30803199193582</v>
      </c>
      <c r="R18" s="329">
        <v>282.94220606589289</v>
      </c>
      <c r="S18" s="329">
        <v>324.96921793022841</v>
      </c>
      <c r="T18" s="329">
        <v>366.63287281865632</v>
      </c>
      <c r="U18" s="329">
        <v>340.8386964458964</v>
      </c>
      <c r="V18" s="329">
        <v>311.3653711201041</v>
      </c>
      <c r="W18" s="329">
        <v>349.32074000063062</v>
      </c>
      <c r="X18" s="329">
        <v>274.73705055795568</v>
      </c>
      <c r="Y18" s="329">
        <v>307.7114776101696</v>
      </c>
      <c r="DA18" s="72" t="s">
        <v>2037</v>
      </c>
    </row>
    <row r="19" spans="1:105" ht="12" customHeight="1" x14ac:dyDescent="0.25">
      <c r="A19" s="64" t="s">
        <v>28</v>
      </c>
      <c r="B19" s="229">
        <v>40.112877820606073</v>
      </c>
      <c r="C19" s="229">
        <v>19.016206547325549</v>
      </c>
      <c r="D19" s="229">
        <v>19.113551022469959</v>
      </c>
      <c r="E19" s="229">
        <v>14.15500763682105</v>
      </c>
      <c r="F19" s="229">
        <v>31.969199515593491</v>
      </c>
      <c r="G19" s="229">
        <v>52.928807169158937</v>
      </c>
      <c r="H19" s="229">
        <v>52.500213299873302</v>
      </c>
      <c r="I19" s="229">
        <v>54.419167249792629</v>
      </c>
      <c r="J19" s="229">
        <v>28.82262627822724</v>
      </c>
      <c r="K19" s="229">
        <v>24.68005143856049</v>
      </c>
      <c r="L19" s="229">
        <v>17.26332968680633</v>
      </c>
      <c r="M19" s="229">
        <v>8.5647673786161942</v>
      </c>
      <c r="N19" s="229">
        <v>16.821369695872381</v>
      </c>
      <c r="O19" s="229">
        <v>21.85949029883669</v>
      </c>
      <c r="P19" s="229">
        <v>27.81885442456975</v>
      </c>
      <c r="Q19" s="229">
        <v>19.952404225931989</v>
      </c>
      <c r="R19" s="229">
        <v>17.396733275714411</v>
      </c>
      <c r="S19" s="229">
        <v>8.4197658630312251</v>
      </c>
      <c r="T19" s="229">
        <v>14.56978705728865</v>
      </c>
      <c r="U19" s="229">
        <v>13.83857294988408</v>
      </c>
      <c r="V19" s="229">
        <v>8.3836225485124753</v>
      </c>
      <c r="W19" s="229">
        <v>5.4725639442110428</v>
      </c>
      <c r="X19" s="229">
        <v>3.564896707942633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63.388139191657977</v>
      </c>
      <c r="C21" s="229">
        <v>59.074188706451693</v>
      </c>
      <c r="D21" s="229">
        <v>76.123733691407779</v>
      </c>
      <c r="E21" s="229">
        <v>84.563489960460331</v>
      </c>
      <c r="F21" s="229">
        <v>87.089907243157654</v>
      </c>
      <c r="G21" s="229">
        <v>79.599749495991105</v>
      </c>
      <c r="H21" s="229">
        <v>80.982611600208941</v>
      </c>
      <c r="I21" s="229">
        <v>87.774037277318598</v>
      </c>
      <c r="J21" s="229">
        <v>86.86035048847242</v>
      </c>
      <c r="K21" s="229">
        <v>80.643376850078866</v>
      </c>
      <c r="L21" s="229">
        <v>85.15672329807083</v>
      </c>
      <c r="M21" s="229">
        <v>83.084474323827735</v>
      </c>
      <c r="N21" s="229">
        <v>77.773839406880271</v>
      </c>
      <c r="O21" s="229">
        <v>80.312837135654433</v>
      </c>
      <c r="P21" s="229">
        <v>83.908938029897342</v>
      </c>
      <c r="Q21" s="229">
        <v>86.855666899085435</v>
      </c>
      <c r="R21" s="229">
        <v>74.273743066740948</v>
      </c>
      <c r="S21" s="229">
        <v>69.562345261483415</v>
      </c>
      <c r="T21" s="229">
        <v>74.903723490093284</v>
      </c>
      <c r="U21" s="229">
        <v>84.442940155849797</v>
      </c>
      <c r="V21" s="229">
        <v>79.666441879029563</v>
      </c>
      <c r="W21" s="229">
        <v>76.069476766088442</v>
      </c>
      <c r="X21" s="229">
        <v>82.611936203255866</v>
      </c>
      <c r="Y21" s="229">
        <v>76.046574718284191</v>
      </c>
      <c r="DA21" s="73" t="s">
        <v>2040</v>
      </c>
    </row>
    <row r="22" spans="1:105" ht="12" customHeight="1" x14ac:dyDescent="0.25">
      <c r="A22" s="64" t="s">
        <v>159</v>
      </c>
      <c r="B22" s="229">
        <v>39.448655981983499</v>
      </c>
      <c r="C22" s="229">
        <v>14.002031664691319</v>
      </c>
      <c r="D22" s="229">
        <v>12.50306747513976</v>
      </c>
      <c r="E22" s="229">
        <v>33.156004559121278</v>
      </c>
      <c r="F22" s="229">
        <v>29.898394620564169</v>
      </c>
      <c r="G22" s="229">
        <v>17.20176929082589</v>
      </c>
      <c r="H22" s="229">
        <v>19.221379738446991</v>
      </c>
      <c r="I22" s="229">
        <v>14.204986507660401</v>
      </c>
      <c r="J22" s="229">
        <v>12.78068760905065</v>
      </c>
      <c r="K22" s="229">
        <v>18.772111629695139</v>
      </c>
      <c r="L22" s="229">
        <v>17.29477197705701</v>
      </c>
      <c r="M22" s="229">
        <v>16.141579214866539</v>
      </c>
      <c r="N22" s="229">
        <v>12.840576012825119</v>
      </c>
      <c r="O22" s="229">
        <v>15.485970711528241</v>
      </c>
      <c r="P22" s="229">
        <v>14.811872304931381</v>
      </c>
      <c r="Q22" s="229">
        <v>20.800917158554359</v>
      </c>
      <c r="R22" s="229">
        <v>31.002390847432331</v>
      </c>
      <c r="S22" s="229">
        <v>27.552083604357311</v>
      </c>
      <c r="T22" s="229">
        <v>31.759649767985461</v>
      </c>
      <c r="U22" s="229">
        <v>40.575856928969337</v>
      </c>
      <c r="V22" s="229">
        <v>30.462626206693479</v>
      </c>
      <c r="W22" s="229">
        <v>41.006084756343427</v>
      </c>
      <c r="X22" s="229">
        <v>40.505723256083257</v>
      </c>
      <c r="Y22" s="229">
        <v>45.572065256530138</v>
      </c>
      <c r="DA22" s="73" t="s">
        <v>2041</v>
      </c>
    </row>
    <row r="23" spans="1:105" ht="12" customHeight="1" x14ac:dyDescent="0.25">
      <c r="A23" s="64" t="s">
        <v>32</v>
      </c>
      <c r="B23" s="229">
        <v>702.98493827098036</v>
      </c>
      <c r="C23" s="229">
        <v>693.49946341021075</v>
      </c>
      <c r="D23" s="229">
        <v>700.23974286048929</v>
      </c>
      <c r="E23" s="229">
        <v>778.03488802716242</v>
      </c>
      <c r="F23" s="229">
        <v>755.55591970732166</v>
      </c>
      <c r="G23" s="229">
        <v>681.75701067003092</v>
      </c>
      <c r="H23" s="229">
        <v>657.99119403689065</v>
      </c>
      <c r="I23" s="229">
        <v>554.32238691901387</v>
      </c>
      <c r="J23" s="229">
        <v>556.59615505419833</v>
      </c>
      <c r="K23" s="229">
        <v>431.76636985683092</v>
      </c>
      <c r="L23" s="229">
        <v>456.20630070125372</v>
      </c>
      <c r="M23" s="229">
        <v>377.50165093171438</v>
      </c>
      <c r="N23" s="229">
        <v>329.80627004792672</v>
      </c>
      <c r="O23" s="229">
        <v>244.91127216707531</v>
      </c>
      <c r="P23" s="229">
        <v>157.51659155737059</v>
      </c>
      <c r="Q23" s="229">
        <v>143.47060468880051</v>
      </c>
      <c r="R23" s="229">
        <v>150.89305834018839</v>
      </c>
      <c r="S23" s="229">
        <v>189.69071391953531</v>
      </c>
      <c r="T23" s="229">
        <v>194.7297380305175</v>
      </c>
      <c r="U23" s="229">
        <v>150.61933939545409</v>
      </c>
      <c r="V23" s="229">
        <v>154.38838937603211</v>
      </c>
      <c r="W23" s="229">
        <v>165.99365046743571</v>
      </c>
      <c r="X23" s="229">
        <v>117.09236896557709</v>
      </c>
      <c r="Y23" s="229">
        <v>159.7567254380144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0.13356498013828791</v>
      </c>
      <c r="H24" s="229">
        <v>4.3696733772923477E-2</v>
      </c>
      <c r="I24" s="229">
        <v>5.150242790846711E-2</v>
      </c>
      <c r="J24" s="229">
        <v>4.4371725213952627E-2</v>
      </c>
      <c r="K24" s="229">
        <v>6.923417540971312E-2</v>
      </c>
      <c r="L24" s="229">
        <v>5.3060635874556179E-2</v>
      </c>
      <c r="M24" s="229">
        <v>8.0962456369657841E-3</v>
      </c>
      <c r="N24" s="229">
        <v>7.8954138170359532E-3</v>
      </c>
      <c r="O24" s="229">
        <v>3.2078889408843278E-3</v>
      </c>
      <c r="P24" s="229">
        <v>3.3930280602209812E-3</v>
      </c>
      <c r="Q24" s="229">
        <v>0</v>
      </c>
      <c r="R24" s="229">
        <v>1.7145303422268981E-2</v>
      </c>
      <c r="S24" s="229">
        <v>3.5591767094003413E-2</v>
      </c>
      <c r="T24" s="229">
        <v>2.5813884516290721E-2</v>
      </c>
      <c r="U24" s="229">
        <v>1.6059605806234539E-2</v>
      </c>
      <c r="V24" s="229">
        <v>1.098427536593435E-2</v>
      </c>
      <c r="W24" s="229">
        <v>5.4215643219477309E-3</v>
      </c>
      <c r="X24" s="229">
        <v>7.3749069410393433E-3</v>
      </c>
      <c r="Y24" s="229">
        <v>5.7298328377167768E-3</v>
      </c>
      <c r="DA24" s="73" t="s">
        <v>2043</v>
      </c>
    </row>
    <row r="25" spans="1:105" ht="12" customHeight="1" x14ac:dyDescent="0.25">
      <c r="A25" s="64" t="s">
        <v>35</v>
      </c>
      <c r="B25" s="229">
        <v>34.780690630227959</v>
      </c>
      <c r="C25" s="229">
        <v>57.022057790797497</v>
      </c>
      <c r="D25" s="229">
        <v>35.414353055527762</v>
      </c>
      <c r="E25" s="229">
        <v>57.867912084389367</v>
      </c>
      <c r="F25" s="229">
        <v>37.751977160183003</v>
      </c>
      <c r="G25" s="229">
        <v>31.39578783622127</v>
      </c>
      <c r="H25" s="229">
        <v>28.97132186636415</v>
      </c>
      <c r="I25" s="229">
        <v>20.27606165267591</v>
      </c>
      <c r="J25" s="229">
        <v>20.64815694065982</v>
      </c>
      <c r="K25" s="229">
        <v>16.76238720107348</v>
      </c>
      <c r="L25" s="229">
        <v>13.90124229017453</v>
      </c>
      <c r="M25" s="229">
        <v>13.361245230796619</v>
      </c>
      <c r="N25" s="229">
        <v>16.59035849880328</v>
      </c>
      <c r="O25" s="229">
        <v>12.97502868236654</v>
      </c>
      <c r="P25" s="229">
        <v>14.214544859583841</v>
      </c>
      <c r="Q25" s="229">
        <v>20.22843901956352</v>
      </c>
      <c r="R25" s="229">
        <v>9.3591352323945518</v>
      </c>
      <c r="S25" s="229">
        <v>29.708717514727141</v>
      </c>
      <c r="T25" s="229">
        <v>50.644160588255147</v>
      </c>
      <c r="U25" s="229">
        <v>51.345927409932827</v>
      </c>
      <c r="V25" s="229">
        <v>38.453306834470602</v>
      </c>
      <c r="W25" s="229">
        <v>31.965196423015261</v>
      </c>
      <c r="X25" s="229">
        <v>17.414938054432689</v>
      </c>
      <c r="Y25" s="229">
        <v>12.281893922479901</v>
      </c>
      <c r="DA25" s="73" t="s">
        <v>2044</v>
      </c>
    </row>
    <row r="26" spans="1:105" ht="12" customHeight="1" x14ac:dyDescent="0.25">
      <c r="A26" s="64" t="s">
        <v>36</v>
      </c>
      <c r="B26" s="229">
        <v>8.2797929258163955E-2</v>
      </c>
      <c r="C26" s="229">
        <v>8.1119982319967796E-2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28.808346079214768</v>
      </c>
      <c r="X27" s="229">
        <v>13.53981246372312</v>
      </c>
      <c r="Y27" s="229">
        <v>14.04848844202318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821.92038974885247</v>
      </c>
      <c r="C32" s="223">
        <v>819.78920582688306</v>
      </c>
      <c r="D32" s="223">
        <v>811.35638248792884</v>
      </c>
      <c r="E32" s="223">
        <v>913.42987106014562</v>
      </c>
      <c r="F32" s="223">
        <v>900.1659711134331</v>
      </c>
      <c r="G32" s="223">
        <v>824.45912247727222</v>
      </c>
      <c r="H32" s="223">
        <v>815.77040670646102</v>
      </c>
      <c r="I32" s="223">
        <v>665.21321649382799</v>
      </c>
      <c r="J32" s="223">
        <v>664.17746082916392</v>
      </c>
      <c r="K32" s="223">
        <v>520.24545649037077</v>
      </c>
      <c r="L32" s="223">
        <v>537.30153588701432</v>
      </c>
      <c r="M32" s="223">
        <v>455.03110453960687</v>
      </c>
      <c r="N32" s="223">
        <v>436.27284720947688</v>
      </c>
      <c r="O32" s="223">
        <v>355.73178822914599</v>
      </c>
      <c r="P32" s="223">
        <v>251.02894262151341</v>
      </c>
      <c r="Q32" s="223">
        <v>234.63411117531149</v>
      </c>
      <c r="R32" s="223">
        <v>225.09327013042619</v>
      </c>
      <c r="S32" s="223">
        <v>264.87425612190259</v>
      </c>
      <c r="T32" s="223">
        <v>288.41320087196198</v>
      </c>
      <c r="U32" s="223">
        <v>250.36903038952741</v>
      </c>
      <c r="V32" s="223">
        <v>215.0934410590452</v>
      </c>
      <c r="W32" s="223">
        <v>249.17031328858531</v>
      </c>
      <c r="X32" s="223">
        <v>183.89916842072449</v>
      </c>
      <c r="Y32" s="223">
        <v>191.66637283868249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2.35267683713464</v>
      </c>
      <c r="C37" s="260">
        <v>2.025582578520349</v>
      </c>
      <c r="D37" s="260">
        <v>1.3777322177375051</v>
      </c>
      <c r="E37" s="260">
        <v>2.557547671888432</v>
      </c>
      <c r="F37" s="260">
        <v>1.7824327598063661</v>
      </c>
      <c r="G37" s="260">
        <v>1.3343396697306471</v>
      </c>
      <c r="H37" s="260">
        <v>1.481240930160032</v>
      </c>
      <c r="I37" s="260">
        <v>1.01713868789712</v>
      </c>
      <c r="J37" s="260">
        <v>0.93800707131033345</v>
      </c>
      <c r="K37" s="260">
        <v>1.264500136856846</v>
      </c>
      <c r="L37" s="260">
        <v>1.14783729874041</v>
      </c>
      <c r="M37" s="260">
        <v>1.006747565961098</v>
      </c>
      <c r="N37" s="260">
        <v>1.002953604769534</v>
      </c>
      <c r="O37" s="260">
        <v>1.11352181677764</v>
      </c>
      <c r="P37" s="260">
        <v>1.0211549989280351</v>
      </c>
      <c r="Q37" s="260">
        <v>1.66558622299285</v>
      </c>
      <c r="R37" s="260">
        <v>1.635814482133543</v>
      </c>
      <c r="S37" s="260">
        <v>2.153724594839789</v>
      </c>
      <c r="T37" s="260">
        <v>3.0700913172006352</v>
      </c>
      <c r="U37" s="260">
        <v>3.4846699501336111</v>
      </c>
      <c r="V37" s="260">
        <v>3.1399918892639209</v>
      </c>
      <c r="W37" s="260">
        <v>3.7372659157010268</v>
      </c>
      <c r="X37" s="260">
        <v>3.2367683636853468</v>
      </c>
      <c r="Y37" s="260">
        <v>3.654697695188363</v>
      </c>
      <c r="DA37" s="68" t="s">
        <v>2055</v>
      </c>
    </row>
    <row r="38" spans="1:105" ht="12" customHeight="1" x14ac:dyDescent="0.25">
      <c r="A38" s="37" t="s">
        <v>159</v>
      </c>
      <c r="B38" s="226">
        <v>1.250313298185995</v>
      </c>
      <c r="C38" s="226">
        <v>0.39933312234384671</v>
      </c>
      <c r="D38" s="226">
        <v>0.35949094693069439</v>
      </c>
      <c r="E38" s="226">
        <v>0.93160199424739143</v>
      </c>
      <c r="F38" s="226">
        <v>0.78775440007971254</v>
      </c>
      <c r="G38" s="226">
        <v>0.47230775601123409</v>
      </c>
      <c r="H38" s="226">
        <v>0.59078436059069295</v>
      </c>
      <c r="I38" s="226">
        <v>0.41902558387474098</v>
      </c>
      <c r="J38" s="226">
        <v>0.35862368307915993</v>
      </c>
      <c r="K38" s="226">
        <v>0.6680082316030248</v>
      </c>
      <c r="L38" s="226">
        <v>0.63635002146183373</v>
      </c>
      <c r="M38" s="226">
        <v>0.55081152027543978</v>
      </c>
      <c r="N38" s="226">
        <v>0.43758386245913322</v>
      </c>
      <c r="O38" s="226">
        <v>0.6058805596603638</v>
      </c>
      <c r="P38" s="226">
        <v>0.5210845472914567</v>
      </c>
      <c r="Q38" s="226">
        <v>0.8444129830967535</v>
      </c>
      <c r="R38" s="226">
        <v>1.2564975820956801</v>
      </c>
      <c r="S38" s="226">
        <v>1.036304049857401</v>
      </c>
      <c r="T38" s="226">
        <v>1.183258693602887</v>
      </c>
      <c r="U38" s="226">
        <v>1.538193262437151</v>
      </c>
      <c r="V38" s="226">
        <v>1.387957689806828</v>
      </c>
      <c r="W38" s="226">
        <v>2.100150092192429</v>
      </c>
      <c r="X38" s="226">
        <v>2.263572974082749</v>
      </c>
      <c r="Y38" s="226">
        <v>2.878837061827932</v>
      </c>
      <c r="DA38" s="69" t="s">
        <v>2056</v>
      </c>
    </row>
    <row r="39" spans="1:105" ht="12" customHeight="1" x14ac:dyDescent="0.25">
      <c r="A39" s="37" t="s">
        <v>35</v>
      </c>
      <c r="B39" s="226">
        <v>1.1023635389486459</v>
      </c>
      <c r="C39" s="226">
        <v>1.6262494561765031</v>
      </c>
      <c r="D39" s="226">
        <v>1.01824127080681</v>
      </c>
      <c r="E39" s="226">
        <v>1.6259456776410399</v>
      </c>
      <c r="F39" s="226">
        <v>0.99467835972665386</v>
      </c>
      <c r="G39" s="226">
        <v>0.86203191371941335</v>
      </c>
      <c r="H39" s="226">
        <v>0.89045656956933872</v>
      </c>
      <c r="I39" s="226">
        <v>0.59811310402237872</v>
      </c>
      <c r="J39" s="226">
        <v>0.57938338823117352</v>
      </c>
      <c r="K39" s="226">
        <v>0.59649190525382156</v>
      </c>
      <c r="L39" s="226">
        <v>0.51148727727857646</v>
      </c>
      <c r="M39" s="226">
        <v>0.45593604568565788</v>
      </c>
      <c r="N39" s="226">
        <v>0.5653697423104006</v>
      </c>
      <c r="O39" s="226">
        <v>0.50764125711727603</v>
      </c>
      <c r="P39" s="226">
        <v>0.50007045163657793</v>
      </c>
      <c r="Q39" s="226">
        <v>0.82117323989609681</v>
      </c>
      <c r="R39" s="226">
        <v>0.379316900037863</v>
      </c>
      <c r="S39" s="226">
        <v>1.117420544982388</v>
      </c>
      <c r="T39" s="226">
        <v>1.8868326235977479</v>
      </c>
      <c r="U39" s="226">
        <v>1.9464766876964601</v>
      </c>
      <c r="V39" s="226">
        <v>1.7520341994570929</v>
      </c>
      <c r="W39" s="226">
        <v>1.637115823508599</v>
      </c>
      <c r="X39" s="226">
        <v>0.97319538960259888</v>
      </c>
      <c r="Y39" s="226">
        <v>0.77586063336043121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23.755585881499069</v>
      </c>
      <c r="C43" s="261">
        <f t="shared" si="1"/>
        <v>23.70329342748877</v>
      </c>
      <c r="D43" s="261">
        <f t="shared" si="1"/>
        <v>23.477642036817141</v>
      </c>
      <c r="E43" s="261">
        <f t="shared" si="1"/>
        <v>26.40209633009442</v>
      </c>
      <c r="F43" s="261">
        <f t="shared" si="1"/>
        <v>26.040102560974699</v>
      </c>
      <c r="G43" s="261">
        <f t="shared" si="1"/>
        <v>23.858689356740349</v>
      </c>
      <c r="H43" s="261">
        <f t="shared" si="1"/>
        <v>23.602584515255099</v>
      </c>
      <c r="I43" s="261">
        <f t="shared" si="1"/>
        <v>19.25206022625887</v>
      </c>
      <c r="J43" s="261">
        <f t="shared" si="1"/>
        <v>19.22433199298127</v>
      </c>
      <c r="K43" s="261">
        <f t="shared" si="1"/>
        <v>15.04292627111634</v>
      </c>
      <c r="L43" s="261">
        <f t="shared" si="1"/>
        <v>15.54068691560215</v>
      </c>
      <c r="M43" s="261">
        <f t="shared" si="1"/>
        <v>13.160126289091179</v>
      </c>
      <c r="N43" s="261">
        <f t="shared" si="1"/>
        <v>12.61651865520891</v>
      </c>
      <c r="O43" s="261">
        <f t="shared" si="1"/>
        <v>10.27879033079329</v>
      </c>
      <c r="P43" s="261">
        <f t="shared" si="1"/>
        <v>7.2466025397850844</v>
      </c>
      <c r="Q43" s="261">
        <f t="shared" si="1"/>
        <v>6.7527108681831507</v>
      </c>
      <c r="R43" s="261">
        <f t="shared" si="1"/>
        <v>6.4770276999505114</v>
      </c>
      <c r="S43" s="261">
        <f t="shared" si="1"/>
        <v>7.6150878703496492</v>
      </c>
      <c r="T43" s="261">
        <f t="shared" si="1"/>
        <v>8.270814769703227</v>
      </c>
      <c r="U43" s="261">
        <f t="shared" si="1"/>
        <v>7.156068418533156</v>
      </c>
      <c r="V43" s="261">
        <f t="shared" si="1"/>
        <v>6.1435782368052578</v>
      </c>
      <c r="W43" s="261">
        <f t="shared" si="1"/>
        <v>7.1140013731270839</v>
      </c>
      <c r="X43" s="261">
        <f t="shared" si="1"/>
        <v>5.2365913060011389</v>
      </c>
      <c r="Y43" s="261">
        <f t="shared" si="1"/>
        <v>5.4496137722751934</v>
      </c>
      <c r="DA43" s="70"/>
    </row>
    <row r="44" spans="1:105" ht="12" customHeight="1" x14ac:dyDescent="0.25">
      <c r="A44" s="60" t="s">
        <v>1884</v>
      </c>
      <c r="B44" s="262">
        <v>23.755585881499069</v>
      </c>
      <c r="C44" s="262">
        <v>23.70329342748877</v>
      </c>
      <c r="D44" s="262">
        <v>23.477642036817141</v>
      </c>
      <c r="E44" s="262">
        <v>26.40209633009442</v>
      </c>
      <c r="F44" s="262">
        <v>26.040102560974699</v>
      </c>
      <c r="G44" s="262">
        <v>23.858689356740349</v>
      </c>
      <c r="H44" s="262">
        <v>23.602584515255099</v>
      </c>
      <c r="I44" s="262">
        <v>19.25206022625887</v>
      </c>
      <c r="J44" s="262">
        <v>19.22433199298127</v>
      </c>
      <c r="K44" s="262">
        <v>15.04292627111634</v>
      </c>
      <c r="L44" s="262">
        <v>15.54068691560215</v>
      </c>
      <c r="M44" s="262">
        <v>13.160126289091179</v>
      </c>
      <c r="N44" s="262">
        <v>12.61651865520891</v>
      </c>
      <c r="O44" s="262">
        <v>10.27879033079329</v>
      </c>
      <c r="P44" s="262">
        <v>7.2466025397850844</v>
      </c>
      <c r="Q44" s="262">
        <v>6.7527108681831507</v>
      </c>
      <c r="R44" s="262">
        <v>6.4770276999505114</v>
      </c>
      <c r="S44" s="262">
        <v>7.6150878703496492</v>
      </c>
      <c r="T44" s="262">
        <v>8.270814769703227</v>
      </c>
      <c r="U44" s="262">
        <v>7.156068418533156</v>
      </c>
      <c r="V44" s="262">
        <v>6.1435782368052578</v>
      </c>
      <c r="W44" s="262">
        <v>7.1140013731270839</v>
      </c>
      <c r="X44" s="262">
        <v>5.2365913060011389</v>
      </c>
      <c r="Y44" s="262">
        <v>5.4496137722751934</v>
      </c>
      <c r="DA44" s="72" t="s">
        <v>2061</v>
      </c>
    </row>
    <row r="45" spans="1:105" ht="12" customHeight="1" x14ac:dyDescent="0.25">
      <c r="A45" s="64" t="s">
        <v>28</v>
      </c>
      <c r="B45" s="229">
        <v>1.081865315344257</v>
      </c>
      <c r="C45" s="229">
        <v>0.53488710297583131</v>
      </c>
      <c r="D45" s="229">
        <v>0.53206552398612073</v>
      </c>
      <c r="E45" s="229">
        <v>0.386165158352822</v>
      </c>
      <c r="F45" s="229">
        <v>0.88348912708376282</v>
      </c>
      <c r="G45" s="229">
        <v>1.463253241472924</v>
      </c>
      <c r="H45" s="229">
        <v>1.475676252177001</v>
      </c>
      <c r="I45" s="229">
        <v>1.4331218768169789</v>
      </c>
      <c r="J45" s="229">
        <v>0.78511355715253672</v>
      </c>
      <c r="K45" s="229">
        <v>0.64827027714289853</v>
      </c>
      <c r="L45" s="229">
        <v>0.45481467574452639</v>
      </c>
      <c r="M45" s="229">
        <v>0.22603178612699101</v>
      </c>
      <c r="N45" s="229">
        <v>0.46762511026437259</v>
      </c>
      <c r="O45" s="229">
        <v>0.59829697684511873</v>
      </c>
      <c r="P45" s="229">
        <v>0.67586195870784449</v>
      </c>
      <c r="Q45" s="229">
        <v>0.46250979055244218</v>
      </c>
      <c r="R45" s="229">
        <v>0.39824077461674928</v>
      </c>
      <c r="S45" s="229">
        <v>0.1973025546946395</v>
      </c>
      <c r="T45" s="229">
        <v>0.32867759254216561</v>
      </c>
      <c r="U45" s="229">
        <v>0.29054733478583261</v>
      </c>
      <c r="V45" s="229">
        <v>0.16541801308650891</v>
      </c>
      <c r="W45" s="229">
        <v>0.11145008857353519</v>
      </c>
      <c r="X45" s="229">
        <v>6.7948269334959926E-2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1.7096112999511679</v>
      </c>
      <c r="C47" s="229">
        <v>1.661636435174578</v>
      </c>
      <c r="D47" s="229">
        <v>2.119062763726296</v>
      </c>
      <c r="E47" s="229">
        <v>2.3069908776666859</v>
      </c>
      <c r="F47" s="229">
        <v>2.4067848833854288</v>
      </c>
      <c r="G47" s="229">
        <v>2.200589767651334</v>
      </c>
      <c r="H47" s="229">
        <v>2.2762596428915929</v>
      </c>
      <c r="I47" s="229">
        <v>2.3115181542796139</v>
      </c>
      <c r="J47" s="229">
        <v>2.3660313980144032</v>
      </c>
      <c r="K47" s="229">
        <v>2.118257508112757</v>
      </c>
      <c r="L47" s="229">
        <v>2.2435143275910798</v>
      </c>
      <c r="M47" s="229">
        <v>2.1926727604680298</v>
      </c>
      <c r="N47" s="229">
        <v>2.162071275161987</v>
      </c>
      <c r="O47" s="229">
        <v>2.1981723728788678</v>
      </c>
      <c r="P47" s="229">
        <v>2.0385763678282252</v>
      </c>
      <c r="Q47" s="229">
        <v>2.013371213358738</v>
      </c>
      <c r="R47" s="229">
        <v>1.7002521395137991</v>
      </c>
      <c r="S47" s="229">
        <v>1.6300724573474199</v>
      </c>
      <c r="T47" s="229">
        <v>1.6897416147789179</v>
      </c>
      <c r="U47" s="229">
        <v>1.7729191653368599</v>
      </c>
      <c r="V47" s="229">
        <v>1.5719057542302119</v>
      </c>
      <c r="W47" s="229">
        <v>1.549173296054609</v>
      </c>
      <c r="X47" s="229">
        <v>1.5746145123685551</v>
      </c>
      <c r="Y47" s="229">
        <v>1.346795589614431</v>
      </c>
      <c r="DA47" s="73" t="s">
        <v>2064</v>
      </c>
    </row>
    <row r="48" spans="1:105" ht="12" customHeight="1" x14ac:dyDescent="0.25">
      <c r="A48" s="64" t="s">
        <v>159</v>
      </c>
      <c r="B48" s="229">
        <v>1.0639509046127791</v>
      </c>
      <c r="C48" s="229">
        <v>0.39384859089868901</v>
      </c>
      <c r="D48" s="229">
        <v>0.3480489386704444</v>
      </c>
      <c r="E48" s="229">
        <v>0.90453457033919538</v>
      </c>
      <c r="F48" s="229">
        <v>0.82626111897621357</v>
      </c>
      <c r="G48" s="229">
        <v>0.47555473134745041</v>
      </c>
      <c r="H48" s="229">
        <v>0.54027463568744871</v>
      </c>
      <c r="I48" s="229">
        <v>0.37408652048227942</v>
      </c>
      <c r="J48" s="229">
        <v>0.34813937545923979</v>
      </c>
      <c r="K48" s="229">
        <v>0.4930865739496082</v>
      </c>
      <c r="L48" s="229">
        <v>0.45564304520189453</v>
      </c>
      <c r="M48" s="229">
        <v>0.42599055170557187</v>
      </c>
      <c r="N48" s="229">
        <v>0.35696116799149857</v>
      </c>
      <c r="O48" s="229">
        <v>0.42385295052888172</v>
      </c>
      <c r="P48" s="229">
        <v>0.35985597664653729</v>
      </c>
      <c r="Q48" s="229">
        <v>0.48217887575662782</v>
      </c>
      <c r="R48" s="229">
        <v>0.70969738688171347</v>
      </c>
      <c r="S48" s="229">
        <v>0.64563511274919527</v>
      </c>
      <c r="T48" s="229">
        <v>0.7164610700677172</v>
      </c>
      <c r="U48" s="229">
        <v>0.85190916216993751</v>
      </c>
      <c r="V48" s="229">
        <v>0.60106082679048378</v>
      </c>
      <c r="W48" s="229">
        <v>0.83509883570802601</v>
      </c>
      <c r="X48" s="229">
        <v>0.77205428905683315</v>
      </c>
      <c r="Y48" s="229">
        <v>0.80708771860514716</v>
      </c>
      <c r="DA48" s="73" t="s">
        <v>2065</v>
      </c>
    </row>
    <row r="49" spans="1:105" ht="12" customHeight="1" x14ac:dyDescent="0.25">
      <c r="A49" s="64" t="s">
        <v>32</v>
      </c>
      <c r="B49" s="229">
        <v>18.959871822861551</v>
      </c>
      <c r="C49" s="229">
        <v>19.506725380564969</v>
      </c>
      <c r="D49" s="229">
        <v>19.492632492150399</v>
      </c>
      <c r="E49" s="229">
        <v>21.225701422970399</v>
      </c>
      <c r="F49" s="229">
        <v>20.88026757253008</v>
      </c>
      <c r="G49" s="229">
        <v>18.84764099390275</v>
      </c>
      <c r="H49" s="229">
        <v>18.494819699792949</v>
      </c>
      <c r="I49" s="229">
        <v>14.598009849297579</v>
      </c>
      <c r="J49" s="229">
        <v>15.16139379436536</v>
      </c>
      <c r="K49" s="229">
        <v>11.34119614559429</v>
      </c>
      <c r="L49" s="229">
        <v>12.01907885039271</v>
      </c>
      <c r="M49" s="229">
        <v>9.962602444874527</v>
      </c>
      <c r="N49" s="229">
        <v>9.1684384913606038</v>
      </c>
      <c r="O49" s="229">
        <v>6.7032520763144783</v>
      </c>
      <c r="P49" s="229">
        <v>3.8268819583355129</v>
      </c>
      <c r="Q49" s="229">
        <v>3.3257425307575832</v>
      </c>
      <c r="R49" s="229">
        <v>3.4541984110070931</v>
      </c>
      <c r="S49" s="229">
        <v>4.4450716405907666</v>
      </c>
      <c r="T49" s="229">
        <v>4.3928783063592469</v>
      </c>
      <c r="U49" s="229">
        <v>3.162323729985363</v>
      </c>
      <c r="V49" s="229">
        <v>3.0462512435916951</v>
      </c>
      <c r="W49" s="229">
        <v>3.3805008467392552</v>
      </c>
      <c r="X49" s="229">
        <v>2.231824503025563</v>
      </c>
      <c r="Y49" s="229">
        <v>2.8293141936796489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3.6924956481637272E-3</v>
      </c>
      <c r="H50" s="229">
        <v>1.228228006581442E-3</v>
      </c>
      <c r="I50" s="229">
        <v>1.356309915696014E-3</v>
      </c>
      <c r="J50" s="229">
        <v>1.2086630372762799E-3</v>
      </c>
      <c r="K50" s="229">
        <v>1.8185723069640649E-3</v>
      </c>
      <c r="L50" s="229">
        <v>1.397920119577415E-3</v>
      </c>
      <c r="M50" s="229">
        <v>2.1366708298642769E-4</v>
      </c>
      <c r="N50" s="229">
        <v>2.1948829515828629E-4</v>
      </c>
      <c r="O50" s="229">
        <v>8.7800320554048901E-5</v>
      </c>
      <c r="P50" s="229">
        <v>8.2433969268923195E-5</v>
      </c>
      <c r="Q50" s="229">
        <v>0</v>
      </c>
      <c r="R50" s="229">
        <v>3.9248511819488149E-4</v>
      </c>
      <c r="S50" s="229">
        <v>8.3403109872408538E-4</v>
      </c>
      <c r="T50" s="229">
        <v>5.8233146329558078E-4</v>
      </c>
      <c r="U50" s="229">
        <v>3.3717896213797209E-4</v>
      </c>
      <c r="V50" s="229">
        <v>2.1673172852352949E-4</v>
      </c>
      <c r="W50" s="229">
        <v>1.104114689289944E-4</v>
      </c>
      <c r="X50" s="229">
        <v>1.405684944625527E-4</v>
      </c>
      <c r="Y50" s="229">
        <v>1.0147614963135849E-4</v>
      </c>
      <c r="DA50" s="73" t="s">
        <v>2067</v>
      </c>
    </row>
    <row r="51" spans="1:105" ht="12" customHeight="1" x14ac:dyDescent="0.25">
      <c r="A51" s="64" t="s">
        <v>35</v>
      </c>
      <c r="B51" s="229">
        <v>0.93805343522954654</v>
      </c>
      <c r="C51" s="229">
        <v>1.6039141782318129</v>
      </c>
      <c r="D51" s="229">
        <v>0.98583231828388307</v>
      </c>
      <c r="E51" s="229">
        <v>1.578704300765325</v>
      </c>
      <c r="F51" s="229">
        <v>1.0432998589992071</v>
      </c>
      <c r="G51" s="229">
        <v>0.86795812671772687</v>
      </c>
      <c r="H51" s="229">
        <v>0.81432605669952618</v>
      </c>
      <c r="I51" s="229">
        <v>0.53396751546672028</v>
      </c>
      <c r="J51" s="229">
        <v>0.56244520495244588</v>
      </c>
      <c r="K51" s="229">
        <v>0.44029719400983103</v>
      </c>
      <c r="L51" s="229">
        <v>0.36623809655236128</v>
      </c>
      <c r="M51" s="229">
        <v>0.3526150788330753</v>
      </c>
      <c r="N51" s="229">
        <v>0.46120312213529358</v>
      </c>
      <c r="O51" s="229">
        <v>0.35512815390538782</v>
      </c>
      <c r="P51" s="229">
        <v>0.34534384429769488</v>
      </c>
      <c r="Q51" s="229">
        <v>0.46890845775775958</v>
      </c>
      <c r="R51" s="229">
        <v>0.21424650281296309</v>
      </c>
      <c r="S51" s="229">
        <v>0.69617207386890367</v>
      </c>
      <c r="T51" s="229">
        <v>1.1424738544918831</v>
      </c>
      <c r="U51" s="229">
        <v>1.078031847293025</v>
      </c>
      <c r="V51" s="229">
        <v>0.75872566737783553</v>
      </c>
      <c r="W51" s="229">
        <v>0.65097895774867809</v>
      </c>
      <c r="X51" s="229">
        <v>0.3319352560027321</v>
      </c>
      <c r="Y51" s="229">
        <v>0.21751407776333609</v>
      </c>
      <c r="DA51" s="73" t="s">
        <v>2068</v>
      </c>
    </row>
    <row r="52" spans="1:105" ht="12" customHeight="1" x14ac:dyDescent="0.25">
      <c r="A52" s="64" t="s">
        <v>36</v>
      </c>
      <c r="B52" s="229">
        <v>2.2331034997623519E-3</v>
      </c>
      <c r="C52" s="229">
        <v>2.2817396428984741E-3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0.58668893683405154</v>
      </c>
      <c r="X53" s="229">
        <v>0.25807390771803268</v>
      </c>
      <c r="Y53" s="229">
        <v>0.2488007164629995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712.66757644497227</v>
      </c>
      <c r="C56" s="261">
        <f t="shared" si="2"/>
        <v>711.09880282466338</v>
      </c>
      <c r="D56" s="261">
        <f t="shared" si="2"/>
        <v>704.32926110451444</v>
      </c>
      <c r="E56" s="261">
        <f t="shared" si="2"/>
        <v>792.06288990283258</v>
      </c>
      <c r="F56" s="261">
        <f t="shared" si="2"/>
        <v>781.2030768292409</v>
      </c>
      <c r="G56" s="261">
        <f t="shared" si="2"/>
        <v>715.76068070221038</v>
      </c>
      <c r="H56" s="261">
        <f t="shared" si="2"/>
        <v>708.07753545765308</v>
      </c>
      <c r="I56" s="261">
        <f t="shared" si="2"/>
        <v>577.56180678776605</v>
      </c>
      <c r="J56" s="261">
        <f t="shared" si="2"/>
        <v>576.729959789438</v>
      </c>
      <c r="K56" s="261">
        <f t="shared" si="2"/>
        <v>451.28778813349038</v>
      </c>
      <c r="L56" s="261">
        <f t="shared" si="2"/>
        <v>466.22060746806449</v>
      </c>
      <c r="M56" s="261">
        <f t="shared" si="2"/>
        <v>394.80378867273549</v>
      </c>
      <c r="N56" s="261">
        <f t="shared" si="2"/>
        <v>378.49555965626752</v>
      </c>
      <c r="O56" s="261">
        <f t="shared" si="2"/>
        <v>308.36370992379858</v>
      </c>
      <c r="P56" s="261">
        <f t="shared" si="2"/>
        <v>217.3980761935525</v>
      </c>
      <c r="Q56" s="261">
        <f t="shared" si="2"/>
        <v>202.58132604549459</v>
      </c>
      <c r="R56" s="261">
        <f t="shared" si="2"/>
        <v>194.3108309985154</v>
      </c>
      <c r="S56" s="261">
        <f t="shared" si="2"/>
        <v>228.45263611048949</v>
      </c>
      <c r="T56" s="261">
        <f t="shared" si="2"/>
        <v>248.12444309109679</v>
      </c>
      <c r="U56" s="261">
        <f t="shared" si="2"/>
        <v>214.68205255599469</v>
      </c>
      <c r="V56" s="261">
        <f t="shared" si="2"/>
        <v>184.30734710415771</v>
      </c>
      <c r="W56" s="261">
        <f t="shared" si="2"/>
        <v>213.42004119381249</v>
      </c>
      <c r="X56" s="261">
        <f t="shared" si="2"/>
        <v>157.0977391800341</v>
      </c>
      <c r="Y56" s="261">
        <f t="shared" si="2"/>
        <v>163.48841316825579</v>
      </c>
      <c r="DA56" s="70"/>
    </row>
    <row r="57" spans="1:105" ht="12" customHeight="1" x14ac:dyDescent="0.25">
      <c r="A57" s="60" t="s">
        <v>1899</v>
      </c>
      <c r="B57" s="262">
        <v>712.66757644497227</v>
      </c>
      <c r="C57" s="262">
        <v>711.09880282466338</v>
      </c>
      <c r="D57" s="262">
        <v>704.32926110451444</v>
      </c>
      <c r="E57" s="262">
        <v>792.06288990283258</v>
      </c>
      <c r="F57" s="262">
        <v>781.2030768292409</v>
      </c>
      <c r="G57" s="262">
        <v>715.76068070221038</v>
      </c>
      <c r="H57" s="262">
        <v>708.07753545765308</v>
      </c>
      <c r="I57" s="262">
        <v>577.56180678776605</v>
      </c>
      <c r="J57" s="262">
        <v>576.729959789438</v>
      </c>
      <c r="K57" s="262">
        <v>451.28778813349038</v>
      </c>
      <c r="L57" s="262">
        <v>466.22060746806449</v>
      </c>
      <c r="M57" s="262">
        <v>394.80378867273549</v>
      </c>
      <c r="N57" s="262">
        <v>378.49555965626752</v>
      </c>
      <c r="O57" s="262">
        <v>308.36370992379858</v>
      </c>
      <c r="P57" s="262">
        <v>217.3980761935525</v>
      </c>
      <c r="Q57" s="262">
        <v>202.58132604549459</v>
      </c>
      <c r="R57" s="262">
        <v>194.3108309985154</v>
      </c>
      <c r="S57" s="262">
        <v>228.45263611048949</v>
      </c>
      <c r="T57" s="262">
        <v>248.12444309109679</v>
      </c>
      <c r="U57" s="262">
        <v>214.68205255599469</v>
      </c>
      <c r="V57" s="262">
        <v>184.30734710415771</v>
      </c>
      <c r="W57" s="262">
        <v>213.42004119381249</v>
      </c>
      <c r="X57" s="262">
        <v>157.0977391800341</v>
      </c>
      <c r="Y57" s="262">
        <v>163.48841316825579</v>
      </c>
      <c r="DA57" s="72" t="s">
        <v>2073</v>
      </c>
    </row>
    <row r="58" spans="1:105" ht="12" customHeight="1" x14ac:dyDescent="0.25">
      <c r="A58" s="64" t="s">
        <v>28</v>
      </c>
      <c r="B58" s="229">
        <v>32.455959460327719</v>
      </c>
      <c r="C58" s="229">
        <v>16.046613089274938</v>
      </c>
      <c r="D58" s="229">
        <v>15.96196571958362</v>
      </c>
      <c r="E58" s="229">
        <v>11.584954750584661</v>
      </c>
      <c r="F58" s="229">
        <v>26.504673812512891</v>
      </c>
      <c r="G58" s="229">
        <v>43.897597244187722</v>
      </c>
      <c r="H58" s="229">
        <v>44.270287565310049</v>
      </c>
      <c r="I58" s="229">
        <v>42.993656304509393</v>
      </c>
      <c r="J58" s="229">
        <v>23.553406714576109</v>
      </c>
      <c r="K58" s="229">
        <v>19.448108314286959</v>
      </c>
      <c r="L58" s="229">
        <v>13.6444402723358</v>
      </c>
      <c r="M58" s="229">
        <v>6.7809535838097323</v>
      </c>
      <c r="N58" s="229">
        <v>14.028753307931179</v>
      </c>
      <c r="O58" s="229">
        <v>17.94890930535356</v>
      </c>
      <c r="P58" s="229">
        <v>20.275858761235341</v>
      </c>
      <c r="Q58" s="229">
        <v>13.875293716573269</v>
      </c>
      <c r="R58" s="229">
        <v>11.947223238502479</v>
      </c>
      <c r="S58" s="229">
        <v>5.9190766408391866</v>
      </c>
      <c r="T58" s="229">
        <v>9.8603277762649686</v>
      </c>
      <c r="U58" s="229">
        <v>8.7164200435749795</v>
      </c>
      <c r="V58" s="229">
        <v>4.9625403925952654</v>
      </c>
      <c r="W58" s="229">
        <v>3.343502657206054</v>
      </c>
      <c r="X58" s="229">
        <v>2.0384480800487972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51.288338998535053</v>
      </c>
      <c r="C60" s="229">
        <v>49.849093055237361</v>
      </c>
      <c r="D60" s="229">
        <v>63.571882911788897</v>
      </c>
      <c r="E60" s="229">
        <v>69.209726330000592</v>
      </c>
      <c r="F60" s="229">
        <v>72.203546501562897</v>
      </c>
      <c r="G60" s="229">
        <v>66.017693029540013</v>
      </c>
      <c r="H60" s="229">
        <v>68.28778928674781</v>
      </c>
      <c r="I60" s="229">
        <v>69.345544628388438</v>
      </c>
      <c r="J60" s="229">
        <v>70.980941940432089</v>
      </c>
      <c r="K60" s="229">
        <v>63.547725243382743</v>
      </c>
      <c r="L60" s="229">
        <v>67.305429827732411</v>
      </c>
      <c r="M60" s="229">
        <v>65.780182814040927</v>
      </c>
      <c r="N60" s="229">
        <v>64.862138254859616</v>
      </c>
      <c r="O60" s="229">
        <v>65.945171186366025</v>
      </c>
      <c r="P60" s="229">
        <v>61.157291034846757</v>
      </c>
      <c r="Q60" s="229">
        <v>60.401136400762162</v>
      </c>
      <c r="R60" s="229">
        <v>51.007564185413969</v>
      </c>
      <c r="S60" s="229">
        <v>48.902173720422617</v>
      </c>
      <c r="T60" s="229">
        <v>50.692248443367539</v>
      </c>
      <c r="U60" s="229">
        <v>53.187574960105813</v>
      </c>
      <c r="V60" s="229">
        <v>47.157172626906338</v>
      </c>
      <c r="W60" s="229">
        <v>46.475198881638264</v>
      </c>
      <c r="X60" s="229">
        <v>47.238435371056632</v>
      </c>
      <c r="Y60" s="229">
        <v>40.403867688432932</v>
      </c>
      <c r="DA60" s="73" t="s">
        <v>2076</v>
      </c>
    </row>
    <row r="61" spans="1:105" ht="12" customHeight="1" x14ac:dyDescent="0.25">
      <c r="A61" s="64" t="s">
        <v>159</v>
      </c>
      <c r="B61" s="229">
        <v>31.918527138383361</v>
      </c>
      <c r="C61" s="229">
        <v>11.81545772696067</v>
      </c>
      <c r="D61" s="229">
        <v>10.441468160113329</v>
      </c>
      <c r="E61" s="229">
        <v>27.136037110175849</v>
      </c>
      <c r="F61" s="229">
        <v>24.787833569286409</v>
      </c>
      <c r="G61" s="229">
        <v>14.26664194042351</v>
      </c>
      <c r="H61" s="229">
        <v>16.20823907062346</v>
      </c>
      <c r="I61" s="229">
        <v>11.22259561446838</v>
      </c>
      <c r="J61" s="229">
        <v>10.444181263777191</v>
      </c>
      <c r="K61" s="229">
        <v>14.79259721848825</v>
      </c>
      <c r="L61" s="229">
        <v>13.66929135605684</v>
      </c>
      <c r="M61" s="229">
        <v>12.77971655116716</v>
      </c>
      <c r="N61" s="229">
        <v>10.708835039744949</v>
      </c>
      <c r="O61" s="229">
        <v>12.71558851586645</v>
      </c>
      <c r="P61" s="229">
        <v>10.79567929939612</v>
      </c>
      <c r="Q61" s="229">
        <v>14.465366272698841</v>
      </c>
      <c r="R61" s="229">
        <v>21.290921606451409</v>
      </c>
      <c r="S61" s="229">
        <v>19.369053382475851</v>
      </c>
      <c r="T61" s="229">
        <v>21.493832102031519</v>
      </c>
      <c r="U61" s="229">
        <v>25.557274865098119</v>
      </c>
      <c r="V61" s="229">
        <v>18.03182480371451</v>
      </c>
      <c r="W61" s="229">
        <v>25.052965071240781</v>
      </c>
      <c r="X61" s="229">
        <v>23.161628671704989</v>
      </c>
      <c r="Y61" s="229">
        <v>24.21263155815442</v>
      </c>
      <c r="DA61" s="73" t="s">
        <v>2077</v>
      </c>
    </row>
    <row r="62" spans="1:105" ht="12" customHeight="1" x14ac:dyDescent="0.25">
      <c r="A62" s="64" t="s">
        <v>32</v>
      </c>
      <c r="B62" s="229">
        <v>568.79615468584677</v>
      </c>
      <c r="C62" s="229">
        <v>585.20176141694901</v>
      </c>
      <c r="D62" s="229">
        <v>584.7789747645121</v>
      </c>
      <c r="E62" s="229">
        <v>636.77104268911171</v>
      </c>
      <c r="F62" s="229">
        <v>626.40802717590248</v>
      </c>
      <c r="G62" s="229">
        <v>565.42922981708239</v>
      </c>
      <c r="H62" s="229">
        <v>554.84459099378853</v>
      </c>
      <c r="I62" s="229">
        <v>437.94029547892728</v>
      </c>
      <c r="J62" s="229">
        <v>454.84181383096092</v>
      </c>
      <c r="K62" s="229">
        <v>340.23588436782859</v>
      </c>
      <c r="L62" s="229">
        <v>360.57236551178119</v>
      </c>
      <c r="M62" s="229">
        <v>298.87807334623591</v>
      </c>
      <c r="N62" s="229">
        <v>275.05315474081812</v>
      </c>
      <c r="O62" s="229">
        <v>201.09756228943431</v>
      </c>
      <c r="P62" s="229">
        <v>114.8064587500654</v>
      </c>
      <c r="Q62" s="229">
        <v>99.772275922727502</v>
      </c>
      <c r="R62" s="229">
        <v>103.6259523302128</v>
      </c>
      <c r="S62" s="229">
        <v>133.352149217723</v>
      </c>
      <c r="T62" s="229">
        <v>131.7863491907774</v>
      </c>
      <c r="U62" s="229">
        <v>94.869711899560897</v>
      </c>
      <c r="V62" s="229">
        <v>91.387537307750819</v>
      </c>
      <c r="W62" s="229">
        <v>101.4150254021776</v>
      </c>
      <c r="X62" s="229">
        <v>66.954735090766874</v>
      </c>
      <c r="Y62" s="229">
        <v>84.879425810389463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0.1107748694449118</v>
      </c>
      <c r="H63" s="229">
        <v>3.6846840197443269E-2</v>
      </c>
      <c r="I63" s="229">
        <v>4.0689297470880438E-2</v>
      </c>
      <c r="J63" s="229">
        <v>3.6259891118288402E-2</v>
      </c>
      <c r="K63" s="229">
        <v>5.4557169208921973E-2</v>
      </c>
      <c r="L63" s="229">
        <v>4.1937603587322472E-2</v>
      </c>
      <c r="M63" s="229">
        <v>6.4100124895928312E-3</v>
      </c>
      <c r="N63" s="229">
        <v>6.5846488547485873E-3</v>
      </c>
      <c r="O63" s="229">
        <v>2.6340096166214671E-3</v>
      </c>
      <c r="P63" s="229">
        <v>2.473019078067695E-3</v>
      </c>
      <c r="Q63" s="229">
        <v>0</v>
      </c>
      <c r="R63" s="229">
        <v>1.177455354584645E-2</v>
      </c>
      <c r="S63" s="229">
        <v>2.5020932961722558E-2</v>
      </c>
      <c r="T63" s="229">
        <v>1.746994389886743E-2</v>
      </c>
      <c r="U63" s="229">
        <v>1.0115368864139161E-2</v>
      </c>
      <c r="V63" s="229">
        <v>6.5019518557058826E-3</v>
      </c>
      <c r="W63" s="229">
        <v>3.3123440678698322E-3</v>
      </c>
      <c r="X63" s="229">
        <v>4.2170548338765828E-3</v>
      </c>
      <c r="Y63" s="229">
        <v>3.0442844889407559E-3</v>
      </c>
      <c r="DA63" s="73" t="s">
        <v>2079</v>
      </c>
    </row>
    <row r="64" spans="1:105" ht="12" customHeight="1" x14ac:dyDescent="0.25">
      <c r="A64" s="64" t="s">
        <v>35</v>
      </c>
      <c r="B64" s="229">
        <v>28.14160305688641</v>
      </c>
      <c r="C64" s="229">
        <v>48.117425346954413</v>
      </c>
      <c r="D64" s="229">
        <v>29.574969548516489</v>
      </c>
      <c r="E64" s="229">
        <v>47.361129022959737</v>
      </c>
      <c r="F64" s="229">
        <v>31.29899576997623</v>
      </c>
      <c r="G64" s="229">
        <v>26.038743801531801</v>
      </c>
      <c r="H64" s="229">
        <v>24.429781700985799</v>
      </c>
      <c r="I64" s="229">
        <v>16.019025464001611</v>
      </c>
      <c r="J64" s="229">
        <v>16.873356148573379</v>
      </c>
      <c r="K64" s="229">
        <v>13.20891582029493</v>
      </c>
      <c r="L64" s="229">
        <v>10.987142896570839</v>
      </c>
      <c r="M64" s="229">
        <v>10.578452364992261</v>
      </c>
      <c r="N64" s="229">
        <v>13.83609366405881</v>
      </c>
      <c r="O64" s="229">
        <v>10.65384461716163</v>
      </c>
      <c r="P64" s="229">
        <v>10.36031532893085</v>
      </c>
      <c r="Q64" s="229">
        <v>14.067253732732789</v>
      </c>
      <c r="R64" s="229">
        <v>6.4273950843888947</v>
      </c>
      <c r="S64" s="229">
        <v>20.885162216067108</v>
      </c>
      <c r="T64" s="229">
        <v>34.274215634756509</v>
      </c>
      <c r="U64" s="229">
        <v>32.340955418790749</v>
      </c>
      <c r="V64" s="229">
        <v>22.76177002133506</v>
      </c>
      <c r="W64" s="229">
        <v>19.529368732460341</v>
      </c>
      <c r="X64" s="229">
        <v>9.9580576800819625</v>
      </c>
      <c r="Y64" s="229">
        <v>6.5254223329000833</v>
      </c>
      <c r="DA64" s="73" t="s">
        <v>2080</v>
      </c>
    </row>
    <row r="65" spans="1:105" ht="12" customHeight="1" x14ac:dyDescent="0.25">
      <c r="A65" s="64" t="s">
        <v>36</v>
      </c>
      <c r="B65" s="229">
        <v>6.6993104992870589E-2</v>
      </c>
      <c r="C65" s="229">
        <v>6.8452189286954193E-2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17.600668105021541</v>
      </c>
      <c r="X66" s="229">
        <v>7.7422172315409794</v>
      </c>
      <c r="Y66" s="229">
        <v>7.4640214938899856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83.144550585246535</v>
      </c>
      <c r="C69" s="261">
        <f t="shared" si="3"/>
        <v>82.961526996210523</v>
      </c>
      <c r="D69" s="261">
        <f t="shared" si="3"/>
        <v>82.171747128859792</v>
      </c>
      <c r="E69" s="261">
        <f t="shared" si="3"/>
        <v>92.407337155330254</v>
      </c>
      <c r="F69" s="261">
        <f t="shared" si="3"/>
        <v>91.140358963411188</v>
      </c>
      <c r="G69" s="261">
        <f t="shared" si="3"/>
        <v>83.505412748591013</v>
      </c>
      <c r="H69" s="261">
        <f t="shared" si="3"/>
        <v>82.609045803392661</v>
      </c>
      <c r="I69" s="261">
        <f t="shared" si="3"/>
        <v>67.382210791905891</v>
      </c>
      <c r="J69" s="261">
        <f t="shared" si="3"/>
        <v>67.285161975434306</v>
      </c>
      <c r="K69" s="261">
        <f t="shared" si="3"/>
        <v>52.650241948907073</v>
      </c>
      <c r="L69" s="261">
        <f t="shared" si="3"/>
        <v>54.392404204607388</v>
      </c>
      <c r="M69" s="261">
        <f t="shared" si="3"/>
        <v>46.060442011819021</v>
      </c>
      <c r="N69" s="261">
        <f t="shared" si="3"/>
        <v>44.157815293231081</v>
      </c>
      <c r="O69" s="261">
        <f t="shared" si="3"/>
        <v>35.97576615777642</v>
      </c>
      <c r="P69" s="261">
        <f t="shared" si="3"/>
        <v>25.36310888924773</v>
      </c>
      <c r="Q69" s="261">
        <f t="shared" si="3"/>
        <v>23.634488038640981</v>
      </c>
      <c r="R69" s="261">
        <f t="shared" si="3"/>
        <v>22.66959694982674</v>
      </c>
      <c r="S69" s="261">
        <f t="shared" si="3"/>
        <v>26.652807546223709</v>
      </c>
      <c r="T69" s="261">
        <f t="shared" si="3"/>
        <v>28.94785169396123</v>
      </c>
      <c r="U69" s="261">
        <f t="shared" si="3"/>
        <v>25.046239464865991</v>
      </c>
      <c r="V69" s="261">
        <f t="shared" si="3"/>
        <v>21.50252382881834</v>
      </c>
      <c r="W69" s="261">
        <f t="shared" si="3"/>
        <v>24.89900480594472</v>
      </c>
      <c r="X69" s="261">
        <f t="shared" si="3"/>
        <v>18.32806957100394</v>
      </c>
      <c r="Y69" s="261">
        <f t="shared" si="3"/>
        <v>19.073648202963131</v>
      </c>
      <c r="DA69" s="70"/>
    </row>
    <row r="70" spans="1:105" ht="12" customHeight="1" x14ac:dyDescent="0.25">
      <c r="A70" s="60" t="s">
        <v>1914</v>
      </c>
      <c r="B70" s="262">
        <v>83.144550585246535</v>
      </c>
      <c r="C70" s="262">
        <v>82.961526996210523</v>
      </c>
      <c r="D70" s="262">
        <v>82.171747128859792</v>
      </c>
      <c r="E70" s="262">
        <v>92.407337155330254</v>
      </c>
      <c r="F70" s="262">
        <v>91.140358963411188</v>
      </c>
      <c r="G70" s="262">
        <v>83.505412748591013</v>
      </c>
      <c r="H70" s="262">
        <v>82.609045803392661</v>
      </c>
      <c r="I70" s="262">
        <v>67.382210791905891</v>
      </c>
      <c r="J70" s="262">
        <v>67.285161975434306</v>
      </c>
      <c r="K70" s="262">
        <v>52.650241948907073</v>
      </c>
      <c r="L70" s="262">
        <v>54.392404204607388</v>
      </c>
      <c r="M70" s="262">
        <v>46.060442011819021</v>
      </c>
      <c r="N70" s="262">
        <v>44.157815293231081</v>
      </c>
      <c r="O70" s="262">
        <v>35.97576615777642</v>
      </c>
      <c r="P70" s="262">
        <v>25.36310888924773</v>
      </c>
      <c r="Q70" s="262">
        <v>23.634488038640981</v>
      </c>
      <c r="R70" s="262">
        <v>22.66959694982674</v>
      </c>
      <c r="S70" s="262">
        <v>26.652807546223709</v>
      </c>
      <c r="T70" s="262">
        <v>28.94785169396123</v>
      </c>
      <c r="U70" s="262">
        <v>25.046239464865991</v>
      </c>
      <c r="V70" s="262">
        <v>21.50252382881834</v>
      </c>
      <c r="W70" s="262">
        <v>24.89900480594472</v>
      </c>
      <c r="X70" s="262">
        <v>18.32806957100394</v>
      </c>
      <c r="Y70" s="262">
        <v>19.073648202963131</v>
      </c>
      <c r="DA70" s="72" t="s">
        <v>2085</v>
      </c>
    </row>
    <row r="71" spans="1:105" ht="12" customHeight="1" x14ac:dyDescent="0.25">
      <c r="A71" s="64" t="s">
        <v>28</v>
      </c>
      <c r="B71" s="229">
        <v>3.7865286037048902</v>
      </c>
      <c r="C71" s="229">
        <v>1.8721048604154049</v>
      </c>
      <c r="D71" s="229">
        <v>1.862229333951418</v>
      </c>
      <c r="E71" s="229">
        <v>1.351578054234873</v>
      </c>
      <c r="F71" s="229">
        <v>3.0922119447931622</v>
      </c>
      <c r="G71" s="229">
        <v>5.121386345155222</v>
      </c>
      <c r="H71" s="229">
        <v>5.1648668826194912</v>
      </c>
      <c r="I71" s="229">
        <v>5.015926568859415</v>
      </c>
      <c r="J71" s="229">
        <v>2.7478974500338729</v>
      </c>
      <c r="K71" s="229">
        <v>2.2689459700001389</v>
      </c>
      <c r="L71" s="229">
        <v>1.591851365105839</v>
      </c>
      <c r="M71" s="229">
        <v>0.79111125144446681</v>
      </c>
      <c r="N71" s="229">
        <v>1.6366878859253</v>
      </c>
      <c r="O71" s="229">
        <v>2.0940394189579101</v>
      </c>
      <c r="P71" s="229">
        <v>2.3655168554774502</v>
      </c>
      <c r="Q71" s="229">
        <v>1.6187842669335439</v>
      </c>
      <c r="R71" s="229">
        <v>1.3938427111586189</v>
      </c>
      <c r="S71" s="229">
        <v>0.69055894143123664</v>
      </c>
      <c r="T71" s="229">
        <v>1.150371573897577</v>
      </c>
      <c r="U71" s="229">
        <v>1.016915671750412</v>
      </c>
      <c r="V71" s="229">
        <v>0.57896304580277969</v>
      </c>
      <c r="W71" s="229">
        <v>0.390075310007372</v>
      </c>
      <c r="X71" s="229">
        <v>0.23781894267235909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5.983639549829074</v>
      </c>
      <c r="C73" s="229">
        <v>5.8157275231110113</v>
      </c>
      <c r="D73" s="229">
        <v>7.41671967304202</v>
      </c>
      <c r="E73" s="229">
        <v>8.0744680718333814</v>
      </c>
      <c r="F73" s="229">
        <v>8.4237470918489823</v>
      </c>
      <c r="G73" s="229">
        <v>7.7020641867796504</v>
      </c>
      <c r="H73" s="229">
        <v>7.966908750120556</v>
      </c>
      <c r="I73" s="229">
        <v>8.0903135399786308</v>
      </c>
      <c r="J73" s="229">
        <v>8.2811098930503917</v>
      </c>
      <c r="K73" s="229">
        <v>7.4139012783946336</v>
      </c>
      <c r="L73" s="229">
        <v>7.8523001465687612</v>
      </c>
      <c r="M73" s="229">
        <v>7.6743546616380902</v>
      </c>
      <c r="N73" s="229">
        <v>7.5672494630669336</v>
      </c>
      <c r="O73" s="229">
        <v>7.6936033050760173</v>
      </c>
      <c r="P73" s="229">
        <v>7.1350172873987727</v>
      </c>
      <c r="Q73" s="229">
        <v>7.0467992467555689</v>
      </c>
      <c r="R73" s="229">
        <v>5.9508824882982827</v>
      </c>
      <c r="S73" s="229">
        <v>5.7052536007159604</v>
      </c>
      <c r="T73" s="229">
        <v>5.9140956517261989</v>
      </c>
      <c r="U73" s="229">
        <v>6.2052170786789951</v>
      </c>
      <c r="V73" s="229">
        <v>5.5016701398057259</v>
      </c>
      <c r="W73" s="229">
        <v>5.4221065361911158</v>
      </c>
      <c r="X73" s="229">
        <v>5.5111507932899269</v>
      </c>
      <c r="Y73" s="229">
        <v>4.7137845636504974</v>
      </c>
      <c r="DA73" s="73" t="s">
        <v>2088</v>
      </c>
    </row>
    <row r="74" spans="1:105" ht="12" customHeight="1" x14ac:dyDescent="0.25">
      <c r="A74" s="64" t="s">
        <v>159</v>
      </c>
      <c r="B74" s="229">
        <v>3.7238281661447168</v>
      </c>
      <c r="C74" s="229">
        <v>1.3784700681454081</v>
      </c>
      <c r="D74" s="229">
        <v>1.2181712853465521</v>
      </c>
      <c r="E74" s="229">
        <v>3.165870996187174</v>
      </c>
      <c r="F74" s="229">
        <v>2.89191391641674</v>
      </c>
      <c r="G74" s="229">
        <v>1.664441559716072</v>
      </c>
      <c r="H74" s="229">
        <v>1.8909612249060661</v>
      </c>
      <c r="I74" s="229">
        <v>1.309302821687975</v>
      </c>
      <c r="J74" s="229">
        <v>1.2184878141073361</v>
      </c>
      <c r="K74" s="229">
        <v>1.7258030088236249</v>
      </c>
      <c r="L74" s="229">
        <v>1.5947506582066271</v>
      </c>
      <c r="M74" s="229">
        <v>1.4909669309694979</v>
      </c>
      <c r="N74" s="229">
        <v>1.249364087970241</v>
      </c>
      <c r="O74" s="229">
        <v>1.4834853268510819</v>
      </c>
      <c r="P74" s="229">
        <v>1.259495918262878</v>
      </c>
      <c r="Q74" s="229">
        <v>1.6876260651481929</v>
      </c>
      <c r="R74" s="229">
        <v>2.4839408540859909</v>
      </c>
      <c r="S74" s="229">
        <v>2.2597228946221781</v>
      </c>
      <c r="T74" s="229">
        <v>2.5076137452370042</v>
      </c>
      <c r="U74" s="229">
        <v>2.9816820675947739</v>
      </c>
      <c r="V74" s="229">
        <v>2.103712893766688</v>
      </c>
      <c r="W74" s="229">
        <v>2.9228459249780832</v>
      </c>
      <c r="X74" s="229">
        <v>2.7021900116989088</v>
      </c>
      <c r="Y74" s="229">
        <v>2.824807015118008</v>
      </c>
      <c r="DA74" s="73" t="s">
        <v>2089</v>
      </c>
    </row>
    <row r="75" spans="1:105" ht="12" customHeight="1" x14ac:dyDescent="0.25">
      <c r="A75" s="64" t="s">
        <v>32</v>
      </c>
      <c r="B75" s="229">
        <v>66.359551380015276</v>
      </c>
      <c r="C75" s="229">
        <v>68.273538831977234</v>
      </c>
      <c r="D75" s="229">
        <v>68.22421372252623</v>
      </c>
      <c r="E75" s="229">
        <v>74.289954980396189</v>
      </c>
      <c r="F75" s="229">
        <v>73.080936503855085</v>
      </c>
      <c r="G75" s="229">
        <v>65.966743478659453</v>
      </c>
      <c r="H75" s="229">
        <v>64.731868949275182</v>
      </c>
      <c r="I75" s="229">
        <v>51.093034472541412</v>
      </c>
      <c r="J75" s="229">
        <v>53.06487828027867</v>
      </c>
      <c r="K75" s="229">
        <v>39.6941865095799</v>
      </c>
      <c r="L75" s="229">
        <v>42.06677597637438</v>
      </c>
      <c r="M75" s="229">
        <v>34.869108557060763</v>
      </c>
      <c r="N75" s="229">
        <v>32.089534719762028</v>
      </c>
      <c r="O75" s="229">
        <v>23.46138226710061</v>
      </c>
      <c r="P75" s="229">
        <v>13.39408685417426</v>
      </c>
      <c r="Q75" s="229">
        <v>11.64009885765152</v>
      </c>
      <c r="R75" s="229">
        <v>12.0896944385248</v>
      </c>
      <c r="S75" s="229">
        <v>15.55775074206765</v>
      </c>
      <c r="T75" s="229">
        <v>15.37507407225733</v>
      </c>
      <c r="U75" s="229">
        <v>11.068133054948751</v>
      </c>
      <c r="V75" s="229">
        <v>10.661879352570899</v>
      </c>
      <c r="W75" s="229">
        <v>11.831752963587361</v>
      </c>
      <c r="X75" s="229">
        <v>7.8113857605894514</v>
      </c>
      <c r="Y75" s="229">
        <v>9.9025996778787473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1.292373476857301E-2</v>
      </c>
      <c r="H76" s="229">
        <v>4.2987980230350369E-3</v>
      </c>
      <c r="I76" s="229">
        <v>4.7470847049360396E-3</v>
      </c>
      <c r="J76" s="229">
        <v>4.2303206304669713E-3</v>
      </c>
      <c r="K76" s="229">
        <v>6.3650030743742144E-3</v>
      </c>
      <c r="L76" s="229">
        <v>4.8927204185209416E-3</v>
      </c>
      <c r="M76" s="229">
        <v>7.478347904524953E-4</v>
      </c>
      <c r="N76" s="229">
        <v>7.682090330539997E-4</v>
      </c>
      <c r="O76" s="229">
        <v>3.0730112193917041E-4</v>
      </c>
      <c r="P76" s="229">
        <v>2.8851889244123038E-4</v>
      </c>
      <c r="Q76" s="229">
        <v>0</v>
      </c>
      <c r="R76" s="229">
        <v>1.3736979136820819E-3</v>
      </c>
      <c r="S76" s="229">
        <v>2.919108845534292E-3</v>
      </c>
      <c r="T76" s="229">
        <v>2.0381601215345279E-3</v>
      </c>
      <c r="U76" s="229">
        <v>1.180126367482899E-3</v>
      </c>
      <c r="V76" s="229">
        <v>7.5856104983235107E-4</v>
      </c>
      <c r="W76" s="229">
        <v>3.8644014125147931E-4</v>
      </c>
      <c r="X76" s="229">
        <v>4.9198973061893338E-4</v>
      </c>
      <c r="Y76" s="229">
        <v>3.5516652370975402E-4</v>
      </c>
      <c r="DA76" s="73" t="s">
        <v>2091</v>
      </c>
    </row>
    <row r="77" spans="1:105" ht="12" customHeight="1" x14ac:dyDescent="0.25">
      <c r="A77" s="64" t="s">
        <v>35</v>
      </c>
      <c r="B77" s="229">
        <v>3.2831870233034048</v>
      </c>
      <c r="C77" s="229">
        <v>5.6136996238113319</v>
      </c>
      <c r="D77" s="229">
        <v>3.4504131139935819</v>
      </c>
      <c r="E77" s="229">
        <v>5.5254650526786211</v>
      </c>
      <c r="F77" s="229">
        <v>3.6515495064972172</v>
      </c>
      <c r="G77" s="229">
        <v>3.037853443512037</v>
      </c>
      <c r="H77" s="229">
        <v>2.8501411984483349</v>
      </c>
      <c r="I77" s="229">
        <v>1.8688863041335171</v>
      </c>
      <c r="J77" s="229">
        <v>1.9685582173335561</v>
      </c>
      <c r="K77" s="229">
        <v>1.541040179034405</v>
      </c>
      <c r="L77" s="229">
        <v>1.281833337933262</v>
      </c>
      <c r="M77" s="229">
        <v>1.23415277591576</v>
      </c>
      <c r="N77" s="229">
        <v>1.614210927473523</v>
      </c>
      <c r="O77" s="229">
        <v>1.2429485386688539</v>
      </c>
      <c r="P77" s="229">
        <v>1.2087034550419291</v>
      </c>
      <c r="Q77" s="229">
        <v>1.641179602152155</v>
      </c>
      <c r="R77" s="229">
        <v>0.74986275984536899</v>
      </c>
      <c r="S77" s="229">
        <v>2.436602258541158</v>
      </c>
      <c r="T77" s="229">
        <v>3.9986584907215841</v>
      </c>
      <c r="U77" s="229">
        <v>3.7731114655255782</v>
      </c>
      <c r="V77" s="229">
        <v>2.6555398358224171</v>
      </c>
      <c r="W77" s="229">
        <v>2.2784263521203671</v>
      </c>
      <c r="X77" s="229">
        <v>1.1617733960095591</v>
      </c>
      <c r="Y77" s="229">
        <v>0.76129927217167437</v>
      </c>
      <c r="DA77" s="73" t="s">
        <v>2092</v>
      </c>
    </row>
    <row r="78" spans="1:105" ht="12" customHeight="1" x14ac:dyDescent="0.25">
      <c r="A78" s="64" t="s">
        <v>36</v>
      </c>
      <c r="B78" s="229">
        <v>7.8158622491682119E-3</v>
      </c>
      <c r="C78" s="229">
        <v>7.9860887501446379E-3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2.053411278919175</v>
      </c>
      <c r="X79" s="229">
        <v>0.90325867701311202</v>
      </c>
      <c r="Y79" s="229">
        <v>0.87080250762049638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0.93249145898116748</v>
      </c>
      <c r="C83" s="223">
        <v>0.75884169713020522</v>
      </c>
      <c r="D83" s="223">
        <v>0.50177226969522759</v>
      </c>
      <c r="E83" s="223">
        <v>0.89006193683815682</v>
      </c>
      <c r="F83" s="223">
        <v>0.60482216712471426</v>
      </c>
      <c r="G83" s="223">
        <v>0.43957291818325278</v>
      </c>
      <c r="H83" s="223">
        <v>0.44960464796726529</v>
      </c>
      <c r="I83" s="223">
        <v>0.31435780353146808</v>
      </c>
      <c r="J83" s="223">
        <v>0.26857549428157701</v>
      </c>
      <c r="K83" s="223">
        <v>0.35238844820532711</v>
      </c>
      <c r="L83" s="223">
        <v>0.30827188135374539</v>
      </c>
      <c r="M83" s="223">
        <v>0.27084758138641662</v>
      </c>
      <c r="N83" s="223">
        <v>0.25173234303314362</v>
      </c>
      <c r="O83" s="223">
        <v>0.26399128046309062</v>
      </c>
      <c r="P83" s="223">
        <v>0.42700488331157099</v>
      </c>
      <c r="Q83" s="223">
        <v>0.72715560803869295</v>
      </c>
      <c r="R83" s="223">
        <v>0.71638102722363284</v>
      </c>
      <c r="S83" s="223">
        <v>0.74701822707303589</v>
      </c>
      <c r="T83" s="223">
        <v>1.03680197213848</v>
      </c>
      <c r="U83" s="223">
        <v>1.108110827582147</v>
      </c>
      <c r="V83" s="223">
        <v>1.060944556608453</v>
      </c>
      <c r="W83" s="223">
        <v>1.120614501374511</v>
      </c>
      <c r="X83" s="223">
        <v>0.9103458958474373</v>
      </c>
      <c r="Y83" s="223">
        <v>1.0458263674621679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0.93249145898116748</v>
      </c>
      <c r="C88" s="260">
        <v>0.75884169713020522</v>
      </c>
      <c r="D88" s="260">
        <v>0.50177226969522759</v>
      </c>
      <c r="E88" s="260">
        <v>0.89006193683815682</v>
      </c>
      <c r="F88" s="260">
        <v>0.60482216712471426</v>
      </c>
      <c r="G88" s="260">
        <v>0.43957291818325278</v>
      </c>
      <c r="H88" s="260">
        <v>0.44960464796726529</v>
      </c>
      <c r="I88" s="260">
        <v>0.31435780353146808</v>
      </c>
      <c r="J88" s="260">
        <v>0.26857549428157701</v>
      </c>
      <c r="K88" s="260">
        <v>0.35238844820532711</v>
      </c>
      <c r="L88" s="260">
        <v>0.30827188135374539</v>
      </c>
      <c r="M88" s="260">
        <v>0.27084758138641662</v>
      </c>
      <c r="N88" s="260">
        <v>0.25173234303314362</v>
      </c>
      <c r="O88" s="260">
        <v>0.26399128046309062</v>
      </c>
      <c r="P88" s="260">
        <v>0.42700488331157099</v>
      </c>
      <c r="Q88" s="260">
        <v>0.72715560803869295</v>
      </c>
      <c r="R88" s="260">
        <v>0.71638102722363284</v>
      </c>
      <c r="S88" s="260">
        <v>0.74701822707303589</v>
      </c>
      <c r="T88" s="260">
        <v>1.03680197213848</v>
      </c>
      <c r="U88" s="260">
        <v>1.108110827582147</v>
      </c>
      <c r="V88" s="260">
        <v>1.060944556608453</v>
      </c>
      <c r="W88" s="260">
        <v>1.120614501374511</v>
      </c>
      <c r="X88" s="260">
        <v>0.9103458958474373</v>
      </c>
      <c r="Y88" s="260">
        <v>1.0458263674621679</v>
      </c>
      <c r="DA88" s="68" t="s">
        <v>2102</v>
      </c>
    </row>
    <row r="89" spans="1:105" ht="12" customHeight="1" x14ac:dyDescent="0.25">
      <c r="A89" s="37" t="s">
        <v>159</v>
      </c>
      <c r="B89" s="226">
        <v>0.49556592439996472</v>
      </c>
      <c r="C89" s="226">
        <v>0.14960171335056929</v>
      </c>
      <c r="D89" s="226">
        <v>0.13092717587204519</v>
      </c>
      <c r="E89" s="226">
        <v>0.32421036936131609</v>
      </c>
      <c r="F89" s="226">
        <v>0.26730395342935681</v>
      </c>
      <c r="G89" s="226">
        <v>0.15559283988937489</v>
      </c>
      <c r="H89" s="226">
        <v>0.17932220819691169</v>
      </c>
      <c r="I89" s="226">
        <v>0.12950442622793831</v>
      </c>
      <c r="J89" s="226">
        <v>0.10268316294195499</v>
      </c>
      <c r="K89" s="226">
        <v>0.1861592397357123</v>
      </c>
      <c r="L89" s="226">
        <v>0.17090298296701409</v>
      </c>
      <c r="M89" s="226">
        <v>0.14818607276587431</v>
      </c>
      <c r="N89" s="226">
        <v>0.109829617687692</v>
      </c>
      <c r="O89" s="226">
        <v>0.14364081811642981</v>
      </c>
      <c r="P89" s="226">
        <v>0.21789605549130969</v>
      </c>
      <c r="Q89" s="226">
        <v>0.36865076552816922</v>
      </c>
      <c r="R89" s="226">
        <v>0.55026473869561343</v>
      </c>
      <c r="S89" s="226">
        <v>0.35944150700041988</v>
      </c>
      <c r="T89" s="226">
        <v>0.39959884587279881</v>
      </c>
      <c r="U89" s="226">
        <v>0.48913918202071338</v>
      </c>
      <c r="V89" s="226">
        <v>0.46896495524024823</v>
      </c>
      <c r="W89" s="226">
        <v>0.62972737328817985</v>
      </c>
      <c r="X89" s="226">
        <v>0.63663325124730052</v>
      </c>
      <c r="Y89" s="226">
        <v>0.82380649727905664</v>
      </c>
      <c r="DA89" s="69" t="s">
        <v>2103</v>
      </c>
    </row>
    <row r="90" spans="1:105" ht="12" customHeight="1" x14ac:dyDescent="0.25">
      <c r="A90" s="37" t="s">
        <v>35</v>
      </c>
      <c r="B90" s="226">
        <v>0.4369255345812027</v>
      </c>
      <c r="C90" s="226">
        <v>0.60923998377963595</v>
      </c>
      <c r="D90" s="226">
        <v>0.37084509382318243</v>
      </c>
      <c r="E90" s="226">
        <v>0.56585156747684073</v>
      </c>
      <c r="F90" s="226">
        <v>0.33751821369535739</v>
      </c>
      <c r="G90" s="226">
        <v>0.28398007829387789</v>
      </c>
      <c r="H90" s="226">
        <v>0.27028243977035349</v>
      </c>
      <c r="I90" s="226">
        <v>0.1848533773035298</v>
      </c>
      <c r="J90" s="226">
        <v>0.165892331339622</v>
      </c>
      <c r="K90" s="226">
        <v>0.16622920846961481</v>
      </c>
      <c r="L90" s="226">
        <v>0.1373688983867313</v>
      </c>
      <c r="M90" s="226">
        <v>0.1226615086205423</v>
      </c>
      <c r="N90" s="226">
        <v>0.14190272534545159</v>
      </c>
      <c r="O90" s="226">
        <v>0.1203504623466608</v>
      </c>
      <c r="P90" s="226">
        <v>0.2091088278202613</v>
      </c>
      <c r="Q90" s="226">
        <v>0.35850484251052372</v>
      </c>
      <c r="R90" s="226">
        <v>0.16611628852801941</v>
      </c>
      <c r="S90" s="226">
        <v>0.3875767200726159</v>
      </c>
      <c r="T90" s="226">
        <v>0.63720312626568087</v>
      </c>
      <c r="U90" s="226">
        <v>0.61897164556143391</v>
      </c>
      <c r="V90" s="226">
        <v>0.59197960136820493</v>
      </c>
      <c r="W90" s="226">
        <v>0.49088712808633139</v>
      </c>
      <c r="X90" s="226">
        <v>0.27371264460013678</v>
      </c>
      <c r="Y90" s="226">
        <v>0.2220198701831112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</v>
      </c>
      <c r="D98" s="232">
        <f t="shared" si="4"/>
        <v>0.99999999999999989</v>
      </c>
      <c r="E98" s="232">
        <f t="shared" si="4"/>
        <v>0.99999999999999989</v>
      </c>
      <c r="F98" s="232">
        <f t="shared" si="4"/>
        <v>1</v>
      </c>
      <c r="G98" s="232">
        <f t="shared" si="4"/>
        <v>0.99999999999999989</v>
      </c>
      <c r="H98" s="232">
        <f t="shared" si="4"/>
        <v>0.99999999999999989</v>
      </c>
      <c r="I98" s="232">
        <f t="shared" si="4"/>
        <v>1.0000000000000002</v>
      </c>
      <c r="J98" s="232">
        <f t="shared" si="4"/>
        <v>0.99999999999999989</v>
      </c>
      <c r="K98" s="232">
        <f t="shared" si="4"/>
        <v>1.0000000000000002</v>
      </c>
      <c r="L98" s="232">
        <f t="shared" si="4"/>
        <v>1</v>
      </c>
      <c r="M98" s="232">
        <f t="shared" si="4"/>
        <v>1</v>
      </c>
      <c r="N98" s="232">
        <f t="shared" si="4"/>
        <v>1.0000000000000002</v>
      </c>
      <c r="O98" s="232">
        <f t="shared" si="4"/>
        <v>1.0000000000000002</v>
      </c>
      <c r="P98" s="232">
        <f t="shared" si="4"/>
        <v>1.0000000000000002</v>
      </c>
      <c r="Q98" s="232">
        <f t="shared" si="4"/>
        <v>1</v>
      </c>
      <c r="R98" s="232">
        <f t="shared" si="4"/>
        <v>0.99999999999999989</v>
      </c>
      <c r="S98" s="232">
        <f t="shared" si="4"/>
        <v>1</v>
      </c>
      <c r="T98" s="232">
        <f t="shared" si="4"/>
        <v>1.0000000000000002</v>
      </c>
      <c r="U98" s="232">
        <f t="shared" si="4"/>
        <v>1</v>
      </c>
      <c r="V98" s="232">
        <f t="shared" si="4"/>
        <v>1</v>
      </c>
      <c r="W98" s="232">
        <f t="shared" si="4"/>
        <v>0.99999999999999978</v>
      </c>
      <c r="X98" s="232">
        <f t="shared" si="4"/>
        <v>1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3.7386977245470396E-3</v>
      </c>
      <c r="C103" s="268">
        <f t="shared" si="9"/>
        <v>3.2276601454929773E-3</v>
      </c>
      <c r="D103" s="268">
        <f t="shared" si="9"/>
        <v>2.2186881537930303E-3</v>
      </c>
      <c r="E103" s="268">
        <f t="shared" si="9"/>
        <v>3.6571661318125603E-3</v>
      </c>
      <c r="F103" s="268">
        <f t="shared" si="9"/>
        <v>2.5869977556964704E-3</v>
      </c>
      <c r="G103" s="268">
        <f t="shared" si="9"/>
        <v>2.1147108657999453E-3</v>
      </c>
      <c r="H103" s="268">
        <f t="shared" si="9"/>
        <v>2.3723849829688131E-3</v>
      </c>
      <c r="I103" s="268">
        <f t="shared" si="9"/>
        <v>1.99795156607764E-3</v>
      </c>
      <c r="J103" s="268">
        <f t="shared" si="9"/>
        <v>1.8454539176699155E-3</v>
      </c>
      <c r="K103" s="268">
        <f t="shared" si="9"/>
        <v>3.1750896879275837E-3</v>
      </c>
      <c r="L103" s="268">
        <f t="shared" si="9"/>
        <v>2.7909169211911776E-3</v>
      </c>
      <c r="M103" s="268">
        <f t="shared" si="9"/>
        <v>2.8903737327105666E-3</v>
      </c>
      <c r="N103" s="268">
        <f t="shared" si="9"/>
        <v>3.003209513875677E-3</v>
      </c>
      <c r="O103" s="268">
        <f t="shared" si="9"/>
        <v>4.0881627697086373E-3</v>
      </c>
      <c r="P103" s="268">
        <f t="shared" si="9"/>
        <v>5.3112287024217426E-3</v>
      </c>
      <c r="Q103" s="268">
        <f t="shared" si="9"/>
        <v>9.2597515207798499E-3</v>
      </c>
      <c r="R103" s="268">
        <f t="shared" si="9"/>
        <v>9.4792166267253872E-3</v>
      </c>
      <c r="S103" s="268">
        <f t="shared" si="9"/>
        <v>1.0603184494827115E-2</v>
      </c>
      <c r="T103" s="268">
        <f t="shared" si="9"/>
        <v>1.3870354946173676E-2</v>
      </c>
      <c r="U103" s="268">
        <f t="shared" si="9"/>
        <v>1.8117458105524564E-2</v>
      </c>
      <c r="V103" s="268">
        <f t="shared" si="9"/>
        <v>1.8998845579279004E-2</v>
      </c>
      <c r="W103" s="268">
        <f t="shared" si="9"/>
        <v>1.9517776518350981E-2</v>
      </c>
      <c r="X103" s="268">
        <f t="shared" si="9"/>
        <v>2.2885425570827303E-2</v>
      </c>
      <c r="Y103" s="268">
        <f t="shared" si="9"/>
        <v>2.4782091981960054E-2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0.99626130227545295</v>
      </c>
      <c r="C105" s="269">
        <f t="shared" si="11"/>
        <v>0.99677233985450697</v>
      </c>
      <c r="D105" s="269">
        <f t="shared" si="11"/>
        <v>0.99778131184620689</v>
      </c>
      <c r="E105" s="269">
        <f t="shared" si="11"/>
        <v>0.99634283386818734</v>
      </c>
      <c r="F105" s="269">
        <f t="shared" si="11"/>
        <v>0.99741300224430363</v>
      </c>
      <c r="G105" s="269">
        <f t="shared" si="11"/>
        <v>0.99788528913419994</v>
      </c>
      <c r="H105" s="269">
        <f t="shared" si="11"/>
        <v>0.99762761501703112</v>
      </c>
      <c r="I105" s="269">
        <f t="shared" si="11"/>
        <v>0.99800204843392248</v>
      </c>
      <c r="J105" s="269">
        <f t="shared" si="11"/>
        <v>0.99815454608233001</v>
      </c>
      <c r="K105" s="269">
        <f t="shared" si="11"/>
        <v>0.99682491031207254</v>
      </c>
      <c r="L105" s="269">
        <f t="shared" si="11"/>
        <v>0.99720908307880884</v>
      </c>
      <c r="M105" s="269">
        <f t="shared" si="11"/>
        <v>0.99710962626728938</v>
      </c>
      <c r="N105" s="269">
        <f t="shared" si="11"/>
        <v>0.99699679048612444</v>
      </c>
      <c r="O105" s="269">
        <f t="shared" si="11"/>
        <v>0.99591183723029153</v>
      </c>
      <c r="P105" s="269">
        <f t="shared" si="11"/>
        <v>0.99468877129757849</v>
      </c>
      <c r="Q105" s="269">
        <f t="shared" si="11"/>
        <v>0.99074024847922015</v>
      </c>
      <c r="R105" s="269">
        <f t="shared" si="11"/>
        <v>0.99052078337327454</v>
      </c>
      <c r="S105" s="269">
        <f t="shared" si="11"/>
        <v>0.98939681550517289</v>
      </c>
      <c r="T105" s="269">
        <f t="shared" si="11"/>
        <v>0.9861296450538265</v>
      </c>
      <c r="U105" s="269">
        <f t="shared" si="11"/>
        <v>0.98188254189447544</v>
      </c>
      <c r="V105" s="269">
        <f t="shared" si="11"/>
        <v>0.981001154420721</v>
      </c>
      <c r="W105" s="269">
        <f t="shared" si="11"/>
        <v>0.98048222348164882</v>
      </c>
      <c r="X105" s="269">
        <f t="shared" si="11"/>
        <v>0.97711457442917271</v>
      </c>
      <c r="Y105" s="269">
        <f t="shared" si="11"/>
        <v>0.97521790801803998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0.99626130227545295</v>
      </c>
      <c r="C106" s="318">
        <f t="shared" si="12"/>
        <v>0.99677233985450697</v>
      </c>
      <c r="D106" s="318">
        <f t="shared" si="12"/>
        <v>0.99778131184620689</v>
      </c>
      <c r="E106" s="318">
        <f t="shared" si="12"/>
        <v>0.99634283386818734</v>
      </c>
      <c r="F106" s="318">
        <f t="shared" si="12"/>
        <v>0.99741300224430363</v>
      </c>
      <c r="G106" s="318">
        <f t="shared" si="12"/>
        <v>0.99788528913419994</v>
      </c>
      <c r="H106" s="318">
        <f t="shared" si="12"/>
        <v>0.99762761501703112</v>
      </c>
      <c r="I106" s="318">
        <f t="shared" si="12"/>
        <v>0.99800204843392248</v>
      </c>
      <c r="J106" s="318">
        <f t="shared" si="12"/>
        <v>0.99815454608233001</v>
      </c>
      <c r="K106" s="318">
        <f t="shared" si="12"/>
        <v>0.99682491031207254</v>
      </c>
      <c r="L106" s="318">
        <f t="shared" si="12"/>
        <v>0.99720908307880884</v>
      </c>
      <c r="M106" s="318">
        <f t="shared" si="12"/>
        <v>0.99710962626728938</v>
      </c>
      <c r="N106" s="318">
        <f t="shared" si="12"/>
        <v>0.99699679048612444</v>
      </c>
      <c r="O106" s="318">
        <f t="shared" si="12"/>
        <v>0.99591183723029153</v>
      </c>
      <c r="P106" s="318">
        <f t="shared" si="12"/>
        <v>0.99468877129757849</v>
      </c>
      <c r="Q106" s="318">
        <f t="shared" si="12"/>
        <v>0.99074024847922015</v>
      </c>
      <c r="R106" s="318">
        <f t="shared" si="12"/>
        <v>0.99052078337327454</v>
      </c>
      <c r="S106" s="318">
        <f t="shared" si="12"/>
        <v>0.98939681550517289</v>
      </c>
      <c r="T106" s="318">
        <f t="shared" si="12"/>
        <v>0.9861296450538265</v>
      </c>
      <c r="U106" s="318">
        <f t="shared" si="12"/>
        <v>0.98188254189447544</v>
      </c>
      <c r="V106" s="318">
        <f t="shared" si="12"/>
        <v>0.981001154420721</v>
      </c>
      <c r="W106" s="318">
        <f t="shared" si="12"/>
        <v>0.98048222348164882</v>
      </c>
      <c r="X106" s="318">
        <f t="shared" si="12"/>
        <v>0.97711457442917271</v>
      </c>
      <c r="Y106" s="318">
        <f t="shared" si="12"/>
        <v>0.97521790801803998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1</v>
      </c>
      <c r="E110" s="232">
        <f t="shared" si="15"/>
        <v>1.0000000000000002</v>
      </c>
      <c r="F110" s="232">
        <f t="shared" si="15"/>
        <v>1</v>
      </c>
      <c r="G110" s="232">
        <f t="shared" si="15"/>
        <v>1.0000000000000002</v>
      </c>
      <c r="H110" s="232">
        <f t="shared" si="15"/>
        <v>0.99999999999999978</v>
      </c>
      <c r="I110" s="232">
        <f t="shared" si="15"/>
        <v>1</v>
      </c>
      <c r="J110" s="232">
        <f t="shared" si="15"/>
        <v>1</v>
      </c>
      <c r="K110" s="232">
        <f t="shared" si="15"/>
        <v>0.99999999999999978</v>
      </c>
      <c r="L110" s="232">
        <f t="shared" si="15"/>
        <v>1.0000000000000002</v>
      </c>
      <c r="M110" s="232">
        <f t="shared" si="15"/>
        <v>0.99999999999999978</v>
      </c>
      <c r="N110" s="232">
        <f t="shared" si="15"/>
        <v>1.0000000000000004</v>
      </c>
      <c r="O110" s="232">
        <f t="shared" si="15"/>
        <v>0.99999999999999978</v>
      </c>
      <c r="P110" s="232">
        <f t="shared" si="15"/>
        <v>0.99999999999999978</v>
      </c>
      <c r="Q110" s="232">
        <f t="shared" si="15"/>
        <v>1.0000000000000004</v>
      </c>
      <c r="R110" s="232">
        <f t="shared" si="15"/>
        <v>1</v>
      </c>
      <c r="S110" s="232">
        <f t="shared" si="15"/>
        <v>1.0000000000000002</v>
      </c>
      <c r="T110" s="232">
        <f t="shared" si="15"/>
        <v>0.99999999999999967</v>
      </c>
      <c r="U110" s="232">
        <f t="shared" si="15"/>
        <v>1.0000000000000002</v>
      </c>
      <c r="V110" s="232">
        <f t="shared" si="15"/>
        <v>1</v>
      </c>
      <c r="W110" s="232">
        <f t="shared" si="15"/>
        <v>1.0000000000000002</v>
      </c>
      <c r="X110" s="232">
        <f t="shared" si="15"/>
        <v>1.0000000000000002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2.8624144947341293E-3</v>
      </c>
      <c r="C115" s="300">
        <f t="shared" si="20"/>
        <v>2.4708578304312246E-3</v>
      </c>
      <c r="D115" s="300">
        <f t="shared" si="20"/>
        <v>1.6980604916335918E-3</v>
      </c>
      <c r="E115" s="300">
        <f t="shared" si="20"/>
        <v>2.799938728651483E-3</v>
      </c>
      <c r="F115" s="300">
        <f t="shared" si="20"/>
        <v>1.9801156864457338E-3</v>
      </c>
      <c r="G115" s="300">
        <f t="shared" si="20"/>
        <v>1.6184424835052156E-3</v>
      </c>
      <c r="H115" s="300">
        <f t="shared" si="20"/>
        <v>1.8157571272293376E-3</v>
      </c>
      <c r="I115" s="300">
        <f t="shared" si="20"/>
        <v>1.5290416105353452E-3</v>
      </c>
      <c r="J115" s="300">
        <f t="shared" si="20"/>
        <v>1.412283804601437E-3</v>
      </c>
      <c r="K115" s="300">
        <f t="shared" si="20"/>
        <v>2.4305837198219733E-3</v>
      </c>
      <c r="L115" s="300">
        <f t="shared" si="20"/>
        <v>2.136300051414298E-3</v>
      </c>
      <c r="M115" s="300">
        <f t="shared" si="20"/>
        <v>2.2124807643198567E-3</v>
      </c>
      <c r="N115" s="300">
        <f t="shared" si="20"/>
        <v>2.2989136527398063E-3</v>
      </c>
      <c r="O115" s="300">
        <f t="shared" si="20"/>
        <v>3.1302285981267453E-3</v>
      </c>
      <c r="P115" s="300">
        <f t="shared" si="20"/>
        <v>4.0678775453700262E-3</v>
      </c>
      <c r="Q115" s="300">
        <f t="shared" si="20"/>
        <v>7.0986533656582206E-3</v>
      </c>
      <c r="R115" s="300">
        <f t="shared" si="20"/>
        <v>7.2672740557089962E-3</v>
      </c>
      <c r="S115" s="300">
        <f t="shared" si="20"/>
        <v>8.131120881179876E-3</v>
      </c>
      <c r="T115" s="300">
        <f t="shared" si="20"/>
        <v>1.0644766979870558E-2</v>
      </c>
      <c r="U115" s="300">
        <f t="shared" si="20"/>
        <v>1.3918134941498619E-2</v>
      </c>
      <c r="V115" s="300">
        <f t="shared" si="20"/>
        <v>1.459826889096987E-2</v>
      </c>
      <c r="W115" s="300">
        <f t="shared" si="20"/>
        <v>1.4998841019124865E-2</v>
      </c>
      <c r="X115" s="300">
        <f t="shared" si="20"/>
        <v>1.7600777597211688E-2</v>
      </c>
      <c r="Y115" s="300">
        <f t="shared" si="20"/>
        <v>1.9068017206463065E-2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2.8902538710297562E-2</v>
      </c>
      <c r="C116" s="301">
        <f t="shared" si="21"/>
        <v>2.8913888178828076E-2</v>
      </c>
      <c r="D116" s="301">
        <f t="shared" si="21"/>
        <v>2.8936288101691781E-2</v>
      </c>
      <c r="E116" s="301">
        <f t="shared" si="21"/>
        <v>2.8904349602068082E-2</v>
      </c>
      <c r="F116" s="301">
        <f t="shared" si="21"/>
        <v>2.8928112588798686E-2</v>
      </c>
      <c r="G116" s="301">
        <f t="shared" si="21"/>
        <v>2.8938595870043344E-2</v>
      </c>
      <c r="H116" s="301">
        <f t="shared" si="21"/>
        <v>2.8932876605007842E-2</v>
      </c>
      <c r="I116" s="301">
        <f t="shared" si="21"/>
        <v>2.8941187199694633E-2</v>
      </c>
      <c r="J116" s="301">
        <f t="shared" si="21"/>
        <v>2.8944571483924608E-2</v>
      </c>
      <c r="K116" s="301">
        <f t="shared" si="21"/>
        <v>2.8915055544352974E-2</v>
      </c>
      <c r="L116" s="301">
        <f t="shared" si="21"/>
        <v>2.8923585505756119E-2</v>
      </c>
      <c r="M116" s="301">
        <f t="shared" si="21"/>
        <v>2.8921377369150143E-2</v>
      </c>
      <c r="N116" s="301">
        <f t="shared" si="21"/>
        <v>2.8918872068036533E-2</v>
      </c>
      <c r="O116" s="301">
        <f t="shared" si="21"/>
        <v>2.8894775982663008E-2</v>
      </c>
      <c r="P116" s="301">
        <f t="shared" si="21"/>
        <v>2.886759775230812E-2</v>
      </c>
      <c r="Q116" s="301">
        <f t="shared" si="21"/>
        <v>2.8779749177807016E-2</v>
      </c>
      <c r="R116" s="301">
        <f t="shared" si="21"/>
        <v>2.8774861621573652E-2</v>
      </c>
      <c r="S116" s="301">
        <f t="shared" si="21"/>
        <v>2.8749822583154217E-2</v>
      </c>
      <c r="T116" s="301">
        <f t="shared" si="21"/>
        <v>2.867696327594578E-2</v>
      </c>
      <c r="U116" s="301">
        <f t="shared" si="21"/>
        <v>2.8582083045173963E-2</v>
      </c>
      <c r="V116" s="301">
        <f t="shared" si="21"/>
        <v>2.8562369017653064E-2</v>
      </c>
      <c r="W116" s="301">
        <f t="shared" si="21"/>
        <v>2.8550758231329729E-2</v>
      </c>
      <c r="X116" s="301">
        <f t="shared" si="21"/>
        <v>2.8475339779790988E-2</v>
      </c>
      <c r="Y116" s="301">
        <f t="shared" si="21"/>
        <v>2.8432811095464847E-2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2.8902538710297562E-2</v>
      </c>
      <c r="C117" s="302">
        <f t="shared" si="22"/>
        <v>2.8913888178828076E-2</v>
      </c>
      <c r="D117" s="302">
        <f t="shared" si="22"/>
        <v>2.8936288101691781E-2</v>
      </c>
      <c r="E117" s="302">
        <f t="shared" si="22"/>
        <v>2.8904349602068082E-2</v>
      </c>
      <c r="F117" s="302">
        <f t="shared" si="22"/>
        <v>2.8928112588798686E-2</v>
      </c>
      <c r="G117" s="302">
        <f t="shared" si="22"/>
        <v>2.8938595870043344E-2</v>
      </c>
      <c r="H117" s="302">
        <f t="shared" si="22"/>
        <v>2.8932876605007842E-2</v>
      </c>
      <c r="I117" s="302">
        <f t="shared" si="22"/>
        <v>2.8941187199694633E-2</v>
      </c>
      <c r="J117" s="302">
        <f t="shared" si="22"/>
        <v>2.8944571483924608E-2</v>
      </c>
      <c r="K117" s="302">
        <f t="shared" si="22"/>
        <v>2.8915055544352974E-2</v>
      </c>
      <c r="L117" s="302">
        <f t="shared" si="22"/>
        <v>2.8923585505756119E-2</v>
      </c>
      <c r="M117" s="302">
        <f t="shared" si="22"/>
        <v>2.8921377369150143E-2</v>
      </c>
      <c r="N117" s="302">
        <f t="shared" si="22"/>
        <v>2.8918872068036533E-2</v>
      </c>
      <c r="O117" s="302">
        <f t="shared" si="22"/>
        <v>2.8894775982663008E-2</v>
      </c>
      <c r="P117" s="302">
        <f t="shared" si="22"/>
        <v>2.886759775230812E-2</v>
      </c>
      <c r="Q117" s="302">
        <f t="shared" si="22"/>
        <v>2.8779749177807016E-2</v>
      </c>
      <c r="R117" s="302">
        <f t="shared" si="22"/>
        <v>2.8774861621573652E-2</v>
      </c>
      <c r="S117" s="302">
        <f t="shared" si="22"/>
        <v>2.8749822583154217E-2</v>
      </c>
      <c r="T117" s="302">
        <f t="shared" si="22"/>
        <v>2.867696327594578E-2</v>
      </c>
      <c r="U117" s="302">
        <f t="shared" si="22"/>
        <v>2.8582083045173963E-2</v>
      </c>
      <c r="V117" s="302">
        <f t="shared" si="22"/>
        <v>2.8562369017653064E-2</v>
      </c>
      <c r="W117" s="302">
        <f t="shared" si="22"/>
        <v>2.8550758231329729E-2</v>
      </c>
      <c r="X117" s="302">
        <f t="shared" si="22"/>
        <v>2.8475339779790988E-2</v>
      </c>
      <c r="Y117" s="302">
        <f t="shared" si="22"/>
        <v>2.8432811095464847E-2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0.86707616130892717</v>
      </c>
      <c r="C119" s="301">
        <f t="shared" si="24"/>
        <v>0.86741664536484264</v>
      </c>
      <c r="D119" s="301">
        <f t="shared" si="24"/>
        <v>0.86808864305075373</v>
      </c>
      <c r="E119" s="301">
        <f t="shared" si="24"/>
        <v>0.86713048806204251</v>
      </c>
      <c r="F119" s="301">
        <f t="shared" si="24"/>
        <v>0.86784337766396047</v>
      </c>
      <c r="G119" s="301">
        <f t="shared" si="24"/>
        <v>0.86815787610130024</v>
      </c>
      <c r="H119" s="301">
        <f t="shared" si="24"/>
        <v>0.86798629815023542</v>
      </c>
      <c r="I119" s="301">
        <f t="shared" si="24"/>
        <v>0.86823561599083898</v>
      </c>
      <c r="J119" s="301">
        <f t="shared" si="24"/>
        <v>0.86833714451773802</v>
      </c>
      <c r="K119" s="301">
        <f t="shared" si="24"/>
        <v>0.86745166633058957</v>
      </c>
      <c r="L119" s="301">
        <f t="shared" si="24"/>
        <v>0.86770756517268366</v>
      </c>
      <c r="M119" s="301">
        <f t="shared" si="24"/>
        <v>0.86764132107450453</v>
      </c>
      <c r="N119" s="301">
        <f t="shared" si="24"/>
        <v>0.86756616204109638</v>
      </c>
      <c r="O119" s="301">
        <f t="shared" si="24"/>
        <v>0.86684327947988982</v>
      </c>
      <c r="P119" s="301">
        <f t="shared" si="24"/>
        <v>0.86602793256924349</v>
      </c>
      <c r="Q119" s="301">
        <f t="shared" si="24"/>
        <v>0.86339247533421082</v>
      </c>
      <c r="R119" s="301">
        <f t="shared" si="24"/>
        <v>0.86324584864720977</v>
      </c>
      <c r="S119" s="301">
        <f t="shared" si="24"/>
        <v>0.8624946774946266</v>
      </c>
      <c r="T119" s="301">
        <f t="shared" si="24"/>
        <v>0.86030889827837331</v>
      </c>
      <c r="U119" s="301">
        <f t="shared" si="24"/>
        <v>0.8574624913552189</v>
      </c>
      <c r="V119" s="301">
        <f t="shared" si="24"/>
        <v>0.85687107052959177</v>
      </c>
      <c r="W119" s="301">
        <f t="shared" si="24"/>
        <v>0.85652274693989172</v>
      </c>
      <c r="X119" s="301">
        <f t="shared" si="24"/>
        <v>0.85426019339372927</v>
      </c>
      <c r="Y119" s="301">
        <f t="shared" si="24"/>
        <v>0.85298433286394526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0.86707616130892717</v>
      </c>
      <c r="C120" s="302">
        <f t="shared" si="25"/>
        <v>0.86741664536484264</v>
      </c>
      <c r="D120" s="302">
        <f t="shared" si="25"/>
        <v>0.86808864305075373</v>
      </c>
      <c r="E120" s="302">
        <f t="shared" si="25"/>
        <v>0.86713048806204251</v>
      </c>
      <c r="F120" s="302">
        <f t="shared" si="25"/>
        <v>0.86784337766396047</v>
      </c>
      <c r="G120" s="302">
        <f t="shared" si="25"/>
        <v>0.86815787610130024</v>
      </c>
      <c r="H120" s="302">
        <f t="shared" si="25"/>
        <v>0.86798629815023542</v>
      </c>
      <c r="I120" s="302">
        <f t="shared" si="25"/>
        <v>0.86823561599083898</v>
      </c>
      <c r="J120" s="302">
        <f t="shared" si="25"/>
        <v>0.86833714451773802</v>
      </c>
      <c r="K120" s="302">
        <f t="shared" si="25"/>
        <v>0.86745166633058957</v>
      </c>
      <c r="L120" s="302">
        <f t="shared" si="25"/>
        <v>0.86770756517268366</v>
      </c>
      <c r="M120" s="302">
        <f t="shared" si="25"/>
        <v>0.86764132107450453</v>
      </c>
      <c r="N120" s="302">
        <f t="shared" si="25"/>
        <v>0.86756616204109638</v>
      </c>
      <c r="O120" s="302">
        <f t="shared" si="25"/>
        <v>0.86684327947988982</v>
      </c>
      <c r="P120" s="302">
        <f t="shared" si="25"/>
        <v>0.86602793256924349</v>
      </c>
      <c r="Q120" s="302">
        <f t="shared" si="25"/>
        <v>0.86339247533421082</v>
      </c>
      <c r="R120" s="302">
        <f t="shared" si="25"/>
        <v>0.86324584864720977</v>
      </c>
      <c r="S120" s="302">
        <f t="shared" si="25"/>
        <v>0.8624946774946266</v>
      </c>
      <c r="T120" s="302">
        <f t="shared" si="25"/>
        <v>0.86030889827837331</v>
      </c>
      <c r="U120" s="302">
        <f t="shared" si="25"/>
        <v>0.8574624913552189</v>
      </c>
      <c r="V120" s="302">
        <f t="shared" si="25"/>
        <v>0.85687107052959177</v>
      </c>
      <c r="W120" s="302">
        <f t="shared" si="25"/>
        <v>0.85652274693989172</v>
      </c>
      <c r="X120" s="302">
        <f t="shared" si="25"/>
        <v>0.85426019339372927</v>
      </c>
      <c r="Y120" s="302">
        <f t="shared" si="25"/>
        <v>0.85298433286394526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0.10115888548604123</v>
      </c>
      <c r="C122" s="301">
        <f t="shared" si="27"/>
        <v>0.10119860862589805</v>
      </c>
      <c r="D122" s="301">
        <f t="shared" si="27"/>
        <v>0.10127700835592099</v>
      </c>
      <c r="E122" s="301">
        <f t="shared" si="27"/>
        <v>0.10116522360723805</v>
      </c>
      <c r="F122" s="301">
        <f t="shared" si="27"/>
        <v>0.10124839406079511</v>
      </c>
      <c r="G122" s="301">
        <f t="shared" si="27"/>
        <v>0.10128508554515145</v>
      </c>
      <c r="H122" s="301">
        <f t="shared" si="27"/>
        <v>0.10126506811752722</v>
      </c>
      <c r="I122" s="301">
        <f t="shared" si="27"/>
        <v>0.10129415519893099</v>
      </c>
      <c r="J122" s="301">
        <f t="shared" si="27"/>
        <v>0.10130600019373591</v>
      </c>
      <c r="K122" s="301">
        <f t="shared" si="27"/>
        <v>0.10120269440523519</v>
      </c>
      <c r="L122" s="301">
        <f t="shared" si="27"/>
        <v>0.10123254927014617</v>
      </c>
      <c r="M122" s="301">
        <f t="shared" si="27"/>
        <v>0.10122482079202527</v>
      </c>
      <c r="N122" s="301">
        <f t="shared" si="27"/>
        <v>0.10121605223812762</v>
      </c>
      <c r="O122" s="301">
        <f t="shared" si="27"/>
        <v>0.10113171593932026</v>
      </c>
      <c r="P122" s="301">
        <f t="shared" si="27"/>
        <v>0.10103659213307815</v>
      </c>
      <c r="Q122" s="301">
        <f t="shared" si="27"/>
        <v>0.10072912212232436</v>
      </c>
      <c r="R122" s="301">
        <f t="shared" si="27"/>
        <v>0.10071201567550755</v>
      </c>
      <c r="S122" s="301">
        <f t="shared" si="27"/>
        <v>0.10062437904103952</v>
      </c>
      <c r="T122" s="301">
        <f t="shared" si="27"/>
        <v>0.10036937146581</v>
      </c>
      <c r="U122" s="301">
        <f t="shared" si="27"/>
        <v>0.10003729065810865</v>
      </c>
      <c r="V122" s="301">
        <f t="shared" si="27"/>
        <v>9.9968291561785425E-2</v>
      </c>
      <c r="W122" s="301">
        <f t="shared" si="27"/>
        <v>9.9927653809653752E-2</v>
      </c>
      <c r="X122" s="301">
        <f t="shared" si="27"/>
        <v>9.9663689229268215E-2</v>
      </c>
      <c r="Y122" s="301">
        <f t="shared" si="27"/>
        <v>9.951483883412672E-2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0.10115888548604123</v>
      </c>
      <c r="C123" s="302">
        <f t="shared" si="28"/>
        <v>0.10119860862589805</v>
      </c>
      <c r="D123" s="302">
        <f t="shared" si="28"/>
        <v>0.10127700835592099</v>
      </c>
      <c r="E123" s="302">
        <f t="shared" si="28"/>
        <v>0.10116522360723805</v>
      </c>
      <c r="F123" s="302">
        <f t="shared" si="28"/>
        <v>0.10124839406079511</v>
      </c>
      <c r="G123" s="302">
        <f t="shared" si="28"/>
        <v>0.10128508554515145</v>
      </c>
      <c r="H123" s="302">
        <f t="shared" si="28"/>
        <v>0.10126506811752722</v>
      </c>
      <c r="I123" s="302">
        <f t="shared" si="28"/>
        <v>0.10129415519893099</v>
      </c>
      <c r="J123" s="302">
        <f t="shared" si="28"/>
        <v>0.10130600019373591</v>
      </c>
      <c r="K123" s="302">
        <f t="shared" si="28"/>
        <v>0.10120269440523519</v>
      </c>
      <c r="L123" s="302">
        <f t="shared" si="28"/>
        <v>0.10123254927014617</v>
      </c>
      <c r="M123" s="302">
        <f t="shared" si="28"/>
        <v>0.10122482079202527</v>
      </c>
      <c r="N123" s="302">
        <f t="shared" si="28"/>
        <v>0.10121605223812762</v>
      </c>
      <c r="O123" s="302">
        <f t="shared" si="28"/>
        <v>0.10113171593932026</v>
      </c>
      <c r="P123" s="302">
        <f t="shared" si="28"/>
        <v>0.10103659213307815</v>
      </c>
      <c r="Q123" s="302">
        <f t="shared" si="28"/>
        <v>0.10072912212232436</v>
      </c>
      <c r="R123" s="302">
        <f t="shared" si="28"/>
        <v>0.10071201567550755</v>
      </c>
      <c r="S123" s="302">
        <f t="shared" si="28"/>
        <v>0.10062437904103952</v>
      </c>
      <c r="T123" s="302">
        <f t="shared" si="28"/>
        <v>0.10036937146581</v>
      </c>
      <c r="U123" s="302">
        <f t="shared" si="28"/>
        <v>0.10003729065810865</v>
      </c>
      <c r="V123" s="302">
        <f t="shared" si="28"/>
        <v>9.9968291561785425E-2</v>
      </c>
      <c r="W123" s="302">
        <f t="shared" si="28"/>
        <v>9.9927653809653752E-2</v>
      </c>
      <c r="X123" s="302">
        <f t="shared" si="28"/>
        <v>9.9663689229268215E-2</v>
      </c>
      <c r="Y123" s="302">
        <f t="shared" si="28"/>
        <v>9.951483883412672E-2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0.25146757888308646</v>
      </c>
      <c r="C136" s="320">
        <f>IF(C$5=0,0,C$5/PPA_fec!C$5)</f>
        <v>0.2566916209518757</v>
      </c>
      <c r="D136" s="320">
        <f>IF(D$5=0,0,D$5/PPA_fec!D$5)</f>
        <v>0.26045257750271428</v>
      </c>
      <c r="E136" s="320">
        <f>IF(E$5=0,0,E$5/PPA_fec!E$5)</f>
        <v>0.29772626179788581</v>
      </c>
      <c r="F136" s="320">
        <f>IF(F$5=0,0,F$5/PPA_fec!F$5)</f>
        <v>0.29135972804085097</v>
      </c>
      <c r="G136" s="320">
        <f>IF(G$5=0,0,G$5/PPA_fec!G$5)</f>
        <v>0.26367319959468899</v>
      </c>
      <c r="H136" s="320">
        <f>IF(H$5=0,0,H$5/PPA_fec!H$5)</f>
        <v>0.24031589834250464</v>
      </c>
      <c r="I136" s="320">
        <f>IF(I$5=0,0,I$5/PPA_fec!I$5)</f>
        <v>0.1990888936654851</v>
      </c>
      <c r="J136" s="320">
        <f>IF(J$5=0,0,J$5/PPA_fec!J$5)</f>
        <v>0.20015917371575728</v>
      </c>
      <c r="K136" s="320">
        <f>IF(K$5=0,0,K$5/PPA_fec!K$5)</f>
        <v>0.16457236626675811</v>
      </c>
      <c r="L136" s="320">
        <f>IF(L$5=0,0,L$5/PPA_fec!L$5)</f>
        <v>0.16305235922633576</v>
      </c>
      <c r="M136" s="320">
        <f>IF(M$5=0,0,M$5/PPA_fec!M$5)</f>
        <v>0.1418177334151807</v>
      </c>
      <c r="N136" s="320">
        <f>IF(N$5=0,0,N$5/PPA_fec!N$5)</f>
        <v>0.13228146040864422</v>
      </c>
      <c r="O136" s="320">
        <f>IF(O$5=0,0,O$5/PPA_fec!O$5)</f>
        <v>0.1110100410137199</v>
      </c>
      <c r="P136" s="320">
        <f>IF(P$5=0,0,P$5/PPA_fec!P$5)</f>
        <v>8.6261552011682063E-2</v>
      </c>
      <c r="Q136" s="320">
        <f>IF(Q$5=0,0,Q$5/PPA_fec!Q$5)</f>
        <v>8.2788980291522499E-2</v>
      </c>
      <c r="R136" s="320">
        <f>IF(R$5=0,0,R$5/PPA_fec!R$5)</f>
        <v>8.1242092749488515E-2</v>
      </c>
      <c r="S136" s="320">
        <f>IF(S$5=0,0,S$5/PPA_fec!S$5)</f>
        <v>9.5335804098307622E-2</v>
      </c>
      <c r="T136" s="320">
        <f>IF(T$5=0,0,T$5/PPA_fec!T$5)</f>
        <v>0.10658778418902459</v>
      </c>
      <c r="U136" s="320">
        <f>IF(U$5=0,0,U$5/PPA_fec!U$5)</f>
        <v>9.674555879098562E-2</v>
      </c>
      <c r="V136" s="320">
        <f>IF(V$5=0,0,V$5/PPA_fec!V$5)</f>
        <v>8.2423589824291779E-2</v>
      </c>
      <c r="W136" s="320">
        <f>IF(W$5=0,0,W$5/PPA_fec!W$5)</f>
        <v>9.6471116984595331E-2</v>
      </c>
      <c r="X136" s="320">
        <f>IF(X$5=0,0,X$5/PPA_fec!X$5)</f>
        <v>7.5119067466720826E-2</v>
      </c>
      <c r="Y136" s="320">
        <f>IF(Y$5=0,0,Y$5/PPA_fec!Y$5)</f>
        <v>7.7838248618150627E-2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8.2909991930082069E-2</v>
      </c>
      <c r="C141" s="275">
        <f>IF(C$10=0,0,C$10/PPA_fec!C$10)</f>
        <v>6.9445100384241759E-2</v>
      </c>
      <c r="D141" s="275">
        <f>IF(D$10=0,0,D$10/PPA_fec!D$10)</f>
        <v>4.8606812241066583E-2</v>
      </c>
      <c r="E141" s="275">
        <f>IF(E$10=0,0,E$10/PPA_fec!E$10)</f>
        <v>9.2042736152931626E-2</v>
      </c>
      <c r="F141" s="275">
        <f>IF(F$10=0,0,F$10/PPA_fec!F$10)</f>
        <v>6.1912357522194338E-2</v>
      </c>
      <c r="G141" s="275">
        <f>IF(G$10=0,0,G$10/PPA_fec!G$10)</f>
        <v>4.6286792809757525E-2</v>
      </c>
      <c r="H141" s="275">
        <f>IF(H$10=0,0,H$10/PPA_fec!H$10)</f>
        <v>4.8727213491754379E-2</v>
      </c>
      <c r="I141" s="275">
        <f>IF(I$10=0,0,I$10/PPA_fec!I$10)</f>
        <v>3.4368573973017812E-2</v>
      </c>
      <c r="J141" s="275">
        <f>IF(J$10=0,0,J$10/PPA_fec!J$10)</f>
        <v>3.0959416636740861E-2</v>
      </c>
      <c r="K141" s="275">
        <f>IF(K$10=0,0,K$10/PPA_fec!K$10)</f>
        <v>4.8152086519165554E-2</v>
      </c>
      <c r="L141" s="275">
        <f>IF(L$10=0,0,L$10/PPA_fec!L$10)</f>
        <v>4.2342910325130864E-2</v>
      </c>
      <c r="M141" s="275">
        <f>IF(M$10=0,0,M$10/PPA_fec!M$10)</f>
        <v>3.712572599462579E-2</v>
      </c>
      <c r="N141" s="275">
        <f>IF(N$10=0,0,N$10/PPA_fec!N$10)</f>
        <v>3.5190037551440158E-2</v>
      </c>
      <c r="O141" s="275">
        <f>IF(O$10=0,0,O$10/PPA_fec!O$10)</f>
        <v>4.2426508860783967E-2</v>
      </c>
      <c r="P141" s="275">
        <f>IF(P$10=0,0,P$10/PPA_fec!P$10)</f>
        <v>4.3573972767701481E-2</v>
      </c>
      <c r="Q141" s="275">
        <f>IF(Q$10=0,0,Q$10/PPA_fec!Q$10)</f>
        <v>7.8421500624275137E-2</v>
      </c>
      <c r="R141" s="275">
        <f>IF(R$10=0,0,R$10/PPA_fec!R$10)</f>
        <v>7.9159052511582173E-2</v>
      </c>
      <c r="S141" s="275">
        <f>IF(S$10=0,0,S$10/PPA_fec!S$10)</f>
        <v>0.10001157146397628</v>
      </c>
      <c r="T141" s="275">
        <f>IF(T$10=0,0,T$10/PPA_fec!T$10)</f>
        <v>0.14829588703311108</v>
      </c>
      <c r="U141" s="275">
        <f>IF(U$10=0,0,U$10/PPA_fec!U$10)</f>
        <v>0.18234410462859085</v>
      </c>
      <c r="V141" s="275">
        <f>IF(V$10=0,0,V$10/PPA_fec!V$10)</f>
        <v>0.17846330220059206</v>
      </c>
      <c r="W141" s="275">
        <f>IF(W$10=0,0,W$10/PPA_fec!W$10)</f>
        <v>0.22004445582286888</v>
      </c>
      <c r="X141" s="275">
        <f>IF(X$10=0,0,X$10/PPA_fec!X$10)</f>
        <v>0.2143055739599258</v>
      </c>
      <c r="Y141" s="275">
        <f>IF(Y$10=0,0,Y$10/PPA_fec!Y$10)</f>
        <v>0.25852108102200066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0.30400181091950296</v>
      </c>
      <c r="C143" s="276">
        <f>IF(C$17=0,0,C$17/PPA_fec!C$17)</f>
        <v>0.31261784494421496</v>
      </c>
      <c r="D143" s="276">
        <f>IF(D$17=0,0,D$17/PPA_fec!D$17)</f>
        <v>0.31736234696494153</v>
      </c>
      <c r="E143" s="276">
        <f>IF(E$17=0,0,E$17/PPA_fec!E$17)</f>
        <v>0.36200801117487824</v>
      </c>
      <c r="F143" s="276">
        <f>IF(F$17=0,0,F$17/PPA_fec!F$17)</f>
        <v>0.35607559528893912</v>
      </c>
      <c r="G143" s="276">
        <f>IF(G$17=0,0,G$17/PPA_fec!G$17)</f>
        <v>0.32190533685376987</v>
      </c>
      <c r="H143" s="276">
        <f>IF(H$17=0,0,H$17/PPA_fec!H$17)</f>
        <v>0.29214758662238616</v>
      </c>
      <c r="I143" s="276">
        <f>IF(I$17=0,0,I$17/PPA_fec!I$17)</f>
        <v>0.24177458630253396</v>
      </c>
      <c r="J143" s="276">
        <f>IF(J$17=0,0,J$17/PPA_fec!J$17)</f>
        <v>0.24410379947526001</v>
      </c>
      <c r="K143" s="276">
        <f>IF(K$17=0,0,K$17/PPA_fec!K$17)</f>
        <v>0.19798984091879557</v>
      </c>
      <c r="L143" s="276">
        <f>IF(L$17=0,0,L$17/PPA_fec!L$17)</f>
        <v>0.19601254024366974</v>
      </c>
      <c r="M143" s="276">
        <f>IF(M$17=0,0,M$17/PPA_fec!M$17)</f>
        <v>0.1710363951857346</v>
      </c>
      <c r="N143" s="276">
        <f>IF(N$17=0,0,N$17/PPA_fec!N$17)</f>
        <v>0.15996496953459011</v>
      </c>
      <c r="O143" s="276">
        <f>IF(O$17=0,0,O$17/PPA_fec!O$17)</f>
        <v>0.13319981265266415</v>
      </c>
      <c r="P143" s="276">
        <f>IF(P$17=0,0,P$17/PPA_fec!P$17)</f>
        <v>0.10316657574201359</v>
      </c>
      <c r="Q143" s="276">
        <f>IF(Q$17=0,0,Q$17/PPA_fec!Q$17)</f>
        <v>9.7786685393462539E-2</v>
      </c>
      <c r="R143" s="276">
        <f>IF(R$17=0,0,R$17/PPA_fec!R$17)</f>
        <v>9.5891112063898998E-2</v>
      </c>
      <c r="S143" s="276">
        <f>IF(S$17=0,0,S$17/PPA_fec!S$17)</f>
        <v>0.11284881551699022</v>
      </c>
      <c r="T143" s="276">
        <f>IF(T$17=0,0,T$17/PPA_fec!T$17)</f>
        <v>0.12550225999019873</v>
      </c>
      <c r="U143" s="276">
        <f>IF(U$17=0,0,U$17/PPA_fec!U$17)</f>
        <v>0.11291248024631528</v>
      </c>
      <c r="V143" s="276">
        <f>IF(V$17=0,0,V$17/PPA_fec!V$17)</f>
        <v>9.5023492964234388E-2</v>
      </c>
      <c r="W143" s="276">
        <f>IF(W$17=0,0,W$17/PPA_fec!W$17)</f>
        <v>0.11073269982188523</v>
      </c>
      <c r="X143" s="276">
        <f>IF(X$17=0,0,X$17/PPA_fec!X$17)</f>
        <v>8.5504706386209398E-2</v>
      </c>
      <c r="Y143" s="276">
        <f>IF(Y$17=0,0,Y$17/PPA_fec!Y$17)</f>
        <v>8.7694366213557889E-2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0.3391634812524062</v>
      </c>
      <c r="C146" s="320">
        <f>IF(C$32=0,0,C$32/PPA_fec!C$32)</f>
        <v>0.35320391614342722</v>
      </c>
      <c r="D146" s="320">
        <f>IF(D$32=0,0,D$32/PPA_fec!D$32)</f>
        <v>0.35794810545391531</v>
      </c>
      <c r="E146" s="320">
        <f>IF(E$32=0,0,E$32/PPA_fec!E$32)</f>
        <v>0.40821765264302079</v>
      </c>
      <c r="F146" s="320">
        <f>IF(F$32=0,0,F$32/PPA_fec!F$32)</f>
        <v>0.40429839898811393</v>
      </c>
      <c r="G146" s="320">
        <f>IF(G$32=0,0,G$32/PPA_fec!G$32)</f>
        <v>0.36430662396824354</v>
      </c>
      <c r="H146" s="320">
        <f>IF(H$32=0,0,H$32/PPA_fec!H$32)</f>
        <v>0.32819615988897655</v>
      </c>
      <c r="I146" s="320">
        <f>IF(I$32=0,0,I$32/PPA_fec!I$32)</f>
        <v>0.2708017279567711</v>
      </c>
      <c r="J146" s="320">
        <f>IF(J$32=0,0,J$32/PPA_fec!J$32)</f>
        <v>0.27549499593592025</v>
      </c>
      <c r="K146" s="320">
        <f>IF(K$32=0,0,K$32/PPA_fec!K$32)</f>
        <v>0.21859486542780765</v>
      </c>
      <c r="L146" s="320">
        <f>IF(L$32=0,0,L$32/PPA_fec!L$32)</f>
        <v>0.21589671394680354</v>
      </c>
      <c r="M146" s="320">
        <f>IF(M$32=0,0,M$32/PPA_fec!M$32)</f>
        <v>0.18955921713417365</v>
      </c>
      <c r="N146" s="320">
        <f>IF(N$32=0,0,N$32/PPA_fec!N$32)</f>
        <v>0.17822903158315739</v>
      </c>
      <c r="O146" s="320">
        <f>IF(O$32=0,0,O$32/PPA_fec!O$32)</f>
        <v>0.14670317917094416</v>
      </c>
      <c r="P146" s="320">
        <f>IF(P$32=0,0,P$32/PPA_fec!P$32)</f>
        <v>0.11331018013983254</v>
      </c>
      <c r="Q146" s="320">
        <f>IF(Q$32=0,0,Q$32/PPA_fec!Q$32)</f>
        <v>0.10609053591417765</v>
      </c>
      <c r="R146" s="320">
        <f>IF(R$32=0,0,R$32/PPA_fec!R$32)</f>
        <v>0.1039617209548655</v>
      </c>
      <c r="S146" s="320">
        <f>IF(S$32=0,0,S$32/PPA_fec!S$32)</f>
        <v>0.12332132757719583</v>
      </c>
      <c r="T146" s="320">
        <f>IF(T$32=0,0,T$32/PPA_fec!T$32)</f>
        <v>0.13699315342352933</v>
      </c>
      <c r="U146" s="320">
        <f>IF(U$32=0,0,U$32/PPA_fec!U$32)</f>
        <v>0.12265580853104563</v>
      </c>
      <c r="V146" s="320">
        <f>IF(V$32=0,0,V$32/PPA_fec!V$32)</f>
        <v>0.10121465511002586</v>
      </c>
      <c r="W146" s="320">
        <f>IF(W$32=0,0,W$32/PPA_fec!W$32)</f>
        <v>0.11717816371319846</v>
      </c>
      <c r="X146" s="320">
        <f>IF(X$32=0,0,X$32/PPA_fec!X$32)</f>
        <v>8.9997287420854069E-2</v>
      </c>
      <c r="Y146" s="320">
        <f>IF(Y$32=0,0,Y$32/PPA_fec!Y$32)</f>
        <v>9.1122820369633095E-2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8.2909991930082041E-2</v>
      </c>
      <c r="C151" s="275">
        <f>IF(C$37=0,0,C$37/PPA_fec!C$37)</f>
        <v>6.9445100384241745E-2</v>
      </c>
      <c r="D151" s="275">
        <f>IF(D$37=0,0,D$37/PPA_fec!D$37)</f>
        <v>4.860681224106659E-2</v>
      </c>
      <c r="E151" s="275">
        <f>IF(E$37=0,0,E$37/PPA_fec!E$37)</f>
        <v>9.2042736152931681E-2</v>
      </c>
      <c r="F151" s="275">
        <f>IF(F$37=0,0,F$37/PPA_fec!F$37)</f>
        <v>6.1912357522194338E-2</v>
      </c>
      <c r="G151" s="275">
        <f>IF(G$37=0,0,G$37/PPA_fec!G$37)</f>
        <v>4.6286792809757511E-2</v>
      </c>
      <c r="H151" s="275">
        <f>IF(H$37=0,0,H$37/PPA_fec!H$37)</f>
        <v>4.8727213491754393E-2</v>
      </c>
      <c r="I151" s="275">
        <f>IF(I$37=0,0,I$37/PPA_fec!I$37)</f>
        <v>3.4368573973017819E-2</v>
      </c>
      <c r="J151" s="275">
        <f>IF(J$37=0,0,J$37/PPA_fec!J$37)</f>
        <v>3.0959416636740855E-2</v>
      </c>
      <c r="K151" s="275">
        <f>IF(K$37=0,0,K$37/PPA_fec!K$37)</f>
        <v>4.8152086519165541E-2</v>
      </c>
      <c r="L151" s="275">
        <f>IF(L$37=0,0,L$37/PPA_fec!L$37)</f>
        <v>4.2342910325130885E-2</v>
      </c>
      <c r="M151" s="275">
        <f>IF(M$37=0,0,M$37/PPA_fec!M$37)</f>
        <v>3.7125725994625783E-2</v>
      </c>
      <c r="N151" s="275">
        <f>IF(N$37=0,0,N$37/PPA_fec!N$37)</f>
        <v>3.5190037551440144E-2</v>
      </c>
      <c r="O151" s="275">
        <f>IF(O$37=0,0,O$37/PPA_fec!O$37)</f>
        <v>4.2426508860783967E-2</v>
      </c>
      <c r="P151" s="275">
        <f>IF(P$37=0,0,P$37/PPA_fec!P$37)</f>
        <v>4.3573972767701502E-2</v>
      </c>
      <c r="Q151" s="275">
        <f>IF(Q$37=0,0,Q$37/PPA_fec!Q$37)</f>
        <v>7.8421500624275137E-2</v>
      </c>
      <c r="R151" s="275">
        <f>IF(R$37=0,0,R$37/PPA_fec!R$37)</f>
        <v>7.9159052511582173E-2</v>
      </c>
      <c r="S151" s="275">
        <f>IF(S$37=0,0,S$37/PPA_fec!S$37)</f>
        <v>0.1000115714639763</v>
      </c>
      <c r="T151" s="275">
        <f>IF(T$37=0,0,T$37/PPA_fec!T$37)</f>
        <v>0.14829588703311111</v>
      </c>
      <c r="U151" s="275">
        <f>IF(U$37=0,0,U$37/PPA_fec!U$37)</f>
        <v>0.18234410462859091</v>
      </c>
      <c r="V151" s="275">
        <f>IF(V$37=0,0,V$37/PPA_fec!V$37)</f>
        <v>0.17846330220059209</v>
      </c>
      <c r="W151" s="275">
        <f>IF(W$37=0,0,W$37/PPA_fec!W$37)</f>
        <v>0.22004445582286888</v>
      </c>
      <c r="X151" s="275">
        <f>IF(X$37=0,0,X$37/PPA_fec!X$37)</f>
        <v>0.21430557395992586</v>
      </c>
      <c r="Y151" s="275">
        <f>IF(Y$37=0,0,Y$37/PPA_fec!Y$37)</f>
        <v>0.25852108102200066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0.1546866704865679</v>
      </c>
      <c r="C152" s="276">
        <f>IF(C$43=0,0,C$43/PPA_fec!C$43)</f>
        <v>0.15437892565341432</v>
      </c>
      <c r="D152" s="276">
        <f>IF(D$43=0,0,D$43/PPA_fec!D$43)</f>
        <v>0.15705649122440443</v>
      </c>
      <c r="E152" s="276">
        <f>IF(E$43=0,0,E$43/PPA_fec!E$43)</f>
        <v>0.17968456558277043</v>
      </c>
      <c r="F152" s="276">
        <f>IF(F$43=0,0,F$43/PPA_fec!F$43)</f>
        <v>0.17371652115764238</v>
      </c>
      <c r="G152" s="276">
        <f>IF(G$43=0,0,G$43/PPA_fec!G$43)</f>
        <v>0.15806496495986377</v>
      </c>
      <c r="H152" s="276">
        <f>IF(H$43=0,0,H$43/PPA_fec!H$43)</f>
        <v>0.14593720861402451</v>
      </c>
      <c r="I152" s="276">
        <f>IF(I$43=0,0,I$43/PPA_fec!I$43)</f>
        <v>0.1215237582548289</v>
      </c>
      <c r="J152" s="276">
        <f>IF(J$43=0,0,J$43/PPA_fec!J$43)</f>
        <v>0.12055175405678269</v>
      </c>
      <c r="K152" s="276">
        <f>IF(K$43=0,0,K$43/PPA_fec!K$43)</f>
        <v>0.10319145542616165</v>
      </c>
      <c r="L152" s="276">
        <f>IF(L$43=0,0,L$43/PPA_fec!L$43)</f>
        <v>0.10268470020249321</v>
      </c>
      <c r="M152" s="276">
        <f>IF(M$43=0,0,M$43/PPA_fec!M$43)</f>
        <v>8.827757906432758E-2</v>
      </c>
      <c r="N152" s="276">
        <f>IF(N$43=0,0,N$43/PPA_fec!N$43)</f>
        <v>8.1546336153394183E-2</v>
      </c>
      <c r="O152" s="276">
        <f>IF(O$43=0,0,O$43/PPA_fec!O$43)</f>
        <v>6.9960507907184361E-2</v>
      </c>
      <c r="P152" s="276">
        <f>IF(P$43=0,0,P$43/PPA_fec!P$43)</f>
        <v>5.4687986630578139E-2</v>
      </c>
      <c r="Q152" s="276">
        <f>IF(Q$43=0,0,Q$43/PPA_fec!Q$43)</f>
        <v>5.3910210541473838E-2</v>
      </c>
      <c r="R152" s="276">
        <f>IF(R$43=0,0,R$43/PPA_fec!R$43)</f>
        <v>5.2986386981412219E-2</v>
      </c>
      <c r="S152" s="276">
        <f>IF(S$43=0,0,S$43/PPA_fec!S$43)</f>
        <v>6.1213821086449134E-2</v>
      </c>
      <c r="T152" s="276">
        <f>IF(T$43=0,0,T$43/PPA_fec!T$43)</f>
        <v>6.8720986976275975E-2</v>
      </c>
      <c r="U152" s="276">
        <f>IF(U$43=0,0,U$43/PPA_fec!U$43)</f>
        <v>6.3167396096139611E-2</v>
      </c>
      <c r="V152" s="276">
        <f>IF(V$43=0,0,V$43/PPA_fec!V$43)</f>
        <v>5.6232398941894315E-2</v>
      </c>
      <c r="W152" s="276">
        <f>IF(W$43=0,0,W$43/PPA_fec!W$43)</f>
        <v>6.6852561180254136E-2</v>
      </c>
      <c r="X152" s="276">
        <f>IF(X$43=0,0,X$43/PPA_fec!X$43)</f>
        <v>5.2905990711677571E-2</v>
      </c>
      <c r="Y152" s="276">
        <f>IF(Y$43=0,0,Y$43/PPA_fec!Y$43)</f>
        <v>5.6748019871341822E-2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0.38416928296280634</v>
      </c>
      <c r="C153" s="276">
        <f>IF(C$56=0,0,C$56/PPA_fec!C$56)</f>
        <v>0.40161070675589455</v>
      </c>
      <c r="D153" s="276">
        <f>IF(D$56=0,0,D$56/PPA_fec!D$56)</f>
        <v>0.4072179082743797</v>
      </c>
      <c r="E153" s="276">
        <f>IF(E$56=0,0,E$56/PPA_fec!E$56)</f>
        <v>0.46373200791499503</v>
      </c>
      <c r="F153" s="276">
        <f>IF(F$56=0,0,F$56/PPA_fec!F$56)</f>
        <v>0.46060531834897556</v>
      </c>
      <c r="G153" s="276">
        <f>IF(G$56=0,0,G$56/PPA_fec!G$56)</f>
        <v>0.4148711128142617</v>
      </c>
      <c r="H153" s="276">
        <f>IF(H$56=0,0,H$56/PPA_fec!H$56)</f>
        <v>0.37291747825960181</v>
      </c>
      <c r="I153" s="276">
        <f>IF(I$56=0,0,I$56/PPA_fec!I$56)</f>
        <v>0.30756996739847248</v>
      </c>
      <c r="J153" s="276">
        <f>IF(J$56=0,0,J$56/PPA_fec!J$56)</f>
        <v>0.31358273292864874</v>
      </c>
      <c r="K153" s="276">
        <f>IF(K$56=0,0,K$56/PPA_fec!K$56)</f>
        <v>0.2470553152491706</v>
      </c>
      <c r="L153" s="276">
        <f>IF(L$56=0,0,L$56/PPA_fec!L$56)</f>
        <v>0.24394393914800255</v>
      </c>
      <c r="M153" s="276">
        <f>IF(M$56=0,0,M$56/PPA_fec!M$56)</f>
        <v>0.21451129830915819</v>
      </c>
      <c r="N153" s="276">
        <f>IF(N$56=0,0,N$56/PPA_fec!N$56)</f>
        <v>0.20194863283069431</v>
      </c>
      <c r="O153" s="276">
        <f>IF(O$56=0,0,O$56/PPA_fec!O$56)</f>
        <v>0.16555102900152333</v>
      </c>
      <c r="P153" s="276">
        <f>IF(P$56=0,0,P$56/PPA_fec!P$56)</f>
        <v>0.12762429738032344</v>
      </c>
      <c r="Q153" s="276">
        <f>IF(Q$56=0,0,Q$56/PPA_fec!Q$56)</f>
        <v>0.11866572940456804</v>
      </c>
      <c r="R153" s="276">
        <f>IF(R$56=0,0,R$56/PPA_fec!R$56)</f>
        <v>0.11623888306627175</v>
      </c>
      <c r="S153" s="276">
        <f>IF(S$56=0,0,S$56/PPA_fec!S$56)</f>
        <v>0.13801699544741985</v>
      </c>
      <c r="T153" s="276">
        <f>IF(T$56=0,0,T$56/PPA_fec!T$56)</f>
        <v>0.15279517888696251</v>
      </c>
      <c r="U153" s="276">
        <f>IF(U$56=0,0,U$56/PPA_fec!U$56)</f>
        <v>0.13607977822791442</v>
      </c>
      <c r="V153" s="276">
        <f>IF(V$56=0,0,V$56/PPA_fec!V$56)</f>
        <v>0.11167826405370794</v>
      </c>
      <c r="W153" s="276">
        <f>IF(W$56=0,0,W$56/PPA_fec!W$56)</f>
        <v>0.12904366450453345</v>
      </c>
      <c r="X153" s="276">
        <f>IF(X$56=0,0,X$56/PPA_fec!X$56)</f>
        <v>9.8644659424126979E-2</v>
      </c>
      <c r="Y153" s="276">
        <f>IF(Y$56=0,0,Y$56/PPA_fec!Y$56)</f>
        <v>9.9414513142470254E-2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0.34694942469124246</v>
      </c>
      <c r="C154" s="277">
        <f>IF(C$69=0,0,C$69/PPA_fec!C$69)</f>
        <v>0.36517144210498731</v>
      </c>
      <c r="D154" s="277">
        <f>IF(D$69=0,0,D$69/PPA_fec!D$69)</f>
        <v>0.37008498047181915</v>
      </c>
      <c r="E154" s="277">
        <f>IF(E$69=0,0,E$69/PPA_fec!E$69)</f>
        <v>0.42115396823780094</v>
      </c>
      <c r="F154" s="277">
        <f>IF(F$69=0,0,F$69/PPA_fec!F$69)</f>
        <v>0.42002651037063388</v>
      </c>
      <c r="G154" s="277">
        <f>IF(G$69=0,0,G$69/PPA_fec!G$69)</f>
        <v>0.37773518049136157</v>
      </c>
      <c r="H154" s="277">
        <f>IF(H$69=0,0,H$69/PPA_fec!H$69)</f>
        <v>0.33818074743592769</v>
      </c>
      <c r="I154" s="277">
        <f>IF(I$69=0,0,I$69/PPA_fec!I$69)</f>
        <v>0.27852933423823278</v>
      </c>
      <c r="J154" s="277">
        <f>IF(J$69=0,0,J$69/PPA_fec!J$69)</f>
        <v>0.28512655852706104</v>
      </c>
      <c r="K154" s="277">
        <f>IF(K$69=0,0,K$69/PPA_fec!K$69)</f>
        <v>0.22198233794861164</v>
      </c>
      <c r="L154" s="277">
        <f>IF(L$69=0,0,L$69/PPA_fec!L$69)</f>
        <v>0.2189559966895093</v>
      </c>
      <c r="M154" s="277">
        <f>IF(M$69=0,0,M$69/PPA_fec!M$69)</f>
        <v>0.19313594243942467</v>
      </c>
      <c r="N154" s="277">
        <f>IF(N$69=0,0,N$69/PPA_fec!N$69)</f>
        <v>0.18230994316029675</v>
      </c>
      <c r="O154" s="277">
        <f>IF(O$69=0,0,O$69/PPA_fec!O$69)</f>
        <v>0.14851429615469203</v>
      </c>
      <c r="P154" s="277">
        <f>IF(P$69=0,0,P$69/PPA_fec!P$69)</f>
        <v>0.11427796588093518</v>
      </c>
      <c r="Q154" s="277">
        <f>IF(Q$69=0,0,Q$69/PPA_fec!Q$69)</f>
        <v>0.105461327147921</v>
      </c>
      <c r="R154" s="277">
        <f>IF(R$69=0,0,R$69/PPA_fec!R$69)</f>
        <v>0.10326133216461542</v>
      </c>
      <c r="S154" s="277">
        <f>IF(S$69=0,0,S$69/PPA_fec!S$69)</f>
        <v>0.12303017857160121</v>
      </c>
      <c r="T154" s="277">
        <f>IF(T$69=0,0,T$69/PPA_fec!T$69)</f>
        <v>0.13596194515329244</v>
      </c>
      <c r="U154" s="277">
        <f>IF(U$69=0,0,U$69/PPA_fec!U$69)</f>
        <v>0.1206156641217907</v>
      </c>
      <c r="V154" s="277">
        <f>IF(V$69=0,0,V$69/PPA_fec!V$69)</f>
        <v>9.8054794552298125E-2</v>
      </c>
      <c r="W154" s="277">
        <f>IF(W$69=0,0,W$69/PPA_fec!W$69)</f>
        <v>0.11294784031771221</v>
      </c>
      <c r="X154" s="277">
        <f>IF(X$69=0,0,X$69/PPA_fec!X$69)</f>
        <v>8.6027810464884114E-2</v>
      </c>
      <c r="Y154" s="277">
        <f>IF(Y$69=0,0,Y$69/PPA_fec!Y$69)</f>
        <v>8.61583405394383E-2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1.6085682670171814E-2</v>
      </c>
      <c r="C156" s="320">
        <f>IF(C$83=0,0,C$83/PPA_fec!C$83)</f>
        <v>1.3449556444768376E-2</v>
      </c>
      <c r="D156" s="320">
        <f>IF(D$83=0,0,D$83/PPA_fec!D$83)</f>
        <v>9.4151755718260167E-3</v>
      </c>
      <c r="E156" s="320">
        <f>IF(E$83=0,0,E$83/PPA_fec!E$83)</f>
        <v>1.7832029787387904E-2</v>
      </c>
      <c r="F156" s="320">
        <f>IF(F$83=0,0,F$83/PPA_fec!F$83)</f>
        <v>1.1983689888634994E-2</v>
      </c>
      <c r="G156" s="320">
        <f>IF(G$83=0,0,G$83/PPA_fec!G$83)</f>
        <v>8.9631741136676959E-3</v>
      </c>
      <c r="H156" s="320">
        <f>IF(H$83=0,0,H$83/PPA_fec!H$83)</f>
        <v>9.4418982861065263E-3</v>
      </c>
      <c r="I156" s="320">
        <f>IF(I$83=0,0,I$83/PPA_fec!I$83)</f>
        <v>6.66008067972477E-3</v>
      </c>
      <c r="J156" s="320">
        <f>IF(J$83=0,0,J$83/PPA_fec!J$83)</f>
        <v>5.9967085627496046E-3</v>
      </c>
      <c r="K156" s="320">
        <f>IF(K$83=0,0,K$83/PPA_fec!K$83)</f>
        <v>9.3428477942066115E-3</v>
      </c>
      <c r="L156" s="320">
        <f>IF(L$83=0,0,L$83/PPA_fec!L$83)</f>
        <v>8.2150091324666111E-3</v>
      </c>
      <c r="M156" s="320">
        <f>IF(M$83=0,0,M$83/PPA_fec!M$83)</f>
        <v>7.1991345261435639E-3</v>
      </c>
      <c r="N156" s="320">
        <f>IF(N$83=0,0,N$83/PPA_fec!N$83)</f>
        <v>6.8216868461204137E-3</v>
      </c>
      <c r="O156" s="320">
        <f>IF(O$83=0,0,O$83/PPA_fec!O$83)</f>
        <v>8.2323751902492765E-3</v>
      </c>
      <c r="P156" s="320">
        <f>IF(P$83=0,0,P$83/PPA_fec!P$83)</f>
        <v>8.45680146731723E-3</v>
      </c>
      <c r="Q156" s="320">
        <f>IF(Q$83=0,0,Q$83/PPA_fec!Q$83)</f>
        <v>1.5266087350096106E-2</v>
      </c>
      <c r="R156" s="320">
        <f>IF(R$83=0,0,R$83/PPA_fec!R$83)</f>
        <v>1.5407612722814931E-2</v>
      </c>
      <c r="S156" s="320">
        <f>IF(S$83=0,0,S$83/PPA_fec!S$83)</f>
        <v>1.9485489459282208E-2</v>
      </c>
      <c r="T156" s="320">
        <f>IF(T$83=0,0,T$83/PPA_fec!T$83)</f>
        <v>2.8999148219315849E-2</v>
      </c>
      <c r="U156" s="320">
        <f>IF(U$83=0,0,U$83/PPA_fec!U$83)</f>
        <v>3.5845155009819461E-2</v>
      </c>
      <c r="V156" s="320">
        <f>IF(V$83=0,0,V$83/PPA_fec!V$83)</f>
        <v>3.5865665479275513E-2</v>
      </c>
      <c r="W156" s="320">
        <f>IF(W$83=0,0,W$83/PPA_fec!W$83)</f>
        <v>4.4901797247150953E-2</v>
      </c>
      <c r="X156" s="320">
        <f>IF(X$83=0,0,X$83/PPA_fec!X$83)</f>
        <v>4.3529422073253214E-2</v>
      </c>
      <c r="Y156" s="320">
        <f>IF(Y$83=0,0,Y$83/PPA_fec!Y$83)</f>
        <v>5.4121752472342882E-2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8.2909991930082069E-2</v>
      </c>
      <c r="C161" s="332">
        <f>IF(C$88=0,0,C$88/PPA_fec!C$88)</f>
        <v>6.9445100384241731E-2</v>
      </c>
      <c r="D161" s="332">
        <f>IF(D$88=0,0,D$88/PPA_fec!D$88)</f>
        <v>4.860681224106659E-2</v>
      </c>
      <c r="E161" s="332">
        <f>IF(E$88=0,0,E$88/PPA_fec!E$88)</f>
        <v>9.2042736152931653E-2</v>
      </c>
      <c r="F161" s="332">
        <f>IF(F$88=0,0,F$88/PPA_fec!F$88)</f>
        <v>6.1912357522194358E-2</v>
      </c>
      <c r="G161" s="332">
        <f>IF(G$88=0,0,G$88/PPA_fec!G$88)</f>
        <v>4.6286792809757518E-2</v>
      </c>
      <c r="H161" s="332">
        <f>IF(H$88=0,0,H$88/PPA_fec!H$88)</f>
        <v>4.8727213491754372E-2</v>
      </c>
      <c r="I161" s="332">
        <f>IF(I$88=0,0,I$88/PPA_fec!I$88)</f>
        <v>3.4368573973017798E-2</v>
      </c>
      <c r="J161" s="332">
        <f>IF(J$88=0,0,J$88/PPA_fec!J$88)</f>
        <v>3.0959416636740851E-2</v>
      </c>
      <c r="K161" s="332">
        <f>IF(K$88=0,0,K$88/PPA_fec!K$88)</f>
        <v>4.8152086519165554E-2</v>
      </c>
      <c r="L161" s="332">
        <f>IF(L$88=0,0,L$88/PPA_fec!L$88)</f>
        <v>4.2342910325130892E-2</v>
      </c>
      <c r="M161" s="332">
        <f>IF(M$88=0,0,M$88/PPA_fec!M$88)</f>
        <v>3.7125725994625776E-2</v>
      </c>
      <c r="N161" s="332">
        <f>IF(N$88=0,0,N$88/PPA_fec!N$88)</f>
        <v>3.5190037551440151E-2</v>
      </c>
      <c r="O161" s="332">
        <f>IF(O$88=0,0,O$88/PPA_fec!O$88)</f>
        <v>4.242650886078396E-2</v>
      </c>
      <c r="P161" s="332">
        <f>IF(P$88=0,0,P$88/PPA_fec!P$88)</f>
        <v>4.3573972767701474E-2</v>
      </c>
      <c r="Q161" s="332">
        <f>IF(Q$88=0,0,Q$88/PPA_fec!Q$88)</f>
        <v>7.8421500624275164E-2</v>
      </c>
      <c r="R161" s="332">
        <f>IF(R$88=0,0,R$88/PPA_fec!R$88)</f>
        <v>7.9159052511582187E-2</v>
      </c>
      <c r="S161" s="332">
        <f>IF(S$88=0,0,S$88/PPA_fec!S$88)</f>
        <v>0.10001157146397625</v>
      </c>
      <c r="T161" s="332">
        <f>IF(T$88=0,0,T$88/PPA_fec!T$88)</f>
        <v>0.14829588703311117</v>
      </c>
      <c r="U161" s="332">
        <f>IF(U$88=0,0,U$88/PPA_fec!U$88)</f>
        <v>0.18234410462859083</v>
      </c>
      <c r="V161" s="332">
        <f>IF(V$88=0,0,V$88/PPA_fec!V$88)</f>
        <v>0.17846330220059203</v>
      </c>
      <c r="W161" s="332">
        <f>IF(W$88=0,0,W$88/PPA_fec!W$88)</f>
        <v>0.22004445582286883</v>
      </c>
      <c r="X161" s="332">
        <f>IF(X$88=0,0,X$88/PPA_fec!X$88)</f>
        <v>0.21430557395992586</v>
      </c>
      <c r="Y161" s="332">
        <f>IF(Y$88=0,0,Y$88/PPA_fec!Y$88)</f>
        <v>0.25852108102200083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SE: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4874.5053548671131</v>
      </c>
      <c r="C3" s="203">
        <v>4926.9685469196766</v>
      </c>
      <c r="D3" s="203">
        <v>5148.0225062457002</v>
      </c>
      <c r="E3" s="203">
        <v>4989.955765256108</v>
      </c>
      <c r="F3" s="203">
        <v>5005.4929647471754</v>
      </c>
      <c r="G3" s="203">
        <v>4878.2786641398789</v>
      </c>
      <c r="H3" s="203">
        <v>5051.3674747356736</v>
      </c>
      <c r="I3" s="203">
        <v>4801.6294056923753</v>
      </c>
      <c r="J3" s="203">
        <v>4622.2960897684943</v>
      </c>
      <c r="K3" s="203">
        <v>4902.9153957153949</v>
      </c>
      <c r="L3" s="203">
        <v>4926.040835419687</v>
      </c>
      <c r="M3" s="203">
        <v>5004.4635098581703</v>
      </c>
      <c r="N3" s="203">
        <v>4632.3160503031131</v>
      </c>
      <c r="O3" s="203">
        <v>4861.1066633208511</v>
      </c>
      <c r="P3" s="203">
        <v>4742.4960838784837</v>
      </c>
      <c r="Q3" s="203">
        <v>4862.2359419999993</v>
      </c>
      <c r="R3" s="203">
        <v>4947.4182611293709</v>
      </c>
      <c r="S3" s="203">
        <v>4832.4964587716859</v>
      </c>
      <c r="T3" s="203">
        <v>4989.0078046568187</v>
      </c>
      <c r="U3" s="203">
        <v>4880.1292240949851</v>
      </c>
      <c r="V3" s="203">
        <v>5076.0065382757793</v>
      </c>
      <c r="W3" s="203">
        <v>4886.250549805336</v>
      </c>
      <c r="X3" s="203">
        <v>4372.5745976568742</v>
      </c>
      <c r="Y3" s="203">
        <v>3814.2720000022518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4759.0261982807951</v>
      </c>
      <c r="C5" s="203">
        <v>4653.079784552986</v>
      </c>
      <c r="D5" s="203">
        <v>4507.7733235768219</v>
      </c>
      <c r="E5" s="203">
        <v>4516.2303290312102</v>
      </c>
      <c r="F5" s="203">
        <v>4372.9125144990621</v>
      </c>
      <c r="G5" s="203">
        <v>3860.14010956627</v>
      </c>
      <c r="H5" s="203">
        <v>4043.8489261171749</v>
      </c>
      <c r="I5" s="203">
        <v>3811.0239578603359</v>
      </c>
      <c r="J5" s="203">
        <v>3997.4705850540859</v>
      </c>
      <c r="K5" s="203">
        <v>4118.4464866869066</v>
      </c>
      <c r="L5" s="203">
        <v>4198.6956030315723</v>
      </c>
      <c r="M5" s="203">
        <v>4034.8360288789709</v>
      </c>
      <c r="N5" s="203">
        <v>3993.1219427352848</v>
      </c>
      <c r="O5" s="203">
        <v>3821.6060367582072</v>
      </c>
      <c r="P5" s="203">
        <v>3653.0087360469329</v>
      </c>
      <c r="Q5" s="203">
        <v>3699.3367478538398</v>
      </c>
      <c r="R5" s="203">
        <v>3731.5660839690609</v>
      </c>
      <c r="S5" s="203">
        <v>3471.4486677053692</v>
      </c>
      <c r="T5" s="203">
        <v>3533.5079458054638</v>
      </c>
      <c r="U5" s="203">
        <v>3643.1022975517972</v>
      </c>
      <c r="V5" s="203">
        <v>4438.1203838182073</v>
      </c>
      <c r="W5" s="203">
        <v>4065.1655172598348</v>
      </c>
      <c r="X5" s="203">
        <v>4148.0565504617452</v>
      </c>
      <c r="Y5" s="203">
        <v>4338.714414574255</v>
      </c>
      <c r="DA5" s="112" t="s">
        <v>2111</v>
      </c>
    </row>
    <row r="6" spans="1:105" ht="12" customHeight="1" x14ac:dyDescent="0.25">
      <c r="A6" s="154" t="s">
        <v>2112</v>
      </c>
      <c r="B6" s="338">
        <v>5948.7827478509926</v>
      </c>
      <c r="C6" s="338">
        <v>5651.3436104584434</v>
      </c>
      <c r="D6" s="338">
        <v>5353.9044730658934</v>
      </c>
      <c r="E6" s="338">
        <v>5353.9044730658934</v>
      </c>
      <c r="F6" s="338">
        <v>5056.4653356733434</v>
      </c>
      <c r="G6" s="338">
        <v>5056.4653356733434</v>
      </c>
      <c r="H6" s="338">
        <v>4759.0261982807933</v>
      </c>
      <c r="I6" s="338">
        <v>4461.5870608882433</v>
      </c>
      <c r="J6" s="338">
        <v>4461.5870608882433</v>
      </c>
      <c r="K6" s="338">
        <v>4461.5870608882433</v>
      </c>
      <c r="L6" s="338">
        <v>4461.5870608882433</v>
      </c>
      <c r="M6" s="338">
        <v>4461.5870608882433</v>
      </c>
      <c r="N6" s="338">
        <v>4461.5870608882433</v>
      </c>
      <c r="O6" s="338">
        <v>4164.1479234956932</v>
      </c>
      <c r="P6" s="338">
        <v>3866.7087861031441</v>
      </c>
      <c r="Q6" s="338">
        <v>4164.1479234956932</v>
      </c>
      <c r="R6" s="338">
        <v>4164.1479234956932</v>
      </c>
      <c r="S6" s="338">
        <v>4164.1479234956932</v>
      </c>
      <c r="T6" s="338">
        <v>3866.7087861031441</v>
      </c>
      <c r="U6" s="338">
        <v>3866.7087861031441</v>
      </c>
      <c r="V6" s="338">
        <v>4759.0261982807924</v>
      </c>
      <c r="W6" s="338">
        <v>4759.0261982807924</v>
      </c>
      <c r="X6" s="338">
        <v>4461.5870608882424</v>
      </c>
      <c r="Y6" s="338">
        <v>4759.0261982807924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297.4391373925497</v>
      </c>
      <c r="K7" s="340">
        <v>0</v>
      </c>
      <c r="L7" s="340">
        <v>297.4391373925497</v>
      </c>
      <c r="M7" s="340">
        <v>297.4391373925497</v>
      </c>
      <c r="N7" s="340">
        <v>0</v>
      </c>
      <c r="O7" s="340">
        <v>0</v>
      </c>
      <c r="P7" s="340">
        <v>0</v>
      </c>
      <c r="Q7" s="340">
        <v>297.4391373925497</v>
      </c>
      <c r="R7" s="340">
        <v>297.4391373925497</v>
      </c>
      <c r="S7" s="340">
        <v>0</v>
      </c>
      <c r="T7" s="340">
        <v>0</v>
      </c>
      <c r="U7" s="340">
        <v>297.4391373925497</v>
      </c>
      <c r="V7" s="340">
        <v>1189.756549570199</v>
      </c>
      <c r="W7" s="340">
        <v>0</v>
      </c>
      <c r="X7" s="340">
        <v>0</v>
      </c>
      <c r="Y7" s="340">
        <v>297.4391373925497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297.43913739254913</v>
      </c>
      <c r="D8" s="342">
        <f t="shared" si="0"/>
        <v>297.43913739255004</v>
      </c>
      <c r="E8" s="342">
        <f t="shared" si="0"/>
        <v>0</v>
      </c>
      <c r="F8" s="342">
        <f t="shared" si="0"/>
        <v>297.43913739255004</v>
      </c>
      <c r="G8" s="342">
        <f t="shared" si="0"/>
        <v>0</v>
      </c>
      <c r="H8" s="342">
        <f t="shared" si="0"/>
        <v>297.43913739255004</v>
      </c>
      <c r="I8" s="342">
        <f t="shared" si="0"/>
        <v>297.43913739255004</v>
      </c>
      <c r="J8" s="342">
        <f t="shared" si="0"/>
        <v>297.43913739255004</v>
      </c>
      <c r="K8" s="342">
        <f t="shared" si="0"/>
        <v>0</v>
      </c>
      <c r="L8" s="342">
        <f t="shared" si="0"/>
        <v>297.43913739255004</v>
      </c>
      <c r="M8" s="342">
        <f t="shared" si="0"/>
        <v>297.43913739255004</v>
      </c>
      <c r="N8" s="342">
        <f t="shared" si="0"/>
        <v>0</v>
      </c>
      <c r="O8" s="342">
        <f t="shared" si="0"/>
        <v>297.43913739255004</v>
      </c>
      <c r="P8" s="342">
        <f t="shared" si="0"/>
        <v>297.43913739254913</v>
      </c>
      <c r="Q8" s="342">
        <f t="shared" si="0"/>
        <v>0</v>
      </c>
      <c r="R8" s="342">
        <f t="shared" si="0"/>
        <v>297.43913739255004</v>
      </c>
      <c r="S8" s="342">
        <f t="shared" si="0"/>
        <v>0</v>
      </c>
      <c r="T8" s="342">
        <f t="shared" si="0"/>
        <v>297.43913739254913</v>
      </c>
      <c r="U8" s="342">
        <f t="shared" si="0"/>
        <v>297.43913739255004</v>
      </c>
      <c r="V8" s="342">
        <f t="shared" si="0"/>
        <v>297.43913739255095</v>
      </c>
      <c r="W8" s="342">
        <f t="shared" si="0"/>
        <v>0</v>
      </c>
      <c r="X8" s="342">
        <f t="shared" si="0"/>
        <v>297.43913739255004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1189.7565495701974</v>
      </c>
      <c r="C9" s="343">
        <f t="shared" si="1"/>
        <v>998.26382590545745</v>
      </c>
      <c r="D9" s="343">
        <f t="shared" si="1"/>
        <v>846.1311494890715</v>
      </c>
      <c r="E9" s="343">
        <f t="shared" si="1"/>
        <v>837.6741440346832</v>
      </c>
      <c r="F9" s="343">
        <f t="shared" si="1"/>
        <v>683.55282117428123</v>
      </c>
      <c r="G9" s="343">
        <f t="shared" si="1"/>
        <v>1196.3252261070734</v>
      </c>
      <c r="H9" s="343">
        <f t="shared" si="1"/>
        <v>715.17727216361845</v>
      </c>
      <c r="I9" s="343">
        <f t="shared" si="1"/>
        <v>650.56310302790735</v>
      </c>
      <c r="J9" s="343">
        <f t="shared" si="1"/>
        <v>464.11647583415743</v>
      </c>
      <c r="K9" s="343">
        <f t="shared" si="1"/>
        <v>343.14057420133668</v>
      </c>
      <c r="L9" s="343">
        <f t="shared" si="1"/>
        <v>262.89145785667097</v>
      </c>
      <c r="M9" s="343">
        <f t="shared" si="1"/>
        <v>426.75103200927242</v>
      </c>
      <c r="N9" s="343">
        <f t="shared" si="1"/>
        <v>468.46511815295844</v>
      </c>
      <c r="O9" s="343">
        <f t="shared" si="1"/>
        <v>342.54188673748604</v>
      </c>
      <c r="P9" s="343">
        <f t="shared" si="1"/>
        <v>213.70005005621124</v>
      </c>
      <c r="Q9" s="343">
        <f t="shared" si="1"/>
        <v>464.81117564185342</v>
      </c>
      <c r="R9" s="343">
        <f t="shared" si="1"/>
        <v>432.58183952663239</v>
      </c>
      <c r="S9" s="343">
        <f t="shared" si="1"/>
        <v>692.69925579032406</v>
      </c>
      <c r="T9" s="343">
        <f t="shared" si="1"/>
        <v>333.20084029768032</v>
      </c>
      <c r="U9" s="343">
        <f t="shared" si="1"/>
        <v>223.60648855134696</v>
      </c>
      <c r="V9" s="343">
        <f t="shared" si="1"/>
        <v>320.90581446258511</v>
      </c>
      <c r="W9" s="343">
        <f t="shared" si="1"/>
        <v>693.8606810209576</v>
      </c>
      <c r="X9" s="343">
        <f t="shared" si="1"/>
        <v>313.53051042649713</v>
      </c>
      <c r="Y9" s="343">
        <f t="shared" si="1"/>
        <v>420.31178370653743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518.49234737747202</v>
      </c>
      <c r="C12" s="210">
        <v>508.0944969905417</v>
      </c>
      <c r="D12" s="210">
        <v>502.73714531384348</v>
      </c>
      <c r="E12" s="210">
        <v>505.98839208942388</v>
      </c>
      <c r="F12" s="210">
        <v>481.33043852106618</v>
      </c>
      <c r="G12" s="210">
        <v>408.24471195184861</v>
      </c>
      <c r="H12" s="210">
        <v>411.12364574376608</v>
      </c>
      <c r="I12" s="210">
        <v>386.45485812553738</v>
      </c>
      <c r="J12" s="210">
        <v>401.58779019776432</v>
      </c>
      <c r="K12" s="210">
        <v>398.12020636285467</v>
      </c>
      <c r="L12" s="210">
        <v>416.48865004299222</v>
      </c>
      <c r="M12" s="210">
        <v>400.30601891659501</v>
      </c>
      <c r="N12" s="210">
        <v>399.29673258813409</v>
      </c>
      <c r="O12" s="210">
        <v>376.98005159071357</v>
      </c>
      <c r="P12" s="210">
        <v>355.39114359415299</v>
      </c>
      <c r="Q12" s="210">
        <v>353.81977644024067</v>
      </c>
      <c r="R12" s="210">
        <v>363.26526225279451</v>
      </c>
      <c r="S12" s="210">
        <v>339.12562338779009</v>
      </c>
      <c r="T12" s="210">
        <v>346.87205503009449</v>
      </c>
      <c r="U12" s="210">
        <v>349.61934651762681</v>
      </c>
      <c r="V12" s="210">
        <v>428.84720550300938</v>
      </c>
      <c r="W12" s="210">
        <v>409.85631986242481</v>
      </c>
      <c r="X12" s="210">
        <v>414.7928632846087</v>
      </c>
      <c r="Y12" s="210">
        <v>394.83018056749779</v>
      </c>
      <c r="DA12" s="109" t="s">
        <v>2118</v>
      </c>
    </row>
    <row r="13" spans="1:105" ht="12" customHeight="1" x14ac:dyDescent="0.25">
      <c r="A13" s="24" t="s">
        <v>28</v>
      </c>
      <c r="B13" s="213">
        <v>15.542648323301799</v>
      </c>
      <c r="C13" s="213">
        <v>3.3533963886500429</v>
      </c>
      <c r="D13" s="213">
        <v>3.3533963886500429</v>
      </c>
      <c r="E13" s="213">
        <v>2.6827171109200338</v>
      </c>
      <c r="F13" s="213">
        <v>2.0120378331900262</v>
      </c>
      <c r="G13" s="213">
        <v>2.0120378331900262</v>
      </c>
      <c r="H13" s="213">
        <v>4.0240756663800514</v>
      </c>
      <c r="I13" s="213">
        <v>2.0120378331900262</v>
      </c>
      <c r="J13" s="213">
        <v>3.3533963886500429</v>
      </c>
      <c r="K13" s="213">
        <v>2.6827171109200338</v>
      </c>
      <c r="L13" s="213">
        <v>2.0120378331900262</v>
      </c>
      <c r="M13" s="213">
        <v>1.3413585554600169</v>
      </c>
      <c r="N13" s="213">
        <v>2.0120378331900262</v>
      </c>
      <c r="O13" s="213">
        <v>2.0120378331900262</v>
      </c>
      <c r="P13" s="213">
        <v>2.0120378331900262</v>
      </c>
      <c r="Q13" s="213">
        <v>0</v>
      </c>
      <c r="R13" s="213">
        <v>0</v>
      </c>
      <c r="S13" s="213">
        <v>4.0240756663800514</v>
      </c>
      <c r="T13" s="213">
        <v>1.3413585554600169</v>
      </c>
      <c r="U13" s="213">
        <v>2.0120378331900262</v>
      </c>
      <c r="V13" s="213">
        <v>2.0120378331900262</v>
      </c>
      <c r="W13" s="213">
        <v>2.6827171109200338</v>
      </c>
      <c r="X13" s="213">
        <v>2.6827171109200338</v>
      </c>
      <c r="Y13" s="213">
        <v>2.0120378331900262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133.76801375752365</v>
      </c>
      <c r="C14" s="204">
        <f t="shared" si="2"/>
        <v>151.98959587274288</v>
      </c>
      <c r="D14" s="204">
        <f t="shared" si="2"/>
        <v>160.32527944969905</v>
      </c>
      <c r="E14" s="204">
        <f t="shared" si="2"/>
        <v>184.45356835769562</v>
      </c>
      <c r="F14" s="204">
        <f t="shared" si="2"/>
        <v>168.35537403267409</v>
      </c>
      <c r="G14" s="204">
        <f t="shared" si="2"/>
        <v>105.07119518486672</v>
      </c>
      <c r="H14" s="204">
        <f t="shared" si="2"/>
        <v>93.838005159071358</v>
      </c>
      <c r="I14" s="204">
        <f t="shared" si="2"/>
        <v>82.22760103181426</v>
      </c>
      <c r="J14" s="204">
        <f t="shared" si="2"/>
        <v>82.531212381771269</v>
      </c>
      <c r="K14" s="204">
        <f t="shared" si="2"/>
        <v>82.112983662940678</v>
      </c>
      <c r="L14" s="204">
        <f t="shared" si="2"/>
        <v>81.068959587274293</v>
      </c>
      <c r="M14" s="204">
        <f t="shared" si="2"/>
        <v>74.030352536543418</v>
      </c>
      <c r="N14" s="204">
        <f t="shared" si="2"/>
        <v>68.400515907136722</v>
      </c>
      <c r="O14" s="204">
        <f t="shared" si="2"/>
        <v>63.710404127257085</v>
      </c>
      <c r="P14" s="204">
        <f t="shared" si="2"/>
        <v>62.567755803955279</v>
      </c>
      <c r="Q14" s="204">
        <f t="shared" si="2"/>
        <v>53.359673258813416</v>
      </c>
      <c r="R14" s="204">
        <f t="shared" si="2"/>
        <v>50.593465176268268</v>
      </c>
      <c r="S14" s="204">
        <f t="shared" si="2"/>
        <v>48.513757523645744</v>
      </c>
      <c r="T14" s="204">
        <f t="shared" si="2"/>
        <v>44.379191745485805</v>
      </c>
      <c r="U14" s="204">
        <f t="shared" si="2"/>
        <v>41.855116079105755</v>
      </c>
      <c r="V14" s="204">
        <f t="shared" si="2"/>
        <v>33.616938950988818</v>
      </c>
      <c r="W14" s="204">
        <f t="shared" si="2"/>
        <v>28.589595872742901</v>
      </c>
      <c r="X14" s="204">
        <f t="shared" si="2"/>
        <v>33.09432502149614</v>
      </c>
      <c r="Y14" s="204">
        <f t="shared" si="2"/>
        <v>30.845657781599314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18.075838349097161</v>
      </c>
      <c r="C16" s="204">
        <v>23.724591573516761</v>
      </c>
      <c r="D16" s="204">
        <v>30.503009458297509</v>
      </c>
      <c r="E16" s="204">
        <v>35.022012037833193</v>
      </c>
      <c r="F16" s="204">
        <v>41.80042992261393</v>
      </c>
      <c r="G16" s="204">
        <v>17.54488392089424</v>
      </c>
      <c r="H16" s="204">
        <v>18.392175408426478</v>
      </c>
      <c r="I16" s="204">
        <v>19.720722269991398</v>
      </c>
      <c r="J16" s="204">
        <v>19.044024075666378</v>
      </c>
      <c r="K16" s="204">
        <v>21.78933791917455</v>
      </c>
      <c r="L16" s="204">
        <v>23.507652622527939</v>
      </c>
      <c r="M16" s="204">
        <v>25.061049011177989</v>
      </c>
      <c r="N16" s="204">
        <v>25.048581255374032</v>
      </c>
      <c r="O16" s="204">
        <v>23.656749785038691</v>
      </c>
      <c r="P16" s="204">
        <v>28.04359415305245</v>
      </c>
      <c r="Q16" s="204">
        <v>24.618228718830611</v>
      </c>
      <c r="R16" s="204">
        <v>25.832674118658641</v>
      </c>
      <c r="S16" s="204">
        <v>26.052880481513331</v>
      </c>
      <c r="T16" s="204">
        <v>25.98581255374032</v>
      </c>
      <c r="U16" s="204">
        <v>25.91650902837489</v>
      </c>
      <c r="V16" s="204">
        <v>19.8481513327601</v>
      </c>
      <c r="W16" s="204">
        <v>19.090455717970759</v>
      </c>
      <c r="X16" s="204">
        <v>20.217626827171109</v>
      </c>
      <c r="Y16" s="204">
        <v>21.1128116938951</v>
      </c>
      <c r="DA16" s="71" t="s">
        <v>2121</v>
      </c>
    </row>
    <row r="17" spans="1:105" ht="12" customHeight="1" x14ac:dyDescent="0.25">
      <c r="A17" s="18" t="s">
        <v>71</v>
      </c>
      <c r="B17" s="204">
        <v>46.216680997420461</v>
      </c>
      <c r="C17" s="204">
        <v>62.649269131556323</v>
      </c>
      <c r="D17" s="204">
        <v>56.487016337059323</v>
      </c>
      <c r="E17" s="204">
        <v>61.622269991401552</v>
      </c>
      <c r="F17" s="204">
        <v>50.324849527085121</v>
      </c>
      <c r="G17" s="204">
        <v>40.65322441960447</v>
      </c>
      <c r="H17" s="204">
        <v>40.593637145313842</v>
      </c>
      <c r="I17" s="204">
        <v>35.696732588134132</v>
      </c>
      <c r="J17" s="204">
        <v>37.596732588134131</v>
      </c>
      <c r="K17" s="204">
        <v>34.120206362854681</v>
      </c>
      <c r="L17" s="204">
        <v>32.383490971625108</v>
      </c>
      <c r="M17" s="204">
        <v>30.299656061908848</v>
      </c>
      <c r="N17" s="204">
        <v>25.916251074806539</v>
      </c>
      <c r="O17" s="204">
        <v>25.00524505588994</v>
      </c>
      <c r="P17" s="204">
        <v>21.952966466036109</v>
      </c>
      <c r="Q17" s="204">
        <v>19.275408426483231</v>
      </c>
      <c r="R17" s="204">
        <v>18.380911435941531</v>
      </c>
      <c r="S17" s="204">
        <v>15.95073086844368</v>
      </c>
      <c r="T17" s="204">
        <v>15.966895958727431</v>
      </c>
      <c r="U17" s="204">
        <v>11.877300085984521</v>
      </c>
      <c r="V17" s="204">
        <v>11.541272570937229</v>
      </c>
      <c r="W17" s="204">
        <v>7.5788478073946681</v>
      </c>
      <c r="X17" s="204">
        <v>11.20825451418745</v>
      </c>
      <c r="Y17" s="204">
        <v>8.4445399828030947</v>
      </c>
      <c r="DA17" s="71" t="s">
        <v>2122</v>
      </c>
    </row>
    <row r="18" spans="1:105" ht="12" customHeight="1" x14ac:dyDescent="0.25">
      <c r="A18" s="18" t="s">
        <v>32</v>
      </c>
      <c r="B18" s="204">
        <v>69.475494411006011</v>
      </c>
      <c r="C18" s="204">
        <v>65.615735167669811</v>
      </c>
      <c r="D18" s="204">
        <v>73.33525365434221</v>
      </c>
      <c r="E18" s="204">
        <v>87.809286328460871</v>
      </c>
      <c r="F18" s="204">
        <v>76.230094582975056</v>
      </c>
      <c r="G18" s="204">
        <v>46.859329320722267</v>
      </c>
      <c r="H18" s="204">
        <v>34.845829750644882</v>
      </c>
      <c r="I18" s="204">
        <v>26.805932932072221</v>
      </c>
      <c r="J18" s="204">
        <v>25.866122098022348</v>
      </c>
      <c r="K18" s="204">
        <v>26.197076526225281</v>
      </c>
      <c r="L18" s="204">
        <v>25.170421324161651</v>
      </c>
      <c r="M18" s="204">
        <v>18.668615649183149</v>
      </c>
      <c r="N18" s="204">
        <v>17.4335339638865</v>
      </c>
      <c r="O18" s="204">
        <v>15.04625967325881</v>
      </c>
      <c r="P18" s="204">
        <v>12.56061908856406</v>
      </c>
      <c r="Q18" s="204">
        <v>9.4554600171969039</v>
      </c>
      <c r="R18" s="204">
        <v>6.3724849527085112</v>
      </c>
      <c r="S18" s="204">
        <v>6.4858125537403266</v>
      </c>
      <c r="T18" s="204">
        <v>2.413757523645744</v>
      </c>
      <c r="U18" s="204">
        <v>4.0401547721410136</v>
      </c>
      <c r="V18" s="204">
        <v>2.2127257093723132</v>
      </c>
      <c r="W18" s="204">
        <v>1.9171109200343941</v>
      </c>
      <c r="X18" s="204">
        <v>1.6674118658641439</v>
      </c>
      <c r="Y18" s="204">
        <v>1.283061049011178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1.3757523645743759E-2</v>
      </c>
      <c r="H19" s="204">
        <v>6.3628546861564913E-3</v>
      </c>
      <c r="I19" s="204">
        <v>4.2132416165090282E-3</v>
      </c>
      <c r="J19" s="204">
        <v>2.4333619948409279E-2</v>
      </c>
      <c r="K19" s="204">
        <v>6.3628546861564913E-3</v>
      </c>
      <c r="L19" s="204">
        <v>7.3946689595872734E-3</v>
      </c>
      <c r="M19" s="204">
        <v>1.031814273430782E-3</v>
      </c>
      <c r="N19" s="204">
        <v>2.149613069647463E-3</v>
      </c>
      <c r="O19" s="204">
        <v>2.149613069647463E-3</v>
      </c>
      <c r="P19" s="204">
        <v>1.0576096302665519E-2</v>
      </c>
      <c r="Q19" s="204">
        <v>1.0576096302665519E-2</v>
      </c>
      <c r="R19" s="204">
        <v>7.3946689595872734E-3</v>
      </c>
      <c r="S19" s="204">
        <v>2.4333619948409279E-2</v>
      </c>
      <c r="T19" s="204">
        <v>1.2725709372312981E-2</v>
      </c>
      <c r="U19" s="204">
        <v>2.1152192605331039E-2</v>
      </c>
      <c r="V19" s="204">
        <v>1.478933791917455E-2</v>
      </c>
      <c r="W19" s="204">
        <v>3.1814273430782461E-3</v>
      </c>
      <c r="X19" s="204">
        <v>1.031814273430782E-3</v>
      </c>
      <c r="Y19" s="204">
        <v>5.2450558899398104E-3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110.16766981943246</v>
      </c>
      <c r="C20" s="204">
        <f t="shared" si="3"/>
        <v>107.78159931212386</v>
      </c>
      <c r="D20" s="204">
        <f t="shared" si="3"/>
        <v>108.36199484092865</v>
      </c>
      <c r="E20" s="204">
        <f t="shared" si="3"/>
        <v>106.47033533963885</v>
      </c>
      <c r="F20" s="204">
        <f t="shared" si="3"/>
        <v>94.368013757523642</v>
      </c>
      <c r="G20" s="204">
        <f t="shared" si="3"/>
        <v>91.960447119518477</v>
      </c>
      <c r="H20" s="204">
        <f t="shared" si="3"/>
        <v>97.721410146173682</v>
      </c>
      <c r="I20" s="204">
        <f t="shared" si="3"/>
        <v>81.341358555460005</v>
      </c>
      <c r="J20" s="204">
        <f t="shared" si="3"/>
        <v>84.178847807394661</v>
      </c>
      <c r="K20" s="204">
        <f t="shared" si="3"/>
        <v>89.337919174548574</v>
      </c>
      <c r="L20" s="204">
        <f t="shared" si="3"/>
        <v>92.003439380911431</v>
      </c>
      <c r="M20" s="204">
        <f t="shared" si="3"/>
        <v>94.389509888220118</v>
      </c>
      <c r="N20" s="204">
        <f t="shared" si="3"/>
        <v>100.3439380911436</v>
      </c>
      <c r="O20" s="204">
        <f t="shared" si="3"/>
        <v>85.898538263112627</v>
      </c>
      <c r="P20" s="204">
        <f t="shared" si="3"/>
        <v>79.87962166809973</v>
      </c>
      <c r="Q20" s="204">
        <f t="shared" si="3"/>
        <v>74.677558039552878</v>
      </c>
      <c r="R20" s="204">
        <f t="shared" si="3"/>
        <v>82.287188306104895</v>
      </c>
      <c r="S20" s="204">
        <f t="shared" si="3"/>
        <v>53.364746345657771</v>
      </c>
      <c r="T20" s="204">
        <f t="shared" si="3"/>
        <v>70.087532244196041</v>
      </c>
      <c r="U20" s="204">
        <f t="shared" si="3"/>
        <v>67.509888220120374</v>
      </c>
      <c r="V20" s="204">
        <f t="shared" si="3"/>
        <v>68.834909716251062</v>
      </c>
      <c r="W20" s="204">
        <f t="shared" si="3"/>
        <v>57.374468698916729</v>
      </c>
      <c r="X20" s="204">
        <f t="shared" si="3"/>
        <v>46.848036226064877</v>
      </c>
      <c r="Y20" s="204">
        <f t="shared" si="3"/>
        <v>37.990004288533463</v>
      </c>
      <c r="DA20" s="71"/>
    </row>
    <row r="21" spans="1:105" ht="12" customHeight="1" x14ac:dyDescent="0.25">
      <c r="A21" s="18" t="s">
        <v>73</v>
      </c>
      <c r="B21" s="204">
        <v>106.40584694754941</v>
      </c>
      <c r="C21" s="204">
        <v>103.9337919174549</v>
      </c>
      <c r="D21" s="204">
        <v>104.83662940670681</v>
      </c>
      <c r="E21" s="204">
        <v>103.0309544282029</v>
      </c>
      <c r="F21" s="204">
        <v>88.564058469475484</v>
      </c>
      <c r="G21" s="204">
        <v>91.29406706792777</v>
      </c>
      <c r="H21" s="204">
        <v>97.613929492691312</v>
      </c>
      <c r="I21" s="204">
        <v>81.341358555460005</v>
      </c>
      <c r="J21" s="204">
        <v>83.899398108340492</v>
      </c>
      <c r="K21" s="204">
        <v>89.337919174548574</v>
      </c>
      <c r="L21" s="204">
        <v>92.003439380911431</v>
      </c>
      <c r="M21" s="204">
        <v>94.389509888220118</v>
      </c>
      <c r="N21" s="204">
        <v>100.3439380911436</v>
      </c>
      <c r="O21" s="204">
        <v>85.898538263112627</v>
      </c>
      <c r="P21" s="204">
        <v>79.87962166809973</v>
      </c>
      <c r="Q21" s="204">
        <v>74.677558039552878</v>
      </c>
      <c r="R21" s="204">
        <v>82.287188306104895</v>
      </c>
      <c r="S21" s="204">
        <v>53.364746345657771</v>
      </c>
      <c r="T21" s="204">
        <v>70.087532244196041</v>
      </c>
      <c r="U21" s="204">
        <v>67.509888220120374</v>
      </c>
      <c r="V21" s="204">
        <v>68.834909716251062</v>
      </c>
      <c r="W21" s="204">
        <v>57.374468698916729</v>
      </c>
      <c r="X21" s="204">
        <v>46.848036226064877</v>
      </c>
      <c r="Y21" s="204">
        <v>37.990004288533463</v>
      </c>
      <c r="DA21" s="71" t="s">
        <v>2125</v>
      </c>
    </row>
    <row r="22" spans="1:105" ht="12" customHeight="1" x14ac:dyDescent="0.25">
      <c r="A22" s="18" t="s">
        <v>36</v>
      </c>
      <c r="B22" s="204">
        <v>3.7618228718830609</v>
      </c>
      <c r="C22" s="204">
        <v>3.8478073946689588</v>
      </c>
      <c r="D22" s="204">
        <v>3.5253654342218401</v>
      </c>
      <c r="E22" s="204">
        <v>3.4393809114359408</v>
      </c>
      <c r="F22" s="204">
        <v>5.8039552880481509</v>
      </c>
      <c r="G22" s="204">
        <v>0.66638005159071367</v>
      </c>
      <c r="H22" s="204">
        <v>0.10748065348237321</v>
      </c>
      <c r="I22" s="204">
        <v>0</v>
      </c>
      <c r="J22" s="204">
        <v>0.27944969905417022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2.00627687016337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6.878761822871883E-4</v>
      </c>
      <c r="H23" s="204">
        <f t="shared" si="4"/>
        <v>5.9958727429062764</v>
      </c>
      <c r="I23" s="204">
        <f t="shared" si="4"/>
        <v>9.0079965606190875</v>
      </c>
      <c r="J23" s="204">
        <f t="shared" si="4"/>
        <v>16.992949269131557</v>
      </c>
      <c r="K23" s="204">
        <f t="shared" si="4"/>
        <v>18.999484092863284</v>
      </c>
      <c r="L23" s="204">
        <f t="shared" si="4"/>
        <v>19.994067067927773</v>
      </c>
      <c r="M23" s="204">
        <f t="shared" si="4"/>
        <v>16.013413585554598</v>
      </c>
      <c r="N23" s="204">
        <f t="shared" si="4"/>
        <v>17.018314703353393</v>
      </c>
      <c r="O23" s="204">
        <f t="shared" si="4"/>
        <v>18.996216680997417</v>
      </c>
      <c r="P23" s="204">
        <f t="shared" si="4"/>
        <v>9.7678417884780738E-2</v>
      </c>
      <c r="Q23" s="204">
        <f t="shared" si="4"/>
        <v>18.129922613929487</v>
      </c>
      <c r="R23" s="204">
        <f t="shared" si="4"/>
        <v>23.247893379191748</v>
      </c>
      <c r="S23" s="204">
        <f t="shared" si="4"/>
        <v>27.118142734307824</v>
      </c>
      <c r="T23" s="204">
        <f t="shared" si="4"/>
        <v>27.02269991401548</v>
      </c>
      <c r="U23" s="204">
        <f t="shared" si="4"/>
        <v>32.739294926913153</v>
      </c>
      <c r="V23" s="204">
        <f t="shared" si="4"/>
        <v>65.717970765262251</v>
      </c>
      <c r="W23" s="204">
        <f t="shared" si="4"/>
        <v>58.641438437798669</v>
      </c>
      <c r="X23" s="204">
        <f t="shared" si="4"/>
        <v>56.534852853900709</v>
      </c>
      <c r="Y23" s="204">
        <f t="shared" si="4"/>
        <v>50.847828901492335</v>
      </c>
      <c r="DA23" s="71"/>
    </row>
    <row r="24" spans="1:105" ht="12" customHeight="1" x14ac:dyDescent="0.25">
      <c r="A24" s="18" t="s">
        <v>38</v>
      </c>
      <c r="B24" s="204">
        <v>2.00627687016337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5.9950128976784169</v>
      </c>
      <c r="I24" s="204">
        <v>9.0044711951848662</v>
      </c>
      <c r="J24" s="204">
        <v>16.981943250214961</v>
      </c>
      <c r="K24" s="204">
        <v>18.98822012037833</v>
      </c>
      <c r="L24" s="204">
        <v>19.991401547721409</v>
      </c>
      <c r="M24" s="204">
        <v>16.00266552020636</v>
      </c>
      <c r="N24" s="204">
        <v>17.00584694754944</v>
      </c>
      <c r="O24" s="204">
        <v>18.98822012037833</v>
      </c>
      <c r="P24" s="204">
        <v>0</v>
      </c>
      <c r="Q24" s="204">
        <v>18.008942390369729</v>
      </c>
      <c r="R24" s="204">
        <v>21.997678417884782</v>
      </c>
      <c r="S24" s="204">
        <v>25.00713671539123</v>
      </c>
      <c r="T24" s="204">
        <v>23.000859845227861</v>
      </c>
      <c r="U24" s="204">
        <v>26.01031814273431</v>
      </c>
      <c r="V24" s="204">
        <v>38.812381771281167</v>
      </c>
      <c r="W24" s="204">
        <v>31.838177128116939</v>
      </c>
      <c r="X24" s="204">
        <v>31.28882201203783</v>
      </c>
      <c r="Y24" s="204">
        <v>25.365434221840069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0.85984522785898532</v>
      </c>
      <c r="S25" s="204">
        <v>1.9346517626827171</v>
      </c>
      <c r="T25" s="204">
        <v>3.7737747205503012</v>
      </c>
      <c r="U25" s="204">
        <v>6.5204643164230429</v>
      </c>
      <c r="V25" s="204">
        <v>15.73998280309544</v>
      </c>
      <c r="W25" s="204">
        <v>20.31891049282876</v>
      </c>
      <c r="X25" s="204">
        <v>19.606821899472511</v>
      </c>
      <c r="Y25" s="204">
        <v>20.759608781114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6.878761822871883E-4</v>
      </c>
      <c r="H26" s="204">
        <v>8.5984522785898529E-4</v>
      </c>
      <c r="I26" s="204">
        <v>3.5253654342218398E-3</v>
      </c>
      <c r="J26" s="204">
        <v>1.1006018916595009E-2</v>
      </c>
      <c r="K26" s="204">
        <v>1.1263972484952711E-2</v>
      </c>
      <c r="L26" s="204">
        <v>2.665520206362855E-3</v>
      </c>
      <c r="M26" s="204">
        <v>1.074806534823732E-2</v>
      </c>
      <c r="N26" s="204">
        <v>1.246775580395528E-2</v>
      </c>
      <c r="O26" s="204">
        <v>7.9965606190885632E-3</v>
      </c>
      <c r="P26" s="204">
        <v>9.7678417884780738E-2</v>
      </c>
      <c r="Q26" s="204">
        <v>0.1209802235597592</v>
      </c>
      <c r="R26" s="204">
        <v>0.39036973344797937</v>
      </c>
      <c r="S26" s="204">
        <v>0.1763542562338779</v>
      </c>
      <c r="T26" s="204">
        <v>0.24806534823731721</v>
      </c>
      <c r="U26" s="204">
        <v>0.20851246775580401</v>
      </c>
      <c r="V26" s="204">
        <v>11.16560619088564</v>
      </c>
      <c r="W26" s="204">
        <v>6.4843508168529658</v>
      </c>
      <c r="X26" s="204">
        <v>5.6392089423903693</v>
      </c>
      <c r="Y26" s="204">
        <v>4.7227858985382634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54.624075666380051</v>
      </c>
      <c r="W30" s="204">
        <v>63.341960447119519</v>
      </c>
      <c r="X30" s="204">
        <v>72.537489251934645</v>
      </c>
      <c r="Y30" s="204">
        <v>75.28426483233018</v>
      </c>
      <c r="DA30" s="71" t="s">
        <v>2133</v>
      </c>
    </row>
    <row r="31" spans="1:105" ht="12" customHeight="1" x14ac:dyDescent="0.25">
      <c r="A31" s="21" t="s">
        <v>40</v>
      </c>
      <c r="B31" s="207">
        <v>257.00773860705073</v>
      </c>
      <c r="C31" s="207">
        <v>244.9699054170249</v>
      </c>
      <c r="D31" s="207">
        <v>230.69647463456579</v>
      </c>
      <c r="E31" s="207">
        <v>212.38177128116939</v>
      </c>
      <c r="F31" s="207">
        <v>216.5950128976784</v>
      </c>
      <c r="G31" s="207">
        <v>209.20034393809109</v>
      </c>
      <c r="H31" s="207">
        <v>209.54428202923469</v>
      </c>
      <c r="I31" s="207">
        <v>211.86586414445401</v>
      </c>
      <c r="J31" s="207">
        <v>214.53138435081681</v>
      </c>
      <c r="K31" s="207">
        <v>204.98710232158211</v>
      </c>
      <c r="L31" s="207">
        <v>221.4101461736887</v>
      </c>
      <c r="M31" s="207">
        <v>214.53138435081681</v>
      </c>
      <c r="N31" s="207">
        <v>211.52192605331041</v>
      </c>
      <c r="O31" s="207">
        <v>206.36285468615651</v>
      </c>
      <c r="P31" s="207">
        <v>210.83404987102321</v>
      </c>
      <c r="Q31" s="207">
        <v>207.65262252794491</v>
      </c>
      <c r="R31" s="207">
        <v>207.13671539122959</v>
      </c>
      <c r="S31" s="207">
        <v>206.10490111779879</v>
      </c>
      <c r="T31" s="207">
        <v>204.0412725709372</v>
      </c>
      <c r="U31" s="207">
        <v>205.5030094582975</v>
      </c>
      <c r="V31" s="207">
        <v>204.0412725709372</v>
      </c>
      <c r="W31" s="207">
        <v>199.2261392949269</v>
      </c>
      <c r="X31" s="207">
        <v>203.09544282029231</v>
      </c>
      <c r="Y31" s="207">
        <v>197.8503869303525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735.68153232277803</v>
      </c>
      <c r="C33" s="203">
        <f>FBT_emi!C5</f>
        <v>735.96961512199732</v>
      </c>
      <c r="D33" s="203">
        <f>FBT_emi!D5</f>
        <v>761.29635240124549</v>
      </c>
      <c r="E33" s="203">
        <f>FBT_emi!E5</f>
        <v>828.66542796136582</v>
      </c>
      <c r="F33" s="203">
        <f>FBT_emi!F5</f>
        <v>741.41173836234998</v>
      </c>
      <c r="G33" s="203">
        <f>FBT_emi!G5</f>
        <v>549.0495864012945</v>
      </c>
      <c r="H33" s="203">
        <f>FBT_emi!H5</f>
        <v>534.96973620121969</v>
      </c>
      <c r="I33" s="203">
        <f>FBT_emi!I5</f>
        <v>449.79273504249682</v>
      </c>
      <c r="J33" s="203">
        <f>FBT_emi!J5</f>
        <v>463.44933468202419</v>
      </c>
      <c r="K33" s="203">
        <f>FBT_emi!K5</f>
        <v>470.18673288134943</v>
      </c>
      <c r="L33" s="203">
        <f>FBT_emi!L5</f>
        <v>469.27051200197212</v>
      </c>
      <c r="M33" s="203">
        <f>FBT_emi!M5</f>
        <v>448.42118220200211</v>
      </c>
      <c r="N33" s="203">
        <f>FBT_emi!N5</f>
        <v>447.78023424175552</v>
      </c>
      <c r="O33" s="203">
        <f>FBT_emi!O5</f>
        <v>399.61143216110429</v>
      </c>
      <c r="P33" s="203">
        <f>FBT_emi!P5</f>
        <v>379.56378564229459</v>
      </c>
      <c r="Q33" s="203">
        <f>FBT_emi!Q5</f>
        <v>330.91272000209977</v>
      </c>
      <c r="R33" s="203">
        <f>FBT_emi!R5</f>
        <v>339.21961560158252</v>
      </c>
      <c r="S33" s="203">
        <f>FBT_emi!S5</f>
        <v>282.77280828140391</v>
      </c>
      <c r="T33" s="203">
        <f>FBT_emi!T5</f>
        <v>296.67641400204161</v>
      </c>
      <c r="U33" s="203">
        <f>FBT_emi!U5</f>
        <v>286.05081168095683</v>
      </c>
      <c r="V33" s="203">
        <f>FBT_emi!V5</f>
        <v>267.14907396059027</v>
      </c>
      <c r="W33" s="203">
        <f>FBT_emi!W5</f>
        <v>226.94815937349321</v>
      </c>
      <c r="X33" s="203">
        <f>FBT_emi!X5</f>
        <v>215.6461019988231</v>
      </c>
      <c r="Y33" s="203">
        <f>FBT_emi!Y5</f>
        <v>184.3933092053467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106.368197310475</v>
      </c>
      <c r="C35" s="284">
        <f t="shared" si="5"/>
        <v>103.1251756839813</v>
      </c>
      <c r="D35" s="284">
        <f t="shared" si="5"/>
        <v>97.656361195762273</v>
      </c>
      <c r="E35" s="284">
        <f t="shared" si="5"/>
        <v>101.4013782672188</v>
      </c>
      <c r="F35" s="284">
        <f t="shared" si="5"/>
        <v>96.160446515656616</v>
      </c>
      <c r="G35" s="284">
        <f t="shared" si="5"/>
        <v>83.686222140782291</v>
      </c>
      <c r="H35" s="284">
        <f t="shared" si="5"/>
        <v>81.388583942861771</v>
      </c>
      <c r="I35" s="284">
        <f t="shared" si="5"/>
        <v>80.484107679653832</v>
      </c>
      <c r="J35" s="284">
        <f t="shared" si="5"/>
        <v>86.880585405743162</v>
      </c>
      <c r="K35" s="284">
        <f t="shared" si="5"/>
        <v>81.200709013002282</v>
      </c>
      <c r="L35" s="284">
        <f t="shared" si="5"/>
        <v>84.54835515132477</v>
      </c>
      <c r="M35" s="284">
        <f t="shared" si="5"/>
        <v>79.989796734063901</v>
      </c>
      <c r="N35" s="284">
        <f t="shared" si="5"/>
        <v>86.198076351462745</v>
      </c>
      <c r="O35" s="284">
        <f t="shared" si="5"/>
        <v>77.550252997983122</v>
      </c>
      <c r="P35" s="284">
        <f t="shared" si="5"/>
        <v>74.937572389835026</v>
      </c>
      <c r="Q35" s="284">
        <f t="shared" si="5"/>
        <v>72.76894430069612</v>
      </c>
      <c r="R35" s="284">
        <f t="shared" si="5"/>
        <v>73.425217573957497</v>
      </c>
      <c r="S35" s="284">
        <f t="shared" si="5"/>
        <v>70.176072818890049</v>
      </c>
      <c r="T35" s="284">
        <f t="shared" si="5"/>
        <v>69.527262456137805</v>
      </c>
      <c r="U35" s="284">
        <f t="shared" si="5"/>
        <v>71.641411623165226</v>
      </c>
      <c r="V35" s="284">
        <f t="shared" si="5"/>
        <v>84.485156248179379</v>
      </c>
      <c r="W35" s="284">
        <f t="shared" si="5"/>
        <v>83.879513685345742</v>
      </c>
      <c r="X35" s="284">
        <f t="shared" si="5"/>
        <v>94.862386912022771</v>
      </c>
      <c r="Y35" s="284">
        <f t="shared" si="5"/>
        <v>103.51390267061834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109.1953116035713</v>
      </c>
      <c r="D36" s="344">
        <f t="shared" si="6"/>
        <v>111.52671379556688</v>
      </c>
      <c r="E36" s="344">
        <f t="shared" si="6"/>
        <v>112.03777381256039</v>
      </c>
      <c r="F36" s="344">
        <f t="shared" si="6"/>
        <v>110.07090512905101</v>
      </c>
      <c r="G36" s="344">
        <f t="shared" si="6"/>
        <v>105.75903992192644</v>
      </c>
      <c r="H36" s="344">
        <f t="shared" si="6"/>
        <v>101.66642059462865</v>
      </c>
      <c r="I36" s="344">
        <f t="shared" si="6"/>
        <v>101.40446830003894</v>
      </c>
      <c r="J36" s="344">
        <f t="shared" si="6"/>
        <v>100.46047410561017</v>
      </c>
      <c r="K36" s="344">
        <f t="shared" si="6"/>
        <v>96.667568135169176</v>
      </c>
      <c r="L36" s="344">
        <f t="shared" si="6"/>
        <v>99.194771286176618</v>
      </c>
      <c r="M36" s="344">
        <f t="shared" si="6"/>
        <v>99.21246267542007</v>
      </c>
      <c r="N36" s="344">
        <f t="shared" si="6"/>
        <v>99.996127920555352</v>
      </c>
      <c r="O36" s="344">
        <f t="shared" si="6"/>
        <v>98.644404463652748</v>
      </c>
      <c r="P36" s="344">
        <f t="shared" si="6"/>
        <v>97.287241633792533</v>
      </c>
      <c r="Q36" s="344">
        <f t="shared" si="6"/>
        <v>95.644111514181091</v>
      </c>
      <c r="R36" s="344">
        <f t="shared" si="6"/>
        <v>97.349277509353215</v>
      </c>
      <c r="S36" s="344">
        <f t="shared" si="6"/>
        <v>97.689943262779806</v>
      </c>
      <c r="T36" s="344">
        <f t="shared" si="6"/>
        <v>98.166485076638182</v>
      </c>
      <c r="U36" s="344">
        <f t="shared" si="6"/>
        <v>95.967479901010378</v>
      </c>
      <c r="V36" s="344">
        <f t="shared" si="6"/>
        <v>96.62811470067949</v>
      </c>
      <c r="W36" s="344">
        <f t="shared" si="6"/>
        <v>100.82155772557387</v>
      </c>
      <c r="X36" s="344">
        <f t="shared" si="6"/>
        <v>99.996916203670267</v>
      </c>
      <c r="Y36" s="344">
        <f t="shared" si="6"/>
        <v>91.00165229617707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51.846838470154552</v>
      </c>
      <c r="C37" s="344">
        <f>IF(FBT_ued!C$5=0,"",FBT_ued!C$5/C$5*1000)</f>
        <v>51.967409477054531</v>
      </c>
      <c r="D37" s="344">
        <f>IF(FBT_ued!D$5=0,"",FBT_ued!D$5/D$5*1000)</f>
        <v>52.74023201387832</v>
      </c>
      <c r="E37" s="344">
        <f>IF(FBT_ued!E$5=0,"",FBT_ued!E$5/E$5*1000)</f>
        <v>52.359632796793228</v>
      </c>
      <c r="F37" s="344">
        <f>IF(FBT_ued!F$5=0,"",FBT_ued!F$5/F$5*1000)</f>
        <v>51.879310846296931</v>
      </c>
      <c r="G37" s="344">
        <f>IF(FBT_ued!G$5=0,"",FBT_ued!G$5/G$5*1000)</f>
        <v>50.8086395244394</v>
      </c>
      <c r="H37" s="344">
        <f>IF(FBT_ued!H$5=0,"",FBT_ued!H$5/H$5*1000)</f>
        <v>48.871624876868232</v>
      </c>
      <c r="I37" s="344">
        <f>IF(FBT_ued!I$5=0,"",FBT_ued!I$5/I$5*1000)</f>
        <v>49.176200097847307</v>
      </c>
      <c r="J37" s="344">
        <f>IF(FBT_ued!J$5=0,"",FBT_ued!J$5/J$5*1000)</f>
        <v>48.468264525507983</v>
      </c>
      <c r="K37" s="344">
        <f>IF(FBT_ued!K$5=0,"",FBT_ued!K$5/K$5*1000)</f>
        <v>46.4524556974294</v>
      </c>
      <c r="L37" s="344">
        <f>IF(FBT_ued!L$5=0,"",FBT_ued!L$5/L$5*1000)</f>
        <v>47.879423861399871</v>
      </c>
      <c r="M37" s="344">
        <f>IF(FBT_ued!M$5=0,"",FBT_ued!M$5/M$5*1000)</f>
        <v>48.075820103406279</v>
      </c>
      <c r="N37" s="344">
        <f>IF(FBT_ued!N$5=0,"",FBT_ued!N$5/N$5*1000)</f>
        <v>48.417115336688369</v>
      </c>
      <c r="O37" s="344">
        <f>IF(FBT_ued!O$5=0,"",FBT_ued!O$5/O$5*1000)</f>
        <v>47.881908659911225</v>
      </c>
      <c r="P37" s="344">
        <f>IF(FBT_ued!P$5=0,"",FBT_ued!P$5/P$5*1000)</f>
        <v>47.976286890880992</v>
      </c>
      <c r="Q37" s="344">
        <f>IF(FBT_ued!Q$5=0,"",FBT_ued!Q$5/Q$5*1000)</f>
        <v>46.894847442407467</v>
      </c>
      <c r="R37" s="344">
        <f>IF(FBT_ued!R$5=0,"",FBT_ued!R$5/R$5*1000)</f>
        <v>47.584364968960294</v>
      </c>
      <c r="S37" s="344">
        <f>IF(FBT_ued!S$5=0,"",FBT_ued!S$5/S$5*1000)</f>
        <v>47.896231095820653</v>
      </c>
      <c r="T37" s="344">
        <f>IF(FBT_ued!T$5=0,"",FBT_ued!T$5/T$5*1000)</f>
        <v>48.146258639881545</v>
      </c>
      <c r="U37" s="344">
        <f>IF(FBT_ued!U$5=0,"",FBT_ued!U$5/U$5*1000)</f>
        <v>47.00166730983544</v>
      </c>
      <c r="V37" s="344">
        <f>IF(FBT_ued!V$5=0,"",FBT_ued!V$5/V$5*1000)</f>
        <v>46.441731756021078</v>
      </c>
      <c r="W37" s="344">
        <f>IF(FBT_ued!W$5=0,"",FBT_ued!W$5/W$5*1000)</f>
        <v>48.714410048733797</v>
      </c>
      <c r="X37" s="344">
        <f>IF(FBT_ued!X$5=0,"",FBT_ued!X$5/X$5*1000)</f>
        <v>48.375343726880295</v>
      </c>
      <c r="Y37" s="344">
        <f>IF(FBT_ued!Y$5=0,"",FBT_ued!Y$5/Y$5*1000)</f>
        <v>44.232192706758468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1.418885999077607</v>
      </c>
      <c r="C38" s="345">
        <f t="shared" si="7"/>
        <v>1.4484896401774994</v>
      </c>
      <c r="D38" s="345">
        <f t="shared" si="7"/>
        <v>1.5143029702450002</v>
      </c>
      <c r="E38" s="345">
        <f t="shared" si="7"/>
        <v>1.6377162814733404</v>
      </c>
      <c r="F38" s="345">
        <f t="shared" si="7"/>
        <v>1.5403383601511023</v>
      </c>
      <c r="G38" s="345">
        <f t="shared" si="7"/>
        <v>1.3449031189559009</v>
      </c>
      <c r="H38" s="345">
        <f t="shared" si="7"/>
        <v>1.3012380624164854</v>
      </c>
      <c r="I38" s="345">
        <f t="shared" si="7"/>
        <v>1.1638946324136634</v>
      </c>
      <c r="J38" s="345">
        <f t="shared" si="7"/>
        <v>1.1540423937037423</v>
      </c>
      <c r="K38" s="345">
        <f t="shared" si="7"/>
        <v>1.1810170028215345</v>
      </c>
      <c r="L38" s="345">
        <f t="shared" si="7"/>
        <v>1.1267306130756058</v>
      </c>
      <c r="M38" s="345">
        <f t="shared" si="7"/>
        <v>1.1201959526255139</v>
      </c>
      <c r="N38" s="345">
        <f t="shared" si="7"/>
        <v>1.1214222348862322</v>
      </c>
      <c r="O38" s="345">
        <f t="shared" si="7"/>
        <v>1.0600333637679098</v>
      </c>
      <c r="P38" s="345">
        <f t="shared" si="7"/>
        <v>1.0680170074123909</v>
      </c>
      <c r="Q38" s="345">
        <f t="shared" si="7"/>
        <v>0.93525784039375237</v>
      </c>
      <c r="R38" s="345">
        <f t="shared" si="7"/>
        <v>0.93380691976410679</v>
      </c>
      <c r="S38" s="345">
        <f t="shared" si="7"/>
        <v>0.83382908509408993</v>
      </c>
      <c r="T38" s="345">
        <f t="shared" si="7"/>
        <v>0.8552906171017497</v>
      </c>
      <c r="U38" s="345">
        <f t="shared" si="7"/>
        <v>0.81817786838788387</v>
      </c>
      <c r="V38" s="345">
        <f t="shared" si="7"/>
        <v>0.62294698562216844</v>
      </c>
      <c r="W38" s="345">
        <f t="shared" si="7"/>
        <v>0.55372614346820903</v>
      </c>
      <c r="X38" s="345">
        <f t="shared" si="7"/>
        <v>0.51988865066576195</v>
      </c>
      <c r="Y38" s="345">
        <f t="shared" si="7"/>
        <v>0.46701928646972801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SE: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518.49234737747202</v>
      </c>
      <c r="C5" s="223">
        <v>508.0944969905417</v>
      </c>
      <c r="D5" s="223">
        <v>502.7371453138436</v>
      </c>
      <c r="E5" s="223">
        <v>505.98839208942388</v>
      </c>
      <c r="F5" s="223">
        <v>481.33043852106618</v>
      </c>
      <c r="G5" s="223">
        <v>408.24471195184861</v>
      </c>
      <c r="H5" s="223">
        <v>411.12364574376602</v>
      </c>
      <c r="I5" s="223">
        <v>386.45485812553738</v>
      </c>
      <c r="J5" s="223">
        <v>401.58779019776449</v>
      </c>
      <c r="K5" s="223">
        <v>398.12020636285467</v>
      </c>
      <c r="L5" s="223">
        <v>416.48865004299228</v>
      </c>
      <c r="M5" s="223">
        <v>400.30601891659501</v>
      </c>
      <c r="N5" s="223">
        <v>399.29673258813398</v>
      </c>
      <c r="O5" s="223">
        <v>376.98005159071357</v>
      </c>
      <c r="P5" s="223">
        <v>355.39114359415299</v>
      </c>
      <c r="Q5" s="223">
        <v>353.81977644024079</v>
      </c>
      <c r="R5" s="223">
        <v>363.26526225279451</v>
      </c>
      <c r="S5" s="223">
        <v>339.12562338779009</v>
      </c>
      <c r="T5" s="223">
        <v>346.87205503009449</v>
      </c>
      <c r="U5" s="223">
        <v>349.61934651762692</v>
      </c>
      <c r="V5" s="223">
        <v>428.84720550300949</v>
      </c>
      <c r="W5" s="223">
        <v>409.85631986242458</v>
      </c>
      <c r="X5" s="223">
        <v>414.7928632846087</v>
      </c>
      <c r="Y5" s="223">
        <v>394.83018056749779</v>
      </c>
      <c r="DA5" s="89" t="s">
        <v>2118</v>
      </c>
    </row>
    <row r="6" spans="1:105" ht="12" customHeight="1" x14ac:dyDescent="0.25">
      <c r="A6" s="55" t="s">
        <v>91</v>
      </c>
      <c r="B6" s="259">
        <v>11.000515218203679</v>
      </c>
      <c r="C6" s="259">
        <v>10.57216960187219</v>
      </c>
      <c r="D6" s="259">
        <v>10.075478950569581</v>
      </c>
      <c r="E6" s="259">
        <v>9.487508570695617</v>
      </c>
      <c r="F6" s="259">
        <v>9.4874952906456187</v>
      </c>
      <c r="G6" s="259">
        <v>8.9055213723126485</v>
      </c>
      <c r="H6" s="259">
        <v>8.9183277226350572</v>
      </c>
      <c r="I6" s="259">
        <v>8.8512561491204895</v>
      </c>
      <c r="J6" s="259">
        <v>8.9875190726102705</v>
      </c>
      <c r="K6" s="259">
        <v>8.6551493040468657</v>
      </c>
      <c r="L6" s="259">
        <v>9.2776653396365276</v>
      </c>
      <c r="M6" s="259">
        <v>8.9877424682279887</v>
      </c>
      <c r="N6" s="259">
        <v>8.8823585188279814</v>
      </c>
      <c r="O6" s="259">
        <v>8.5877785507860391</v>
      </c>
      <c r="P6" s="259">
        <v>8.6895404607782236</v>
      </c>
      <c r="Q6" s="259">
        <v>8.5098132451573978</v>
      </c>
      <c r="R6" s="259">
        <v>8.5297549975155356</v>
      </c>
      <c r="S6" s="259">
        <v>8.3466256658285563</v>
      </c>
      <c r="T6" s="259">
        <v>8.3372968082603425</v>
      </c>
      <c r="U6" s="259">
        <v>8.3844681456086363</v>
      </c>
      <c r="V6" s="259">
        <v>8.5006489354595196</v>
      </c>
      <c r="W6" s="259">
        <v>8.2251139179530313</v>
      </c>
      <c r="X6" s="259">
        <v>8.330679796887992</v>
      </c>
      <c r="Y6" s="259">
        <v>8.0586743382701886</v>
      </c>
      <c r="DA6" s="67" t="s">
        <v>2137</v>
      </c>
    </row>
    <row r="7" spans="1:105" ht="12" customHeight="1" x14ac:dyDescent="0.25">
      <c r="A7" s="173" t="s">
        <v>92</v>
      </c>
      <c r="B7" s="224">
        <v>12.833934421237631</v>
      </c>
      <c r="C7" s="224">
        <v>12.33419786885089</v>
      </c>
      <c r="D7" s="224">
        <v>11.75472544233118</v>
      </c>
      <c r="E7" s="224">
        <v>11.06875999914489</v>
      </c>
      <c r="F7" s="224">
        <v>11.068744505753219</v>
      </c>
      <c r="G7" s="224">
        <v>10.389774934364761</v>
      </c>
      <c r="H7" s="224">
        <v>10.404715676407569</v>
      </c>
      <c r="I7" s="224">
        <v>10.32646550730724</v>
      </c>
      <c r="J7" s="224">
        <v>10.48543891804532</v>
      </c>
      <c r="K7" s="224">
        <v>10.097674188054681</v>
      </c>
      <c r="L7" s="224">
        <v>10.82394289624262</v>
      </c>
      <c r="M7" s="224">
        <v>10.485699546265989</v>
      </c>
      <c r="N7" s="224">
        <v>10.362751605299319</v>
      </c>
      <c r="O7" s="224">
        <v>10.01907497591705</v>
      </c>
      <c r="P7" s="224">
        <v>10.137797204241259</v>
      </c>
      <c r="Q7" s="224">
        <v>9.9281154526836346</v>
      </c>
      <c r="R7" s="224">
        <v>9.9513808304347933</v>
      </c>
      <c r="S7" s="224">
        <v>9.737729943466654</v>
      </c>
      <c r="T7" s="224">
        <v>9.7268462763037338</v>
      </c>
      <c r="U7" s="224">
        <v>9.7818795032100727</v>
      </c>
      <c r="V7" s="224">
        <v>9.9174237580361062</v>
      </c>
      <c r="W7" s="224">
        <v>9.5959662376118686</v>
      </c>
      <c r="X7" s="224">
        <v>9.7191264297026567</v>
      </c>
      <c r="Y7" s="224">
        <v>9.4017867279818876</v>
      </c>
      <c r="DA7" s="177" t="s">
        <v>2138</v>
      </c>
    </row>
    <row r="8" spans="1:105" ht="12" customHeight="1" x14ac:dyDescent="0.25">
      <c r="A8" s="173" t="s">
        <v>93</v>
      </c>
      <c r="B8" s="224">
        <v>29.33470724854315</v>
      </c>
      <c r="C8" s="224">
        <v>28.192452271659182</v>
      </c>
      <c r="D8" s="224">
        <v>26.867943868185549</v>
      </c>
      <c r="E8" s="224">
        <v>25.30002285518831</v>
      </c>
      <c r="F8" s="224">
        <v>25.299987441721651</v>
      </c>
      <c r="G8" s="224">
        <v>23.748056992833732</v>
      </c>
      <c r="H8" s="224">
        <v>23.78220726036016</v>
      </c>
      <c r="I8" s="224">
        <v>23.603349730987979</v>
      </c>
      <c r="J8" s="224">
        <v>23.966717526960721</v>
      </c>
      <c r="K8" s="224">
        <v>23.080398144124981</v>
      </c>
      <c r="L8" s="224">
        <v>24.740440905697412</v>
      </c>
      <c r="M8" s="224">
        <v>23.967313248607969</v>
      </c>
      <c r="N8" s="224">
        <v>23.68628938354129</v>
      </c>
      <c r="O8" s="224">
        <v>22.900742802096101</v>
      </c>
      <c r="P8" s="224">
        <v>23.172107895408601</v>
      </c>
      <c r="Q8" s="224">
        <v>22.692835320419729</v>
      </c>
      <c r="R8" s="224">
        <v>22.746013326708098</v>
      </c>
      <c r="S8" s="224">
        <v>22.2576684422095</v>
      </c>
      <c r="T8" s="224">
        <v>22.232791488694239</v>
      </c>
      <c r="U8" s="224">
        <v>22.35858172162304</v>
      </c>
      <c r="V8" s="224">
        <v>22.668397161225389</v>
      </c>
      <c r="W8" s="224">
        <v>21.933637114541408</v>
      </c>
      <c r="X8" s="224">
        <v>22.21514612503465</v>
      </c>
      <c r="Y8" s="224">
        <v>21.48979823538717</v>
      </c>
      <c r="DA8" s="177" t="s">
        <v>2139</v>
      </c>
    </row>
    <row r="9" spans="1:105" ht="12" customHeight="1" x14ac:dyDescent="0.25">
      <c r="A9" s="173" t="s">
        <v>94</v>
      </c>
      <c r="B9" s="224">
        <v>22.001030436407351</v>
      </c>
      <c r="C9" s="224">
        <v>21.144339203744391</v>
      </c>
      <c r="D9" s="224">
        <v>20.150957901139151</v>
      </c>
      <c r="E9" s="224">
        <v>18.975017141391231</v>
      </c>
      <c r="F9" s="224">
        <v>18.974990581291241</v>
      </c>
      <c r="G9" s="224">
        <v>17.811042744625301</v>
      </c>
      <c r="H9" s="224">
        <v>17.836655445270111</v>
      </c>
      <c r="I9" s="224">
        <v>17.702512298240979</v>
      </c>
      <c r="J9" s="224">
        <v>17.975038145220541</v>
      </c>
      <c r="K9" s="224">
        <v>17.310298608093731</v>
      </c>
      <c r="L9" s="224">
        <v>18.555330679273059</v>
      </c>
      <c r="M9" s="224">
        <v>17.975484936455981</v>
      </c>
      <c r="N9" s="224">
        <v>17.764717037655959</v>
      </c>
      <c r="O9" s="224">
        <v>17.175557101572078</v>
      </c>
      <c r="P9" s="224">
        <v>17.379080921556451</v>
      </c>
      <c r="Q9" s="224">
        <v>17.019626490314799</v>
      </c>
      <c r="R9" s="224">
        <v>17.059509995031071</v>
      </c>
      <c r="S9" s="224">
        <v>16.693251331657109</v>
      </c>
      <c r="T9" s="224">
        <v>16.674593616520681</v>
      </c>
      <c r="U9" s="224">
        <v>16.768936291217269</v>
      </c>
      <c r="V9" s="224">
        <v>17.001297870919039</v>
      </c>
      <c r="W9" s="224">
        <v>16.450227835906059</v>
      </c>
      <c r="X9" s="224">
        <v>16.66135959377598</v>
      </c>
      <c r="Y9" s="224">
        <v>16.117348676540381</v>
      </c>
      <c r="DA9" s="177" t="s">
        <v>2140</v>
      </c>
    </row>
    <row r="10" spans="1:105" ht="12" customHeight="1" x14ac:dyDescent="0.25">
      <c r="A10" s="56" t="s">
        <v>95</v>
      </c>
      <c r="B10" s="260">
        <v>12.604140215942399</v>
      </c>
      <c r="C10" s="260">
        <v>12.01713504381946</v>
      </c>
      <c r="D10" s="260">
        <v>11.578408497511489</v>
      </c>
      <c r="E10" s="260">
        <v>11.112777136748051</v>
      </c>
      <c r="F10" s="260">
        <v>11.05575589614746</v>
      </c>
      <c r="G10" s="260">
        <v>10.05401845562087</v>
      </c>
      <c r="H10" s="260">
        <v>10.02903579927211</v>
      </c>
      <c r="I10" s="260">
        <v>10.01403122867384</v>
      </c>
      <c r="J10" s="260">
        <v>10.190576332819459</v>
      </c>
      <c r="K10" s="260">
        <v>9.8194210696470652</v>
      </c>
      <c r="L10" s="260">
        <v>10.540640161960161</v>
      </c>
      <c r="M10" s="260">
        <v>10.151558460334019</v>
      </c>
      <c r="N10" s="260">
        <v>10.024360368491161</v>
      </c>
      <c r="O10" s="260">
        <v>9.7535940056032189</v>
      </c>
      <c r="P10" s="260">
        <v>9.8651067481612884</v>
      </c>
      <c r="Q10" s="260">
        <v>9.7564715518901455</v>
      </c>
      <c r="R10" s="260">
        <v>9.7243315102828358</v>
      </c>
      <c r="S10" s="260">
        <v>9.8217857857462985</v>
      </c>
      <c r="T10" s="260">
        <v>9.5858301988617516</v>
      </c>
      <c r="U10" s="260">
        <v>9.700100720104988</v>
      </c>
      <c r="V10" s="260">
        <v>9.9741551816367267</v>
      </c>
      <c r="W10" s="260">
        <v>9.7247517380788775</v>
      </c>
      <c r="X10" s="260">
        <v>9.9370588775008581</v>
      </c>
      <c r="Y10" s="260">
        <v>9.6740608161379367</v>
      </c>
      <c r="DA10" s="68" t="s">
        <v>2141</v>
      </c>
    </row>
    <row r="11" spans="1:105" ht="12" customHeight="1" x14ac:dyDescent="0.25">
      <c r="A11" s="37" t="s">
        <v>159</v>
      </c>
      <c r="B11" s="226">
        <v>0.60074187100091847</v>
      </c>
      <c r="C11" s="226">
        <v>0.85288597022985513</v>
      </c>
      <c r="D11" s="226">
        <v>0.88053121443113014</v>
      </c>
      <c r="E11" s="226">
        <v>1.176215148619586</v>
      </c>
      <c r="F11" s="226">
        <v>0.85180221131396661</v>
      </c>
      <c r="G11" s="226">
        <v>0.46665939026880948</v>
      </c>
      <c r="H11" s="226">
        <v>0.46840050747492079</v>
      </c>
      <c r="I11" s="226">
        <v>0.33506149176106709</v>
      </c>
      <c r="J11" s="226">
        <v>0.38533760339725348</v>
      </c>
      <c r="K11" s="226">
        <v>0.39067093441578182</v>
      </c>
      <c r="L11" s="226">
        <v>0.33827277961177299</v>
      </c>
      <c r="M11" s="226">
        <v>0.30502728088370168</v>
      </c>
      <c r="N11" s="226">
        <v>0.26994999269002418</v>
      </c>
      <c r="O11" s="226">
        <v>0.23758721206273331</v>
      </c>
      <c r="P11" s="226">
        <v>0.1557934854801109</v>
      </c>
      <c r="Q11" s="226">
        <v>0.14527565589670341</v>
      </c>
      <c r="R11" s="226">
        <v>0.15547615890110739</v>
      </c>
      <c r="S11" s="226">
        <v>0.108669978423759</v>
      </c>
      <c r="T11" s="226">
        <v>0.1208211927591097</v>
      </c>
      <c r="U11" s="226">
        <v>9.1216823475071637E-2</v>
      </c>
      <c r="V11" s="226">
        <v>0.34258057385547341</v>
      </c>
      <c r="W11" s="226">
        <v>0.20454453122894001</v>
      </c>
      <c r="X11" s="226">
        <v>0.244598951411855</v>
      </c>
      <c r="Y11" s="226">
        <v>0.1811063311281205</v>
      </c>
      <c r="DA11" s="69" t="s">
        <v>2142</v>
      </c>
    </row>
    <row r="12" spans="1:105" ht="12" customHeight="1" x14ac:dyDescent="0.25">
      <c r="A12" s="37" t="s">
        <v>35</v>
      </c>
      <c r="B12" s="226">
        <v>1.2945082381788351</v>
      </c>
      <c r="C12" s="226">
        <v>1.3220584347931159</v>
      </c>
      <c r="D12" s="226">
        <v>1.525274103134818</v>
      </c>
      <c r="E12" s="226">
        <v>1.825180880333152</v>
      </c>
      <c r="F12" s="226">
        <v>1.3849267346207641</v>
      </c>
      <c r="G12" s="226">
        <v>0.98781059512797986</v>
      </c>
      <c r="H12" s="226">
        <v>1.0651060393636069</v>
      </c>
      <c r="I12" s="226">
        <v>0.71984491019629371</v>
      </c>
      <c r="J12" s="226">
        <v>0.80901707353460628</v>
      </c>
      <c r="K12" s="226">
        <v>0.96448216911151341</v>
      </c>
      <c r="L12" s="226">
        <v>0.90712444463846054</v>
      </c>
      <c r="M12" s="226">
        <v>0.90028358381351237</v>
      </c>
      <c r="N12" s="226">
        <v>0.99287716987614727</v>
      </c>
      <c r="O12" s="226">
        <v>0.77280207250212285</v>
      </c>
      <c r="P12" s="226">
        <v>0.53670478230877217</v>
      </c>
      <c r="Q12" s="226">
        <v>0.52988351591179561</v>
      </c>
      <c r="R12" s="226">
        <v>0.65404517506068649</v>
      </c>
      <c r="S12" s="226">
        <v>0.34860477642641502</v>
      </c>
      <c r="T12" s="226">
        <v>0.52175915010286467</v>
      </c>
      <c r="U12" s="226">
        <v>0.52954185137918719</v>
      </c>
      <c r="V12" s="226">
        <v>1.1902175732813851</v>
      </c>
      <c r="W12" s="226">
        <v>1.0525763353437669</v>
      </c>
      <c r="X12" s="226">
        <v>0.88783116425641961</v>
      </c>
      <c r="Y12" s="226">
        <v>0.74022656861187752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10.708890106762651</v>
      </c>
      <c r="C15" s="226">
        <v>9.8421906387964846</v>
      </c>
      <c r="D15" s="226">
        <v>9.1726031799455381</v>
      </c>
      <c r="E15" s="226">
        <v>8.1113811077953173</v>
      </c>
      <c r="F15" s="226">
        <v>8.8190269502127272</v>
      </c>
      <c r="G15" s="226">
        <v>8.5995484702240841</v>
      </c>
      <c r="H15" s="226">
        <v>8.4955292524335864</v>
      </c>
      <c r="I15" s="226">
        <v>8.9591248267164811</v>
      </c>
      <c r="J15" s="226">
        <v>8.9962216558875969</v>
      </c>
      <c r="K15" s="226">
        <v>8.4642679661197704</v>
      </c>
      <c r="L15" s="226">
        <v>9.295242937709931</v>
      </c>
      <c r="M15" s="226">
        <v>8.9462475956368088</v>
      </c>
      <c r="N15" s="226">
        <v>8.7615332059249855</v>
      </c>
      <c r="O15" s="226">
        <v>8.7432047210383619</v>
      </c>
      <c r="P15" s="226">
        <v>9.1726084803724053</v>
      </c>
      <c r="Q15" s="226">
        <v>9.0813123800816467</v>
      </c>
      <c r="R15" s="226">
        <v>8.9148101763210423</v>
      </c>
      <c r="S15" s="226">
        <v>9.364511030896125</v>
      </c>
      <c r="T15" s="226">
        <v>8.9432498559997775</v>
      </c>
      <c r="U15" s="226">
        <v>9.0793420452507299</v>
      </c>
      <c r="V15" s="226">
        <v>8.4413570344998679</v>
      </c>
      <c r="W15" s="226">
        <v>8.4676308715061701</v>
      </c>
      <c r="X15" s="226">
        <v>8.8046287618325838</v>
      </c>
      <c r="Y15" s="226">
        <v>8.752727916397939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36.45163530605469</v>
      </c>
      <c r="C16" s="261">
        <f t="shared" si="0"/>
        <v>35.105268407370005</v>
      </c>
      <c r="D16" s="261">
        <f t="shared" si="0"/>
        <v>33.766075718918245</v>
      </c>
      <c r="E16" s="261">
        <f t="shared" si="0"/>
        <v>32.651331232903871</v>
      </c>
      <c r="F16" s="261">
        <f t="shared" si="0"/>
        <v>32.001649450821077</v>
      </c>
      <c r="G16" s="261">
        <f t="shared" si="0"/>
        <v>29.346540087334148</v>
      </c>
      <c r="H16" s="261">
        <f t="shared" si="0"/>
        <v>29.506748141237537</v>
      </c>
      <c r="I16" s="261">
        <f t="shared" si="0"/>
        <v>29.388774692946754</v>
      </c>
      <c r="J16" s="261">
        <f t="shared" si="0"/>
        <v>29.999065797688814</v>
      </c>
      <c r="K16" s="261">
        <f t="shared" si="0"/>
        <v>28.918813376358305</v>
      </c>
      <c r="L16" s="261">
        <f t="shared" si="0"/>
        <v>31.013881681893736</v>
      </c>
      <c r="M16" s="261">
        <f t="shared" si="0"/>
        <v>29.970740649945935</v>
      </c>
      <c r="N16" s="261">
        <f t="shared" si="0"/>
        <v>29.631975341396718</v>
      </c>
      <c r="O16" s="261">
        <f t="shared" si="0"/>
        <v>28.779583374899623</v>
      </c>
      <c r="P16" s="261">
        <f t="shared" si="0"/>
        <v>28.882823267282056</v>
      </c>
      <c r="Q16" s="261">
        <f t="shared" si="0"/>
        <v>28.78873086977995</v>
      </c>
      <c r="R16" s="261">
        <f t="shared" si="0"/>
        <v>28.826053067388113</v>
      </c>
      <c r="S16" s="261">
        <f t="shared" si="0"/>
        <v>28.712616002392313</v>
      </c>
      <c r="T16" s="261">
        <f t="shared" si="0"/>
        <v>28.389556616365404</v>
      </c>
      <c r="U16" s="261">
        <f t="shared" si="0"/>
        <v>28.640260896511549</v>
      </c>
      <c r="V16" s="261">
        <f t="shared" si="0"/>
        <v>30.036761824817116</v>
      </c>
      <c r="W16" s="261">
        <f t="shared" si="0"/>
        <v>29.212476706129721</v>
      </c>
      <c r="X16" s="261">
        <f t="shared" si="0"/>
        <v>29.79215580782461</v>
      </c>
      <c r="Y16" s="261">
        <f t="shared" si="0"/>
        <v>28.921537439754804</v>
      </c>
      <c r="DA16" s="70"/>
    </row>
    <row r="17" spans="1:105" ht="12" customHeight="1" x14ac:dyDescent="0.25">
      <c r="A17" s="60" t="s">
        <v>2148</v>
      </c>
      <c r="B17" s="329">
        <v>8.2877819253450049</v>
      </c>
      <c r="C17" s="329">
        <v>8.900213042215162</v>
      </c>
      <c r="D17" s="329">
        <v>10.187059748975001</v>
      </c>
      <c r="E17" s="329">
        <v>12.808001138798071</v>
      </c>
      <c r="F17" s="329">
        <v>10.24604802353308</v>
      </c>
      <c r="G17" s="329">
        <v>5.8872550348142383</v>
      </c>
      <c r="H17" s="329">
        <v>5.9267342885519998</v>
      </c>
      <c r="I17" s="329">
        <v>4.1479144191678854</v>
      </c>
      <c r="J17" s="329">
        <v>4.6397793330376942</v>
      </c>
      <c r="K17" s="329">
        <v>5.267188501546249</v>
      </c>
      <c r="L17" s="329">
        <v>4.8662431082886934</v>
      </c>
      <c r="M17" s="329">
        <v>4.5863519027198434</v>
      </c>
      <c r="N17" s="329">
        <v>4.7711517973263131</v>
      </c>
      <c r="O17" s="329">
        <v>3.8794084313003481</v>
      </c>
      <c r="P17" s="329">
        <v>2.7602777786390069</v>
      </c>
      <c r="Q17" s="329">
        <v>2.6169190730768168</v>
      </c>
      <c r="R17" s="329">
        <v>3.037310824767979</v>
      </c>
      <c r="S17" s="329">
        <v>1.964342018538318</v>
      </c>
      <c r="T17" s="329">
        <v>2.447073855473676</v>
      </c>
      <c r="U17" s="329">
        <v>2.4300141104016988</v>
      </c>
      <c r="V17" s="329">
        <v>5.3972534753571466</v>
      </c>
      <c r="W17" s="329">
        <v>4.5541716894360897</v>
      </c>
      <c r="X17" s="329">
        <v>4.2260988777303226</v>
      </c>
      <c r="Y17" s="329">
        <v>3.562614936088619</v>
      </c>
      <c r="DA17" s="72" t="s">
        <v>2149</v>
      </c>
    </row>
    <row r="18" spans="1:105" ht="12" customHeight="1" x14ac:dyDescent="0.25">
      <c r="A18" s="59" t="s">
        <v>28</v>
      </c>
      <c r="B18" s="230">
        <v>0.52150309711222698</v>
      </c>
      <c r="C18" s="230">
        <v>0.11924988866311111</v>
      </c>
      <c r="D18" s="230">
        <v>0.1318352109495628</v>
      </c>
      <c r="E18" s="230">
        <v>0.12282189227659029</v>
      </c>
      <c r="F18" s="230">
        <v>8.2477328680589101E-2</v>
      </c>
      <c r="G18" s="230">
        <v>6.1800689422970081E-2</v>
      </c>
      <c r="H18" s="230">
        <v>0.12643483404377509</v>
      </c>
      <c r="I18" s="230">
        <v>5.2199387144107393E-2</v>
      </c>
      <c r="J18" s="230">
        <v>9.5084007804272813E-2</v>
      </c>
      <c r="K18" s="230">
        <v>8.4255489203496306E-2</v>
      </c>
      <c r="L18" s="230">
        <v>5.8045634682792342E-2</v>
      </c>
      <c r="M18" s="230">
        <v>3.7595095383075018E-2</v>
      </c>
      <c r="N18" s="230">
        <v>5.8347855124569609E-2</v>
      </c>
      <c r="O18" s="230">
        <v>5.3433640275191298E-2</v>
      </c>
      <c r="P18" s="230">
        <v>3.9687361731433522E-2</v>
      </c>
      <c r="Q18" s="230">
        <v>0</v>
      </c>
      <c r="R18" s="230">
        <v>0</v>
      </c>
      <c r="S18" s="230">
        <v>7.6030476676878053E-2</v>
      </c>
      <c r="T18" s="230">
        <v>2.845932524229013E-2</v>
      </c>
      <c r="U18" s="230">
        <v>4.3041094224061403E-2</v>
      </c>
      <c r="V18" s="230">
        <v>8.7479902948492991E-2</v>
      </c>
      <c r="W18" s="230">
        <v>0.1122267471879458</v>
      </c>
      <c r="X18" s="230">
        <v>0.11177065918139641</v>
      </c>
      <c r="Y18" s="230">
        <v>7.9230184039217916E-2</v>
      </c>
      <c r="DA18" s="71" t="s">
        <v>2150</v>
      </c>
    </row>
    <row r="19" spans="1:105" ht="12" customHeight="1" x14ac:dyDescent="0.25">
      <c r="A19" s="59" t="s">
        <v>31</v>
      </c>
      <c r="B19" s="230">
        <v>0.60649932275837493</v>
      </c>
      <c r="C19" s="230">
        <v>0.8436685007758874</v>
      </c>
      <c r="D19" s="230">
        <v>1.19919336113737</v>
      </c>
      <c r="E19" s="230">
        <v>1.603400437679771</v>
      </c>
      <c r="F19" s="230">
        <v>1.7134806020279021</v>
      </c>
      <c r="G19" s="230">
        <v>0.53889937071319549</v>
      </c>
      <c r="H19" s="230">
        <v>0.57787473155550306</v>
      </c>
      <c r="I19" s="230">
        <v>0.51162537778954331</v>
      </c>
      <c r="J19" s="230">
        <v>0.5399845183719475</v>
      </c>
      <c r="K19" s="230">
        <v>0.68433280509801286</v>
      </c>
      <c r="L19" s="230">
        <v>0.67817642087467211</v>
      </c>
      <c r="M19" s="230">
        <v>0.70240169874045155</v>
      </c>
      <c r="N19" s="230">
        <v>0.72639339382965751</v>
      </c>
      <c r="O19" s="230">
        <v>0.628251734257813</v>
      </c>
      <c r="P19" s="230">
        <v>0.55315871652230109</v>
      </c>
      <c r="Q19" s="230">
        <v>0.52147382915075446</v>
      </c>
      <c r="R19" s="230">
        <v>0.60760736618182576</v>
      </c>
      <c r="S19" s="230">
        <v>0.49224047608356131</v>
      </c>
      <c r="T19" s="230">
        <v>0.55133557551914802</v>
      </c>
      <c r="U19" s="230">
        <v>0.55440056277692773</v>
      </c>
      <c r="V19" s="230">
        <v>0.86296307338514655</v>
      </c>
      <c r="W19" s="230">
        <v>0.79861560462058001</v>
      </c>
      <c r="X19" s="230">
        <v>0.84233163025579916</v>
      </c>
      <c r="Y19" s="230">
        <v>0.83138195937425841</v>
      </c>
      <c r="DA19" s="71" t="s">
        <v>2151</v>
      </c>
    </row>
    <row r="20" spans="1:105" ht="12" customHeight="1" x14ac:dyDescent="0.25">
      <c r="A20" s="59" t="s">
        <v>159</v>
      </c>
      <c r="B20" s="230">
        <v>1.5305534190363821</v>
      </c>
      <c r="C20" s="230">
        <v>2.1975367530998922</v>
      </c>
      <c r="D20" s="230">
        <v>2.186109796359748</v>
      </c>
      <c r="E20" s="230">
        <v>2.7673804316619659</v>
      </c>
      <c r="F20" s="230">
        <v>2.0279960530481849</v>
      </c>
      <c r="G20" s="230">
        <v>1.234370395331255</v>
      </c>
      <c r="H20" s="230">
        <v>1.2607457638153201</v>
      </c>
      <c r="I20" s="230">
        <v>0.91749844415717785</v>
      </c>
      <c r="J20" s="230">
        <v>1.0554240111619551</v>
      </c>
      <c r="K20" s="230">
        <v>1.059689651238275</v>
      </c>
      <c r="L20" s="230">
        <v>0.9245550553921249</v>
      </c>
      <c r="M20" s="230">
        <v>0.84097946813155922</v>
      </c>
      <c r="N20" s="230">
        <v>0.74408845705256865</v>
      </c>
      <c r="O20" s="230">
        <v>0.65796645728608738</v>
      </c>
      <c r="P20" s="230">
        <v>0.43187502400399053</v>
      </c>
      <c r="Q20" s="230">
        <v>0.40778529288714283</v>
      </c>
      <c r="R20" s="230">
        <v>0.43786021531573172</v>
      </c>
      <c r="S20" s="230">
        <v>0.30265030783413499</v>
      </c>
      <c r="T20" s="230">
        <v>0.34146602050640479</v>
      </c>
      <c r="U20" s="230">
        <v>0.25658589341103349</v>
      </c>
      <c r="V20" s="230">
        <v>0.97236075918742881</v>
      </c>
      <c r="W20" s="230">
        <v>0.57975239466413175</v>
      </c>
      <c r="X20" s="230">
        <v>0.69172895736490581</v>
      </c>
      <c r="Y20" s="230">
        <v>0.51137237479563658</v>
      </c>
      <c r="DA20" s="71" t="s">
        <v>2152</v>
      </c>
    </row>
    <row r="21" spans="1:105" ht="12" customHeight="1" x14ac:dyDescent="0.25">
      <c r="A21" s="59" t="s">
        <v>32</v>
      </c>
      <c r="B21" s="230">
        <v>2.331114026071329</v>
      </c>
      <c r="C21" s="230">
        <v>2.3333564560921891</v>
      </c>
      <c r="D21" s="230">
        <v>2.88309746747594</v>
      </c>
      <c r="E21" s="230">
        <v>4.0201416177719258</v>
      </c>
      <c r="F21" s="230">
        <v>3.1248192566559099</v>
      </c>
      <c r="G21" s="230">
        <v>1.4393063639997301</v>
      </c>
      <c r="H21" s="230">
        <v>1.0948419132495339</v>
      </c>
      <c r="I21" s="230">
        <v>0.69544083505713272</v>
      </c>
      <c r="J21" s="230">
        <v>0.73342196101807056</v>
      </c>
      <c r="K21" s="230">
        <v>0.82276565405793711</v>
      </c>
      <c r="L21" s="230">
        <v>0.72614592871637484</v>
      </c>
      <c r="M21" s="230">
        <v>0.52323696981998202</v>
      </c>
      <c r="N21" s="230">
        <v>0.50556172317165504</v>
      </c>
      <c r="O21" s="230">
        <v>0.39958315574680198</v>
      </c>
      <c r="P21" s="230">
        <v>0.24775768383452171</v>
      </c>
      <c r="Q21" s="230">
        <v>0.20028959020020609</v>
      </c>
      <c r="R21" s="230">
        <v>0.14988648795564899</v>
      </c>
      <c r="S21" s="230">
        <v>0.1225422832422417</v>
      </c>
      <c r="T21" s="230">
        <v>5.1212190910356961E-2</v>
      </c>
      <c r="U21" s="230">
        <v>8.6426149329314972E-2</v>
      </c>
      <c r="V21" s="230">
        <v>9.6205462498996502E-2</v>
      </c>
      <c r="W21" s="230">
        <v>8.0198960105847442E-2</v>
      </c>
      <c r="X21" s="230">
        <v>6.9469763552744854E-2</v>
      </c>
      <c r="Y21" s="230">
        <v>5.0524478898855113E-2</v>
      </c>
      <c r="DA21" s="71" t="s">
        <v>2153</v>
      </c>
    </row>
    <row r="22" spans="1:105" ht="12" customHeight="1" x14ac:dyDescent="0.25">
      <c r="A22" s="59" t="s">
        <v>35</v>
      </c>
      <c r="B22" s="230">
        <v>3.29811206036669</v>
      </c>
      <c r="C22" s="230">
        <v>3.4064014435840821</v>
      </c>
      <c r="D22" s="230">
        <v>3.78682391305238</v>
      </c>
      <c r="E22" s="230">
        <v>4.2942567594078147</v>
      </c>
      <c r="F22" s="230">
        <v>3.2972747831204989</v>
      </c>
      <c r="G22" s="230">
        <v>2.612878215347088</v>
      </c>
      <c r="H22" s="230">
        <v>2.866837045887868</v>
      </c>
      <c r="I22" s="230">
        <v>1.971150375019924</v>
      </c>
      <c r="J22" s="230">
        <v>2.2158648346814478</v>
      </c>
      <c r="K22" s="230">
        <v>2.6161449019485268</v>
      </c>
      <c r="L22" s="230">
        <v>2.4793200686227279</v>
      </c>
      <c r="M22" s="230">
        <v>2.4821386706447761</v>
      </c>
      <c r="N22" s="230">
        <v>2.7367603681478618</v>
      </c>
      <c r="O22" s="230">
        <v>2.140173443734454</v>
      </c>
      <c r="P22" s="230">
        <v>1.487798992546761</v>
      </c>
      <c r="Q22" s="230">
        <v>1.487370360838713</v>
      </c>
      <c r="R22" s="230">
        <v>1.841956755314772</v>
      </c>
      <c r="S22" s="230">
        <v>0.97087847470150213</v>
      </c>
      <c r="T22" s="230">
        <v>1.474600743295476</v>
      </c>
      <c r="U22" s="230">
        <v>1.4895604106603619</v>
      </c>
      <c r="V22" s="230">
        <v>3.3782442773370822</v>
      </c>
      <c r="W22" s="230">
        <v>2.983377982857585</v>
      </c>
      <c r="X22" s="230">
        <v>2.5107978673754769</v>
      </c>
      <c r="Y22" s="230">
        <v>2.0901059389806509</v>
      </c>
      <c r="DA22" s="71" t="s">
        <v>2154</v>
      </c>
    </row>
    <row r="23" spans="1:105" ht="12" customHeight="1" x14ac:dyDescent="0.25">
      <c r="A23" s="60" t="s">
        <v>2155</v>
      </c>
      <c r="B23" s="329">
        <v>27.283812163253391</v>
      </c>
      <c r="C23" s="329">
        <v>25.359281797005071</v>
      </c>
      <c r="D23" s="329">
        <v>22.77297765389768</v>
      </c>
      <c r="E23" s="329">
        <v>19.084329408450149</v>
      </c>
      <c r="F23" s="329">
        <v>20.996601804036349</v>
      </c>
      <c r="G23" s="329">
        <v>22.746843342734898</v>
      </c>
      <c r="H23" s="329">
        <v>22.866547634874731</v>
      </c>
      <c r="I23" s="329">
        <v>24.532759781849229</v>
      </c>
      <c r="J23" s="329">
        <v>24.640284938842299</v>
      </c>
      <c r="K23" s="329">
        <v>22.959212930488309</v>
      </c>
      <c r="L23" s="329">
        <v>25.405425346434122</v>
      </c>
      <c r="M23" s="329">
        <v>24.66536934976785</v>
      </c>
      <c r="N23" s="329">
        <v>24.150234862564169</v>
      </c>
      <c r="O23" s="329">
        <v>24.213152659536391</v>
      </c>
      <c r="P23" s="329">
        <v>25.427382251780791</v>
      </c>
      <c r="Q23" s="329">
        <v>25.491026737090539</v>
      </c>
      <c r="R23" s="329">
        <v>25.106361842818892</v>
      </c>
      <c r="S23" s="329">
        <v>26.080543930587709</v>
      </c>
      <c r="T23" s="329">
        <v>25.275499016230899</v>
      </c>
      <c r="U23" s="329">
        <v>25.539489334461159</v>
      </c>
      <c r="V23" s="329">
        <v>23.95945643462321</v>
      </c>
      <c r="W23" s="329">
        <v>24.000295903257388</v>
      </c>
      <c r="X23" s="329">
        <v>24.89960254634325</v>
      </c>
      <c r="Y23" s="329">
        <v>24.714228556604571</v>
      </c>
      <c r="DA23" s="72" t="s">
        <v>2156</v>
      </c>
    </row>
    <row r="24" spans="1:105" ht="12" customHeight="1" x14ac:dyDescent="0.25">
      <c r="A24" s="60" t="s">
        <v>2157</v>
      </c>
      <c r="B24" s="329">
        <v>0.88004121745629427</v>
      </c>
      <c r="C24" s="329">
        <v>0.84577356814977522</v>
      </c>
      <c r="D24" s="329">
        <v>0.80603831604556631</v>
      </c>
      <c r="E24" s="329">
        <v>0.75900068565564927</v>
      </c>
      <c r="F24" s="329">
        <v>0.75899962325164938</v>
      </c>
      <c r="G24" s="329">
        <v>0.71244170978501198</v>
      </c>
      <c r="H24" s="329">
        <v>0.71346621781080466</v>
      </c>
      <c r="I24" s="329">
        <v>0.70810049192963909</v>
      </c>
      <c r="J24" s="329">
        <v>0.71900152580882171</v>
      </c>
      <c r="K24" s="329">
        <v>0.69241194432374908</v>
      </c>
      <c r="L24" s="329">
        <v>0.74221322717092209</v>
      </c>
      <c r="M24" s="329">
        <v>0.71901939745823873</v>
      </c>
      <c r="N24" s="329">
        <v>0.71058868150623866</v>
      </c>
      <c r="O24" s="329">
        <v>0.6870222840628829</v>
      </c>
      <c r="P24" s="329">
        <v>0.695163236862258</v>
      </c>
      <c r="Q24" s="329">
        <v>0.68078505961259184</v>
      </c>
      <c r="R24" s="329">
        <v>0.68238039980124288</v>
      </c>
      <c r="S24" s="329">
        <v>0.66773005326628476</v>
      </c>
      <c r="T24" s="329">
        <v>0.66698374466082744</v>
      </c>
      <c r="U24" s="329">
        <v>0.67075745164869072</v>
      </c>
      <c r="V24" s="329">
        <v>0.68005191483676153</v>
      </c>
      <c r="W24" s="329">
        <v>0.65800911343624213</v>
      </c>
      <c r="X24" s="329">
        <v>0.66645438375103927</v>
      </c>
      <c r="Y24" s="329">
        <v>0.64469394706161498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30.376362755045573</v>
      </c>
      <c r="C25" s="261">
        <f t="shared" si="1"/>
        <v>29.254390339475009</v>
      </c>
      <c r="D25" s="261">
        <f t="shared" si="1"/>
        <v>28.138396432431882</v>
      </c>
      <c r="E25" s="261">
        <f t="shared" si="1"/>
        <v>27.209442694086558</v>
      </c>
      <c r="F25" s="261">
        <f t="shared" si="1"/>
        <v>26.668041209017577</v>
      </c>
      <c r="G25" s="261">
        <f t="shared" si="1"/>
        <v>24.455450072778461</v>
      </c>
      <c r="H25" s="261">
        <f t="shared" si="1"/>
        <v>24.588956784364616</v>
      </c>
      <c r="I25" s="261">
        <f t="shared" si="1"/>
        <v>24.490645577455634</v>
      </c>
      <c r="J25" s="261">
        <f t="shared" si="1"/>
        <v>24.999221498074021</v>
      </c>
      <c r="K25" s="261">
        <f t="shared" si="1"/>
        <v>24.099011146965253</v>
      </c>
      <c r="L25" s="261">
        <f t="shared" si="1"/>
        <v>25.844901401578113</v>
      </c>
      <c r="M25" s="261">
        <f t="shared" si="1"/>
        <v>24.975617208288281</v>
      </c>
      <c r="N25" s="261">
        <f t="shared" si="1"/>
        <v>24.693312784497273</v>
      </c>
      <c r="O25" s="261">
        <f t="shared" si="1"/>
        <v>23.982986145749681</v>
      </c>
      <c r="P25" s="261">
        <f t="shared" si="1"/>
        <v>24.06901938940171</v>
      </c>
      <c r="Q25" s="261">
        <f t="shared" si="1"/>
        <v>23.990609058149953</v>
      </c>
      <c r="R25" s="261">
        <f t="shared" si="1"/>
        <v>24.021710889490091</v>
      </c>
      <c r="S25" s="261">
        <f t="shared" si="1"/>
        <v>23.927180001993602</v>
      </c>
      <c r="T25" s="261">
        <f t="shared" si="1"/>
        <v>23.657963846971178</v>
      </c>
      <c r="U25" s="261">
        <f t="shared" si="1"/>
        <v>23.866884080426289</v>
      </c>
      <c r="V25" s="261">
        <f t="shared" si="1"/>
        <v>25.030634854014263</v>
      </c>
      <c r="W25" s="261">
        <f t="shared" si="1"/>
        <v>24.343730588441439</v>
      </c>
      <c r="X25" s="261">
        <f t="shared" si="1"/>
        <v>24.82679650652052</v>
      </c>
      <c r="Y25" s="261">
        <f t="shared" si="1"/>
        <v>24.101281199795679</v>
      </c>
      <c r="DA25" s="70"/>
    </row>
    <row r="26" spans="1:105" ht="12" customHeight="1" x14ac:dyDescent="0.25">
      <c r="A26" s="60" t="s">
        <v>2160</v>
      </c>
      <c r="B26" s="329">
        <v>6.9064849377875026</v>
      </c>
      <c r="C26" s="329">
        <v>7.4168442018459686</v>
      </c>
      <c r="D26" s="329">
        <v>8.4892164574791682</v>
      </c>
      <c r="E26" s="329">
        <v>10.67333428233173</v>
      </c>
      <c r="F26" s="329">
        <v>8.5383733529442374</v>
      </c>
      <c r="G26" s="329">
        <v>4.9060458623451986</v>
      </c>
      <c r="H26" s="329">
        <v>4.9389452404600007</v>
      </c>
      <c r="I26" s="329">
        <v>3.4565953493065731</v>
      </c>
      <c r="J26" s="329">
        <v>3.8664827775314121</v>
      </c>
      <c r="K26" s="329">
        <v>4.3893237512885399</v>
      </c>
      <c r="L26" s="329">
        <v>4.0552025902405786</v>
      </c>
      <c r="M26" s="329">
        <v>3.8219599189332021</v>
      </c>
      <c r="N26" s="329">
        <v>3.9759598311052611</v>
      </c>
      <c r="O26" s="329">
        <v>3.232840359416957</v>
      </c>
      <c r="P26" s="329">
        <v>2.3002314821991718</v>
      </c>
      <c r="Q26" s="329">
        <v>2.1807658942306811</v>
      </c>
      <c r="R26" s="329">
        <v>2.5310923539733161</v>
      </c>
      <c r="S26" s="329">
        <v>1.636951682115265</v>
      </c>
      <c r="T26" s="329">
        <v>2.0392282128947299</v>
      </c>
      <c r="U26" s="329">
        <v>2.0250117586680831</v>
      </c>
      <c r="V26" s="329">
        <v>4.4977112294642883</v>
      </c>
      <c r="W26" s="329">
        <v>3.7951430745300758</v>
      </c>
      <c r="X26" s="329">
        <v>3.5217490647752698</v>
      </c>
      <c r="Y26" s="329">
        <v>2.9688457800738499</v>
      </c>
      <c r="DA26" s="72" t="s">
        <v>2161</v>
      </c>
    </row>
    <row r="27" spans="1:105" ht="12" customHeight="1" x14ac:dyDescent="0.25">
      <c r="A27" s="59" t="s">
        <v>28</v>
      </c>
      <c r="B27" s="230">
        <v>0.43458591426018922</v>
      </c>
      <c r="C27" s="230">
        <v>9.9374907219259206E-2</v>
      </c>
      <c r="D27" s="230">
        <v>0.10986267579130241</v>
      </c>
      <c r="E27" s="230">
        <v>0.1023515768971586</v>
      </c>
      <c r="F27" s="230">
        <v>6.8731107233824251E-2</v>
      </c>
      <c r="G27" s="230">
        <v>5.1500574519141737E-2</v>
      </c>
      <c r="H27" s="230">
        <v>0.105362361703146</v>
      </c>
      <c r="I27" s="230">
        <v>4.3499489286756177E-2</v>
      </c>
      <c r="J27" s="230">
        <v>7.9236673170227354E-2</v>
      </c>
      <c r="K27" s="230">
        <v>7.0212907669580243E-2</v>
      </c>
      <c r="L27" s="230">
        <v>4.8371362235660298E-2</v>
      </c>
      <c r="M27" s="230">
        <v>3.1329246152562523E-2</v>
      </c>
      <c r="N27" s="230">
        <v>4.8623212603808023E-2</v>
      </c>
      <c r="O27" s="230">
        <v>4.4528033562659407E-2</v>
      </c>
      <c r="P27" s="230">
        <v>3.3072801442861247E-2</v>
      </c>
      <c r="Q27" s="230">
        <v>0</v>
      </c>
      <c r="R27" s="230">
        <v>0</v>
      </c>
      <c r="S27" s="230">
        <v>6.3358730564065061E-2</v>
      </c>
      <c r="T27" s="230">
        <v>2.371610436857511E-2</v>
      </c>
      <c r="U27" s="230">
        <v>3.5867578520051159E-2</v>
      </c>
      <c r="V27" s="230">
        <v>7.2899919123744161E-2</v>
      </c>
      <c r="W27" s="230">
        <v>9.3522289323288196E-2</v>
      </c>
      <c r="X27" s="230">
        <v>9.3142215984497026E-2</v>
      </c>
      <c r="Y27" s="230">
        <v>6.6025153366014944E-2</v>
      </c>
      <c r="DA27" s="71" t="s">
        <v>2162</v>
      </c>
    </row>
    <row r="28" spans="1:105" ht="12" customHeight="1" x14ac:dyDescent="0.25">
      <c r="A28" s="59" t="s">
        <v>31</v>
      </c>
      <c r="B28" s="230">
        <v>0.50541610229864586</v>
      </c>
      <c r="C28" s="230">
        <v>0.70305708397990629</v>
      </c>
      <c r="D28" s="230">
        <v>0.99932780094780826</v>
      </c>
      <c r="E28" s="230">
        <v>1.33616703139981</v>
      </c>
      <c r="F28" s="230">
        <v>1.427900501689918</v>
      </c>
      <c r="G28" s="230">
        <v>0.44908280892766278</v>
      </c>
      <c r="H28" s="230">
        <v>0.48156227629625259</v>
      </c>
      <c r="I28" s="230">
        <v>0.4263544814912863</v>
      </c>
      <c r="J28" s="230">
        <v>0.44998709864328962</v>
      </c>
      <c r="K28" s="230">
        <v>0.57027733758167731</v>
      </c>
      <c r="L28" s="230">
        <v>0.56514701739556039</v>
      </c>
      <c r="M28" s="230">
        <v>0.58533474895037607</v>
      </c>
      <c r="N28" s="230">
        <v>0.60532782819138131</v>
      </c>
      <c r="O28" s="230">
        <v>0.52354311188151093</v>
      </c>
      <c r="P28" s="230">
        <v>0.46096559710191742</v>
      </c>
      <c r="Q28" s="230">
        <v>0.43456152429229539</v>
      </c>
      <c r="R28" s="230">
        <v>0.50633947181818817</v>
      </c>
      <c r="S28" s="230">
        <v>0.4102003967363011</v>
      </c>
      <c r="T28" s="230">
        <v>0.45944631293262339</v>
      </c>
      <c r="U28" s="230">
        <v>0.46200046898077318</v>
      </c>
      <c r="V28" s="230">
        <v>0.71913589448762194</v>
      </c>
      <c r="W28" s="230">
        <v>0.66551300385048362</v>
      </c>
      <c r="X28" s="230">
        <v>0.70194302521316609</v>
      </c>
      <c r="Y28" s="230">
        <v>0.69281829947854878</v>
      </c>
      <c r="DA28" s="71" t="s">
        <v>2163</v>
      </c>
    </row>
    <row r="29" spans="1:105" ht="12" customHeight="1" x14ac:dyDescent="0.25">
      <c r="A29" s="59" t="s">
        <v>159</v>
      </c>
      <c r="B29" s="230">
        <v>1.275461182530319</v>
      </c>
      <c r="C29" s="230">
        <v>1.8312806275832441</v>
      </c>
      <c r="D29" s="230">
        <v>1.821758163633123</v>
      </c>
      <c r="E29" s="230">
        <v>2.306150359718306</v>
      </c>
      <c r="F29" s="230">
        <v>1.689996710873487</v>
      </c>
      <c r="G29" s="230">
        <v>1.02864199610938</v>
      </c>
      <c r="H29" s="230">
        <v>1.0506214698461001</v>
      </c>
      <c r="I29" s="230">
        <v>0.76458203679764836</v>
      </c>
      <c r="J29" s="230">
        <v>0.87952000930162932</v>
      </c>
      <c r="K29" s="230">
        <v>0.88307470936522903</v>
      </c>
      <c r="L29" s="230">
        <v>0.77046254616010434</v>
      </c>
      <c r="M29" s="230">
        <v>0.70081622344296579</v>
      </c>
      <c r="N29" s="230">
        <v>0.62007371421047397</v>
      </c>
      <c r="O29" s="230">
        <v>0.54830538107173954</v>
      </c>
      <c r="P29" s="230">
        <v>0.35989585333665869</v>
      </c>
      <c r="Q29" s="230">
        <v>0.33982107740595241</v>
      </c>
      <c r="R29" s="230">
        <v>0.36488351276310971</v>
      </c>
      <c r="S29" s="230">
        <v>0.25220858986177919</v>
      </c>
      <c r="T29" s="230">
        <v>0.2845550170886707</v>
      </c>
      <c r="U29" s="230">
        <v>0.21382157784252789</v>
      </c>
      <c r="V29" s="230">
        <v>0.81030063265619057</v>
      </c>
      <c r="W29" s="230">
        <v>0.48312699555344318</v>
      </c>
      <c r="X29" s="230">
        <v>0.5764407978040883</v>
      </c>
      <c r="Y29" s="230">
        <v>0.42614364566303048</v>
      </c>
      <c r="DA29" s="71" t="s">
        <v>2164</v>
      </c>
    </row>
    <row r="30" spans="1:105" ht="12" customHeight="1" x14ac:dyDescent="0.25">
      <c r="A30" s="59" t="s">
        <v>32</v>
      </c>
      <c r="B30" s="230">
        <v>1.9425950217261081</v>
      </c>
      <c r="C30" s="230">
        <v>1.9444637134101579</v>
      </c>
      <c r="D30" s="230">
        <v>2.4025812228966168</v>
      </c>
      <c r="E30" s="230">
        <v>3.3501180148099379</v>
      </c>
      <c r="F30" s="230">
        <v>2.6040160472132592</v>
      </c>
      <c r="G30" s="230">
        <v>1.199421969999775</v>
      </c>
      <c r="H30" s="230">
        <v>0.91236826104127822</v>
      </c>
      <c r="I30" s="230">
        <v>0.57953402921427755</v>
      </c>
      <c r="J30" s="230">
        <v>0.6111849675150588</v>
      </c>
      <c r="K30" s="230">
        <v>0.68563804504828096</v>
      </c>
      <c r="L30" s="230">
        <v>0.60512160726364583</v>
      </c>
      <c r="M30" s="230">
        <v>0.43603080818331819</v>
      </c>
      <c r="N30" s="230">
        <v>0.42130143597637931</v>
      </c>
      <c r="O30" s="230">
        <v>0.33298596312233503</v>
      </c>
      <c r="P30" s="230">
        <v>0.20646473652876801</v>
      </c>
      <c r="Q30" s="230">
        <v>0.1669079918335051</v>
      </c>
      <c r="R30" s="230">
        <v>0.1249054066297075</v>
      </c>
      <c r="S30" s="230">
        <v>0.10211856936853481</v>
      </c>
      <c r="T30" s="230">
        <v>4.2676825758630813E-2</v>
      </c>
      <c r="U30" s="230">
        <v>7.2021791107762467E-2</v>
      </c>
      <c r="V30" s="230">
        <v>8.0171218749163733E-2</v>
      </c>
      <c r="W30" s="230">
        <v>6.6832466754872893E-2</v>
      </c>
      <c r="X30" s="230">
        <v>5.7891469627287383E-2</v>
      </c>
      <c r="Y30" s="230">
        <v>4.2103732415712587E-2</v>
      </c>
      <c r="DA30" s="71" t="s">
        <v>2165</v>
      </c>
    </row>
    <row r="31" spans="1:105" ht="12" customHeight="1" x14ac:dyDescent="0.25">
      <c r="A31" s="59" t="s">
        <v>35</v>
      </c>
      <c r="B31" s="230">
        <v>2.7484267169722409</v>
      </c>
      <c r="C31" s="230">
        <v>2.8386678696534031</v>
      </c>
      <c r="D31" s="230">
        <v>3.1556865942103172</v>
      </c>
      <c r="E31" s="230">
        <v>3.5785472995065128</v>
      </c>
      <c r="F31" s="230">
        <v>2.7477289859337488</v>
      </c>
      <c r="G31" s="230">
        <v>2.1773985127892401</v>
      </c>
      <c r="H31" s="230">
        <v>2.3890308715732238</v>
      </c>
      <c r="I31" s="230">
        <v>1.642625312516605</v>
      </c>
      <c r="J31" s="230">
        <v>1.846554028901207</v>
      </c>
      <c r="K31" s="230">
        <v>2.1801207516237731</v>
      </c>
      <c r="L31" s="230">
        <v>2.0661000571856079</v>
      </c>
      <c r="M31" s="230">
        <v>2.0684488922039792</v>
      </c>
      <c r="N31" s="230">
        <v>2.2806336401232188</v>
      </c>
      <c r="O31" s="230">
        <v>1.7834778697787119</v>
      </c>
      <c r="P31" s="230">
        <v>1.2398324937889671</v>
      </c>
      <c r="Q31" s="230">
        <v>1.2394753006989281</v>
      </c>
      <c r="R31" s="230">
        <v>1.53496396276231</v>
      </c>
      <c r="S31" s="230">
        <v>0.80906539558458535</v>
      </c>
      <c r="T31" s="230">
        <v>1.22883395274623</v>
      </c>
      <c r="U31" s="230">
        <v>1.2413003422169679</v>
      </c>
      <c r="V31" s="230">
        <v>2.8152035644475681</v>
      </c>
      <c r="W31" s="230">
        <v>2.4861483190479881</v>
      </c>
      <c r="X31" s="230">
        <v>2.092331556146231</v>
      </c>
      <c r="Y31" s="230">
        <v>1.7417549491505431</v>
      </c>
      <c r="DA31" s="71" t="s">
        <v>2166</v>
      </c>
    </row>
    <row r="32" spans="1:105" ht="12" customHeight="1" x14ac:dyDescent="0.25">
      <c r="A32" s="60" t="s">
        <v>2167</v>
      </c>
      <c r="B32" s="329">
        <v>22.73651013604449</v>
      </c>
      <c r="C32" s="329">
        <v>21.13273483083756</v>
      </c>
      <c r="D32" s="329">
        <v>18.977481378248079</v>
      </c>
      <c r="E32" s="329">
        <v>15.90360784037512</v>
      </c>
      <c r="F32" s="329">
        <v>17.497168170030299</v>
      </c>
      <c r="G32" s="329">
        <v>18.95570278561242</v>
      </c>
      <c r="H32" s="329">
        <v>19.05545636239561</v>
      </c>
      <c r="I32" s="329">
        <v>20.443966484874359</v>
      </c>
      <c r="J32" s="329">
        <v>20.533570782368589</v>
      </c>
      <c r="K32" s="329">
        <v>19.132677442073589</v>
      </c>
      <c r="L32" s="329">
        <v>21.1711877886951</v>
      </c>
      <c r="M32" s="329">
        <v>20.554474458139879</v>
      </c>
      <c r="N32" s="329">
        <v>20.125195718803479</v>
      </c>
      <c r="O32" s="329">
        <v>20.177627216280321</v>
      </c>
      <c r="P32" s="329">
        <v>21.18948520981732</v>
      </c>
      <c r="Q32" s="329">
        <v>21.24252228090878</v>
      </c>
      <c r="R32" s="329">
        <v>20.921968202349071</v>
      </c>
      <c r="S32" s="329">
        <v>21.733786608823099</v>
      </c>
      <c r="T32" s="329">
        <v>21.062915846859092</v>
      </c>
      <c r="U32" s="329">
        <v>21.282907778717629</v>
      </c>
      <c r="V32" s="329">
        <v>19.96621369551934</v>
      </c>
      <c r="W32" s="329">
        <v>20.00024658604783</v>
      </c>
      <c r="X32" s="329">
        <v>20.749668788619381</v>
      </c>
      <c r="Y32" s="329">
        <v>20.595190463837149</v>
      </c>
      <c r="DA32" s="72" t="s">
        <v>2168</v>
      </c>
    </row>
    <row r="33" spans="1:105" ht="12" customHeight="1" x14ac:dyDescent="0.25">
      <c r="A33" s="60" t="s">
        <v>2169</v>
      </c>
      <c r="B33" s="329">
        <v>0.73336768121357876</v>
      </c>
      <c r="C33" s="329">
        <v>0.7048113067914793</v>
      </c>
      <c r="D33" s="329">
        <v>0.6716985967046385</v>
      </c>
      <c r="E33" s="329">
        <v>0.63250057137970783</v>
      </c>
      <c r="F33" s="329">
        <v>0.6324996860430413</v>
      </c>
      <c r="G33" s="329">
        <v>0.59370142482084343</v>
      </c>
      <c r="H33" s="329">
        <v>0.59455518150900399</v>
      </c>
      <c r="I33" s="329">
        <v>0.59008374327469926</v>
      </c>
      <c r="J33" s="329">
        <v>0.59916793817401803</v>
      </c>
      <c r="K33" s="329">
        <v>0.57700995360312435</v>
      </c>
      <c r="L33" s="329">
        <v>0.61851102264243529</v>
      </c>
      <c r="M33" s="329">
        <v>0.59918283121519911</v>
      </c>
      <c r="N33" s="329">
        <v>0.5921572345885322</v>
      </c>
      <c r="O33" s="329">
        <v>0.57251857005240248</v>
      </c>
      <c r="P33" s="329">
        <v>0.57930269738521512</v>
      </c>
      <c r="Q33" s="329">
        <v>0.56732088301049333</v>
      </c>
      <c r="R33" s="329">
        <v>0.56865033316770242</v>
      </c>
      <c r="S33" s="329">
        <v>0.55644171105523743</v>
      </c>
      <c r="T33" s="329">
        <v>0.55581978721735625</v>
      </c>
      <c r="U33" s="329">
        <v>0.55896454304057575</v>
      </c>
      <c r="V33" s="329">
        <v>0.56670992903063477</v>
      </c>
      <c r="W33" s="329">
        <v>0.54834092786353528</v>
      </c>
      <c r="X33" s="329">
        <v>0.55537865312586621</v>
      </c>
      <c r="Y33" s="329">
        <v>0.53724495588467924</v>
      </c>
      <c r="DA33" s="72" t="s">
        <v>2170</v>
      </c>
    </row>
    <row r="34" spans="1:105" ht="12" customHeight="1" x14ac:dyDescent="0.25">
      <c r="A34" s="57" t="s">
        <v>2171</v>
      </c>
      <c r="B34" s="261">
        <v>202.83602205198591</v>
      </c>
      <c r="C34" s="261">
        <v>203.02422537458429</v>
      </c>
      <c r="D34" s="261">
        <v>208.28026148252999</v>
      </c>
      <c r="E34" s="261">
        <v>221.7212999438847</v>
      </c>
      <c r="F34" s="261">
        <v>202.32060913264161</v>
      </c>
      <c r="G34" s="261">
        <v>154.9864451320241</v>
      </c>
      <c r="H34" s="261">
        <v>156.99387898351651</v>
      </c>
      <c r="I34" s="261">
        <v>137.72490627140269</v>
      </c>
      <c r="J34" s="261">
        <v>147.2710031024632</v>
      </c>
      <c r="K34" s="261">
        <v>151.23895212531761</v>
      </c>
      <c r="L34" s="261">
        <v>153.55457721628761</v>
      </c>
      <c r="M34" s="261">
        <v>146.2547540142773</v>
      </c>
      <c r="N34" s="261">
        <v>147.5885805631668</v>
      </c>
      <c r="O34" s="261">
        <v>134.938662928497</v>
      </c>
      <c r="P34" s="261">
        <v>115.1448043499326</v>
      </c>
      <c r="Q34" s="261">
        <v>116.8374321300291</v>
      </c>
      <c r="R34" s="261">
        <v>124.37920609541639</v>
      </c>
      <c r="S34" s="261">
        <v>107.1736313693181</v>
      </c>
      <c r="T34" s="261">
        <v>114.3913993651809</v>
      </c>
      <c r="U34" s="261">
        <v>115.52650019813279</v>
      </c>
      <c r="V34" s="261">
        <v>178.0686838295392</v>
      </c>
      <c r="W34" s="261">
        <v>167.8675320321301</v>
      </c>
      <c r="X34" s="261">
        <v>169.53264397556151</v>
      </c>
      <c r="Y34" s="261">
        <v>158.4866539408043</v>
      </c>
      <c r="DA34" s="70" t="s">
        <v>2172</v>
      </c>
    </row>
    <row r="35" spans="1:105" ht="12" customHeight="1" x14ac:dyDescent="0.25">
      <c r="A35" s="64" t="s">
        <v>28</v>
      </c>
      <c r="B35" s="229">
        <v>12.429072862705709</v>
      </c>
      <c r="C35" s="229">
        <v>2.6727513960323579</v>
      </c>
      <c r="D35" s="229">
        <v>2.6534313830045559</v>
      </c>
      <c r="E35" s="229">
        <v>2.0958156359756299</v>
      </c>
      <c r="F35" s="229">
        <v>1.585589807797539</v>
      </c>
      <c r="G35" s="229">
        <v>1.6203749594760719</v>
      </c>
      <c r="H35" s="229">
        <v>3.2291325893478762</v>
      </c>
      <c r="I35" s="229">
        <v>1.628794569785744</v>
      </c>
      <c r="J35" s="229">
        <v>2.69183393764308</v>
      </c>
      <c r="K35" s="229">
        <v>2.1394510225535099</v>
      </c>
      <c r="L35" s="229">
        <v>1.6119504626163741</v>
      </c>
      <c r="M35" s="229">
        <v>1.078065358998006</v>
      </c>
      <c r="N35" s="229">
        <v>1.613360068829115</v>
      </c>
      <c r="O35" s="229">
        <v>1.6177196991187319</v>
      </c>
      <c r="P35" s="229">
        <v>1.6554156242440781</v>
      </c>
      <c r="Q35" s="229">
        <v>0</v>
      </c>
      <c r="R35" s="229">
        <v>0</v>
      </c>
      <c r="S35" s="229">
        <v>3.2559660589040709</v>
      </c>
      <c r="T35" s="229">
        <v>1.083887173519485</v>
      </c>
      <c r="U35" s="229">
        <v>1.62162840404723</v>
      </c>
      <c r="V35" s="229">
        <v>1.491296694667035</v>
      </c>
      <c r="W35" s="229">
        <v>1.976644152104182</v>
      </c>
      <c r="X35" s="229">
        <v>1.9549399179885349</v>
      </c>
      <c r="Y35" s="229">
        <v>1.46318487382378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14.454802503547331</v>
      </c>
      <c r="C37" s="229">
        <v>18.909167870232309</v>
      </c>
      <c r="D37" s="229">
        <v>24.13602008002222</v>
      </c>
      <c r="E37" s="229">
        <v>27.360201391881098</v>
      </c>
      <c r="F37" s="229">
        <v>32.940899297986647</v>
      </c>
      <c r="G37" s="229">
        <v>14.12960039983821</v>
      </c>
      <c r="H37" s="229">
        <v>14.75886089730982</v>
      </c>
      <c r="I37" s="229">
        <v>15.964414195277771</v>
      </c>
      <c r="J37" s="229">
        <v>15.286993953258071</v>
      </c>
      <c r="K37" s="229">
        <v>17.37686806491298</v>
      </c>
      <c r="L37" s="229">
        <v>18.833230118655589</v>
      </c>
      <c r="M37" s="229">
        <v>20.141854457279411</v>
      </c>
      <c r="N37" s="229">
        <v>20.08529865175014</v>
      </c>
      <c r="O37" s="229">
        <v>19.02051219568968</v>
      </c>
      <c r="P37" s="229">
        <v>23.073027333347571</v>
      </c>
      <c r="Q37" s="229">
        <v>19.97545727509177</v>
      </c>
      <c r="R37" s="229">
        <v>20.827886567324349</v>
      </c>
      <c r="S37" s="229">
        <v>21.07994521405211</v>
      </c>
      <c r="T37" s="229">
        <v>20.997882188794311</v>
      </c>
      <c r="U37" s="229">
        <v>20.887751950233831</v>
      </c>
      <c r="V37" s="229">
        <v>14.71119577849446</v>
      </c>
      <c r="W37" s="229">
        <v>14.06597717751521</v>
      </c>
      <c r="X37" s="229">
        <v>14.732915956941101</v>
      </c>
      <c r="Y37" s="229">
        <v>15.353561550787971</v>
      </c>
      <c r="DA37" s="73" t="s">
        <v>2175</v>
      </c>
    </row>
    <row r="38" spans="1:105" ht="12" customHeight="1" x14ac:dyDescent="0.25">
      <c r="A38" s="64" t="s">
        <v>159</v>
      </c>
      <c r="B38" s="229">
        <v>36.477942452895391</v>
      </c>
      <c r="C38" s="229">
        <v>49.253458351421152</v>
      </c>
      <c r="D38" s="229">
        <v>43.999568086357961</v>
      </c>
      <c r="E38" s="229">
        <v>47.222193632295969</v>
      </c>
      <c r="F38" s="229">
        <v>38.987318374723493</v>
      </c>
      <c r="G38" s="229">
        <v>32.364410461899062</v>
      </c>
      <c r="H38" s="229">
        <v>32.199316459013168</v>
      </c>
      <c r="I38" s="229">
        <v>28.629004388584651</v>
      </c>
      <c r="J38" s="229">
        <v>29.879116766904659</v>
      </c>
      <c r="K38" s="229">
        <v>26.908087880843031</v>
      </c>
      <c r="L38" s="229">
        <v>25.67526322001703</v>
      </c>
      <c r="M38" s="229">
        <v>24.115667828026279</v>
      </c>
      <c r="N38" s="229">
        <v>20.574579849118951</v>
      </c>
      <c r="O38" s="229">
        <v>19.920134466400189</v>
      </c>
      <c r="P38" s="229">
        <v>18.014114097454492</v>
      </c>
      <c r="Q38" s="229">
        <v>15.62053019754331</v>
      </c>
      <c r="R38" s="229">
        <v>15.009203976982739</v>
      </c>
      <c r="S38" s="229">
        <v>12.9608437707519</v>
      </c>
      <c r="T38" s="229">
        <v>13.004898628786011</v>
      </c>
      <c r="U38" s="229">
        <v>9.6672024801953285</v>
      </c>
      <c r="V38" s="229">
        <v>16.576131629386111</v>
      </c>
      <c r="W38" s="229">
        <v>10.21115027652106</v>
      </c>
      <c r="X38" s="229">
        <v>12.09877942105153</v>
      </c>
      <c r="Y38" s="229">
        <v>9.4437786907317403</v>
      </c>
      <c r="DA38" s="73" t="s">
        <v>2176</v>
      </c>
    </row>
    <row r="39" spans="1:105" ht="12" customHeight="1" x14ac:dyDescent="0.25">
      <c r="A39" s="64" t="s">
        <v>32</v>
      </c>
      <c r="B39" s="229">
        <v>55.557840867588773</v>
      </c>
      <c r="C39" s="229">
        <v>52.297589501991013</v>
      </c>
      <c r="D39" s="229">
        <v>58.027754841522373</v>
      </c>
      <c r="E39" s="229">
        <v>68.599135750073884</v>
      </c>
      <c r="F39" s="229">
        <v>60.073254600074961</v>
      </c>
      <c r="G39" s="229">
        <v>37.737701844680039</v>
      </c>
      <c r="H39" s="229">
        <v>27.962149268404961</v>
      </c>
      <c r="I39" s="229">
        <v>21.700068098906609</v>
      </c>
      <c r="J39" s="229">
        <v>20.763219503169331</v>
      </c>
      <c r="K39" s="229">
        <v>20.892013523827661</v>
      </c>
      <c r="L39" s="229">
        <v>20.16536251378702</v>
      </c>
      <c r="M39" s="229">
        <v>15.004181954116101</v>
      </c>
      <c r="N39" s="229">
        <v>13.979144473300879</v>
      </c>
      <c r="O39" s="229">
        <v>12.0975014833072</v>
      </c>
      <c r="P39" s="229">
        <v>10.33432112775961</v>
      </c>
      <c r="Q39" s="229">
        <v>7.6722472500786436</v>
      </c>
      <c r="R39" s="229">
        <v>5.1378882858715773</v>
      </c>
      <c r="S39" s="229">
        <v>5.2478102526310701</v>
      </c>
      <c r="T39" s="229">
        <v>1.9504410727589101</v>
      </c>
      <c r="U39" s="229">
        <v>3.2562159752550071</v>
      </c>
      <c r="V39" s="229">
        <v>1.6400439803658751</v>
      </c>
      <c r="W39" s="229">
        <v>1.412540321003682</v>
      </c>
      <c r="X39" s="229">
        <v>1.2150703490267201</v>
      </c>
      <c r="Y39" s="229">
        <v>0.93306173876916421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1.266942098468574E-2</v>
      </c>
      <c r="H40" s="229">
        <v>5.8596072054167107E-3</v>
      </c>
      <c r="I40" s="229">
        <v>3.8800101765733598E-3</v>
      </c>
      <c r="J40" s="229">
        <v>2.240903836671217E-2</v>
      </c>
      <c r="K40" s="229">
        <v>5.8596072054205922E-3</v>
      </c>
      <c r="L40" s="229">
        <v>6.8098137792823874E-3</v>
      </c>
      <c r="M40" s="229">
        <v>9.5020657385361631E-4</v>
      </c>
      <c r="N40" s="229">
        <v>1.979597028860549E-3</v>
      </c>
      <c r="O40" s="229">
        <v>1.9795970288579681E-3</v>
      </c>
      <c r="P40" s="229">
        <v>9.7396173820144399E-3</v>
      </c>
      <c r="Q40" s="229">
        <v>9.7396173820180187E-3</v>
      </c>
      <c r="R40" s="229">
        <v>6.8098137792852072E-3</v>
      </c>
      <c r="S40" s="229">
        <v>2.240903836672269E-2</v>
      </c>
      <c r="T40" s="229">
        <v>1.171921441089026E-2</v>
      </c>
      <c r="U40" s="229">
        <v>1.9479234763973459E-2</v>
      </c>
      <c r="V40" s="229">
        <v>1.361962755853754E-2</v>
      </c>
      <c r="W40" s="229">
        <v>2.9298036027118929E-3</v>
      </c>
      <c r="X40" s="229">
        <v>9.5020657385330666E-4</v>
      </c>
      <c r="Y40" s="229">
        <v>4.8302167504130824E-3</v>
      </c>
      <c r="DA40" s="73" t="s">
        <v>2178</v>
      </c>
    </row>
    <row r="41" spans="1:105" ht="12" customHeight="1" x14ac:dyDescent="0.25">
      <c r="A41" s="64" t="s">
        <v>35</v>
      </c>
      <c r="B41" s="229">
        <v>78.604471065767243</v>
      </c>
      <c r="C41" s="229">
        <v>76.347779573251557</v>
      </c>
      <c r="D41" s="229">
        <v>76.216947964299621</v>
      </c>
      <c r="E41" s="229">
        <v>73.276598287488895</v>
      </c>
      <c r="F41" s="229">
        <v>63.388635074139273</v>
      </c>
      <c r="G41" s="229">
        <v>68.508012966200297</v>
      </c>
      <c r="H41" s="229">
        <v>73.218721748953669</v>
      </c>
      <c r="I41" s="229">
        <v>61.506450606403682</v>
      </c>
      <c r="J41" s="229">
        <v>62.731265761363481</v>
      </c>
      <c r="K41" s="229">
        <v>66.430257999020299</v>
      </c>
      <c r="L41" s="229">
        <v>68.85170871902352</v>
      </c>
      <c r="M41" s="229">
        <v>71.177042903744407</v>
      </c>
      <c r="N41" s="229">
        <v>75.673388276179566</v>
      </c>
      <c r="O41" s="229">
        <v>64.794401460000643</v>
      </c>
      <c r="P41" s="229">
        <v>62.05818654974486</v>
      </c>
      <c r="Q41" s="229">
        <v>56.974868985385527</v>
      </c>
      <c r="R41" s="229">
        <v>63.139567584064601</v>
      </c>
      <c r="S41" s="229">
        <v>41.577371326806308</v>
      </c>
      <c r="T41" s="229">
        <v>56.160882878038677</v>
      </c>
      <c r="U41" s="229">
        <v>56.121098104442453</v>
      </c>
      <c r="V41" s="229">
        <v>57.589964720661648</v>
      </c>
      <c r="W41" s="229">
        <v>52.546088976953037</v>
      </c>
      <c r="X41" s="229">
        <v>43.915451629990812</v>
      </c>
      <c r="Y41" s="229">
        <v>38.599069681473459</v>
      </c>
      <c r="DA41" s="73" t="s">
        <v>2179</v>
      </c>
    </row>
    <row r="42" spans="1:105" ht="12" customHeight="1" x14ac:dyDescent="0.25">
      <c r="A42" s="64" t="s">
        <v>36</v>
      </c>
      <c r="B42" s="229">
        <v>3.4642948005055629</v>
      </c>
      <c r="C42" s="229">
        <v>3.5434786816558499</v>
      </c>
      <c r="D42" s="229">
        <v>3.246539127323282</v>
      </c>
      <c r="E42" s="229">
        <v>3.1673552461691878</v>
      </c>
      <c r="F42" s="229">
        <v>5.3449119779196508</v>
      </c>
      <c r="G42" s="229">
        <v>0.61367507894571571</v>
      </c>
      <c r="H42" s="229">
        <v>9.8979851442849862E-2</v>
      </c>
      <c r="I42" s="229">
        <v>0</v>
      </c>
      <c r="J42" s="229">
        <v>0.25734761375199489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1.847597498975915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5.5208585618386996</v>
      </c>
      <c r="I43" s="229">
        <v>8.292294402267661</v>
      </c>
      <c r="J43" s="229">
        <v>15.638816528005851</v>
      </c>
      <c r="K43" s="229">
        <v>17.48641402695467</v>
      </c>
      <c r="L43" s="229">
        <v>18.410252368408781</v>
      </c>
      <c r="M43" s="229">
        <v>14.73699130553921</v>
      </c>
      <c r="N43" s="229">
        <v>15.660829646959259</v>
      </c>
      <c r="O43" s="229">
        <v>17.486414026951671</v>
      </c>
      <c r="P43" s="229">
        <v>0</v>
      </c>
      <c r="Q43" s="229">
        <v>16.58458880454782</v>
      </c>
      <c r="R43" s="229">
        <v>20.257849867393869</v>
      </c>
      <c r="S43" s="229">
        <v>23.029285707805869</v>
      </c>
      <c r="T43" s="229">
        <v>21.181688208872611</v>
      </c>
      <c r="U43" s="229">
        <v>23.953124049195011</v>
      </c>
      <c r="V43" s="229">
        <v>35.742653746471753</v>
      </c>
      <c r="W43" s="229">
        <v>29.32004914607985</v>
      </c>
      <c r="X43" s="229">
        <v>28.814143329408839</v>
      </c>
      <c r="Y43" s="229">
        <v>23.359244940522281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50.303777651933792</v>
      </c>
      <c r="W44" s="229">
        <v>58.332152178350341</v>
      </c>
      <c r="X44" s="229">
        <v>66.800393164580171</v>
      </c>
      <c r="Y44" s="229">
        <v>69.329922247945518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43.825820517682637</v>
      </c>
      <c r="C45" s="261">
        <f t="shared" si="2"/>
        <v>43.406061383989083</v>
      </c>
      <c r="D45" s="261">
        <f t="shared" si="2"/>
        <v>43.702200516660056</v>
      </c>
      <c r="E45" s="261">
        <f t="shared" si="2"/>
        <v>45.189933929798251</v>
      </c>
      <c r="F45" s="261">
        <f t="shared" si="2"/>
        <v>42.112299165767595</v>
      </c>
      <c r="G45" s="261">
        <f t="shared" si="2"/>
        <v>34.049461323378523</v>
      </c>
      <c r="H45" s="261">
        <f t="shared" si="2"/>
        <v>34.3459283613793</v>
      </c>
      <c r="I45" s="261">
        <f t="shared" si="2"/>
        <v>31.216575782696939</v>
      </c>
      <c r="J45" s="261">
        <f t="shared" si="2"/>
        <v>32.814622518161052</v>
      </c>
      <c r="K45" s="261">
        <f t="shared" si="2"/>
        <v>33.067640039446339</v>
      </c>
      <c r="L45" s="261">
        <f t="shared" si="2"/>
        <v>34.100087864817958</v>
      </c>
      <c r="M45" s="261">
        <f t="shared" si="2"/>
        <v>32.663251858647286</v>
      </c>
      <c r="N45" s="261">
        <f t="shared" si="2"/>
        <v>32.75244794605868</v>
      </c>
      <c r="O45" s="261">
        <f t="shared" si="2"/>
        <v>30.427363631572568</v>
      </c>
      <c r="P45" s="261">
        <f t="shared" si="2"/>
        <v>27.531830541908295</v>
      </c>
      <c r="Q45" s="261">
        <f t="shared" si="2"/>
        <v>27.498071413945009</v>
      </c>
      <c r="R45" s="261">
        <f t="shared" si="2"/>
        <v>28.680454286078593</v>
      </c>
      <c r="S45" s="261">
        <f t="shared" si="2"/>
        <v>25.751092286343329</v>
      </c>
      <c r="T45" s="261">
        <f t="shared" si="2"/>
        <v>26.891782181161275</v>
      </c>
      <c r="U45" s="261">
        <f t="shared" si="2"/>
        <v>27.10015256831781</v>
      </c>
      <c r="V45" s="261">
        <f t="shared" si="2"/>
        <v>36.352687834615843</v>
      </c>
      <c r="W45" s="261">
        <f t="shared" si="2"/>
        <v>34.401846526440913</v>
      </c>
      <c r="X45" s="261">
        <f t="shared" si="2"/>
        <v>34.643050864718994</v>
      </c>
      <c r="Y45" s="261">
        <f t="shared" si="2"/>
        <v>32.627838284856708</v>
      </c>
      <c r="DA45" s="70"/>
    </row>
    <row r="46" spans="1:105" ht="12" customHeight="1" x14ac:dyDescent="0.25">
      <c r="A46" s="165" t="s">
        <v>2184</v>
      </c>
      <c r="B46" s="346">
        <v>17.32280572972833</v>
      </c>
      <c r="C46" s="346">
        <v>17.350630433482809</v>
      </c>
      <c r="D46" s="346">
        <v>17.801681766156019</v>
      </c>
      <c r="E46" s="346">
        <v>18.951068344336981</v>
      </c>
      <c r="F46" s="346">
        <v>17.275551816924899</v>
      </c>
      <c r="G46" s="346">
        <v>13.26018499563922</v>
      </c>
      <c r="H46" s="346">
        <v>13.39778496172508</v>
      </c>
      <c r="I46" s="346">
        <v>11.733230673212789</v>
      </c>
      <c r="J46" s="346">
        <v>12.494663363638869</v>
      </c>
      <c r="K46" s="346">
        <v>12.81876538468196</v>
      </c>
      <c r="L46" s="346">
        <v>13.01361880840674</v>
      </c>
      <c r="M46" s="346">
        <v>12.41649734193426</v>
      </c>
      <c r="N46" s="346">
        <v>12.522760069225789</v>
      </c>
      <c r="O46" s="346">
        <v>11.42906017581036</v>
      </c>
      <c r="P46" s="346">
        <v>9.8544819272210589</v>
      </c>
      <c r="Q46" s="346">
        <v>9.8919014946319237</v>
      </c>
      <c r="R46" s="346">
        <v>10.507763517200679</v>
      </c>
      <c r="S46" s="346">
        <v>9.019031851671377</v>
      </c>
      <c r="T46" s="346">
        <v>9.6481317658001409</v>
      </c>
      <c r="U46" s="346">
        <v>9.7236796722919223</v>
      </c>
      <c r="V46" s="346">
        <v>14.33115172093372</v>
      </c>
      <c r="W46" s="346">
        <v>13.414215442127681</v>
      </c>
      <c r="X46" s="346">
        <v>13.421421502869119</v>
      </c>
      <c r="Y46" s="346">
        <v>12.497370950722409</v>
      </c>
      <c r="DA46" s="167" t="s">
        <v>2185</v>
      </c>
    </row>
    <row r="47" spans="1:105" ht="12" customHeight="1" x14ac:dyDescent="0.25">
      <c r="A47" s="59" t="s">
        <v>28</v>
      </c>
      <c r="B47" s="230">
        <v>1.0900258863110339</v>
      </c>
      <c r="C47" s="230">
        <v>0.23247317087958691</v>
      </c>
      <c r="D47" s="230">
        <v>0.23037937626058441</v>
      </c>
      <c r="E47" s="230">
        <v>0.18173062677701199</v>
      </c>
      <c r="F47" s="230">
        <v>0.13906253045764499</v>
      </c>
      <c r="G47" s="230">
        <v>0.13919705699185581</v>
      </c>
      <c r="H47" s="230">
        <v>0.28581452039479832</v>
      </c>
      <c r="I47" s="230">
        <v>0.1476567229863478</v>
      </c>
      <c r="J47" s="230">
        <v>0.25605585600170788</v>
      </c>
      <c r="K47" s="230">
        <v>0.2050527236976919</v>
      </c>
      <c r="L47" s="230">
        <v>0.15522935176979641</v>
      </c>
      <c r="M47" s="230">
        <v>0.10178011016051559</v>
      </c>
      <c r="N47" s="230">
        <v>0.15314461189191109</v>
      </c>
      <c r="O47" s="230">
        <v>0.1574199522768642</v>
      </c>
      <c r="P47" s="230">
        <v>0.1416880547124979</v>
      </c>
      <c r="Q47" s="230">
        <v>0</v>
      </c>
      <c r="R47" s="230">
        <v>0</v>
      </c>
      <c r="S47" s="230">
        <v>0.34908446918870639</v>
      </c>
      <c r="T47" s="230">
        <v>0.1122072058794594</v>
      </c>
      <c r="U47" s="230">
        <v>0.1722285525784551</v>
      </c>
      <c r="V47" s="230">
        <v>0.23228254285471581</v>
      </c>
      <c r="W47" s="230">
        <v>0.33056148687593923</v>
      </c>
      <c r="X47" s="230">
        <v>0.35496593239500979</v>
      </c>
      <c r="Y47" s="230">
        <v>0.2779332086670066</v>
      </c>
      <c r="DA47" s="71" t="s">
        <v>2186</v>
      </c>
    </row>
    <row r="48" spans="1:105" ht="12" customHeight="1" x14ac:dyDescent="0.25">
      <c r="A48" s="59" t="s">
        <v>31</v>
      </c>
      <c r="B48" s="230">
        <v>1.2676817558659119</v>
      </c>
      <c r="C48" s="230">
        <v>1.6446999971687939</v>
      </c>
      <c r="D48" s="230">
        <v>2.0955662494472391</v>
      </c>
      <c r="E48" s="230">
        <v>2.3724350855781289</v>
      </c>
      <c r="F48" s="230">
        <v>2.889047841630302</v>
      </c>
      <c r="G48" s="230">
        <v>1.2137923883768029</v>
      </c>
      <c r="H48" s="230">
        <v>1.3063250369010211</v>
      </c>
      <c r="I48" s="230">
        <v>1.44723780898995</v>
      </c>
      <c r="J48" s="230">
        <v>1.454147771768469</v>
      </c>
      <c r="K48" s="230">
        <v>1.665461881802311</v>
      </c>
      <c r="L48" s="230">
        <v>1.813622794775716</v>
      </c>
      <c r="M48" s="230">
        <v>1.9015917248322991</v>
      </c>
      <c r="N48" s="230">
        <v>1.906552248431284</v>
      </c>
      <c r="O48" s="230">
        <v>1.8508819072661999</v>
      </c>
      <c r="P48" s="230">
        <v>1.9748347854836359</v>
      </c>
      <c r="Q48" s="230">
        <v>1.9711605922619839</v>
      </c>
      <c r="R48" s="230">
        <v>2.1020550360154528</v>
      </c>
      <c r="S48" s="230">
        <v>2.260060870551968</v>
      </c>
      <c r="T48" s="230">
        <v>2.1737628669782572</v>
      </c>
      <c r="U48" s="230">
        <v>2.21842888051793</v>
      </c>
      <c r="V48" s="230">
        <v>2.2913977990310022</v>
      </c>
      <c r="W48" s="230">
        <v>2.352305206383646</v>
      </c>
      <c r="X48" s="230">
        <v>2.6751120080118951</v>
      </c>
      <c r="Y48" s="230">
        <v>2.9164220479706899</v>
      </c>
      <c r="DA48" s="71" t="s">
        <v>2187</v>
      </c>
    </row>
    <row r="49" spans="1:105" ht="12" customHeight="1" x14ac:dyDescent="0.25">
      <c r="A49" s="59" t="s">
        <v>159</v>
      </c>
      <c r="B49" s="230">
        <v>3.199104389542081</v>
      </c>
      <c r="C49" s="230">
        <v>4.2840152124653192</v>
      </c>
      <c r="D49" s="230">
        <v>3.8201828456526008</v>
      </c>
      <c r="E49" s="230">
        <v>4.0946916795892996</v>
      </c>
      <c r="F49" s="230">
        <v>3.419342835255641</v>
      </c>
      <c r="G49" s="230">
        <v>2.7802396360342541</v>
      </c>
      <c r="H49" s="230">
        <v>2.8500013350742428</v>
      </c>
      <c r="I49" s="230">
        <v>2.595333413308373</v>
      </c>
      <c r="J49" s="230">
        <v>2.842197177669727</v>
      </c>
      <c r="K49" s="230">
        <v>2.5789684602727179</v>
      </c>
      <c r="L49" s="230">
        <v>2.4725043098986701</v>
      </c>
      <c r="M49" s="230">
        <v>2.2767592963122532</v>
      </c>
      <c r="N49" s="230">
        <v>1.9529961765566619</v>
      </c>
      <c r="O49" s="230">
        <v>1.938423954877786</v>
      </c>
      <c r="P49" s="230">
        <v>1.5418392495859301</v>
      </c>
      <c r="Q49" s="230">
        <v>1.5414202103913659</v>
      </c>
      <c r="R49" s="230">
        <v>1.5148043323750859</v>
      </c>
      <c r="S49" s="230">
        <v>1.389581213716202</v>
      </c>
      <c r="T49" s="230">
        <v>1.346305569004371</v>
      </c>
      <c r="U49" s="230">
        <v>1.0267261516211079</v>
      </c>
      <c r="V49" s="230">
        <v>2.581877918282359</v>
      </c>
      <c r="W49" s="230">
        <v>1.707648295990585</v>
      </c>
      <c r="X49" s="230">
        <v>2.196821742968933</v>
      </c>
      <c r="Y49" s="230">
        <v>1.793853777750499</v>
      </c>
      <c r="DA49" s="71" t="s">
        <v>2188</v>
      </c>
    </row>
    <row r="50" spans="1:105" ht="12" customHeight="1" x14ac:dyDescent="0.25">
      <c r="A50" s="59" t="s">
        <v>32</v>
      </c>
      <c r="B50" s="230">
        <v>4.8724056413679691</v>
      </c>
      <c r="C50" s="230">
        <v>4.548790612899805</v>
      </c>
      <c r="D50" s="230">
        <v>5.0381547651157321</v>
      </c>
      <c r="E50" s="230">
        <v>5.9483113505921068</v>
      </c>
      <c r="F50" s="230">
        <v>5.2686632800174307</v>
      </c>
      <c r="G50" s="230">
        <v>3.241828074234169</v>
      </c>
      <c r="H50" s="230">
        <v>2.4749644250349312</v>
      </c>
      <c r="I50" s="230">
        <v>1.967197707742002</v>
      </c>
      <c r="J50" s="230">
        <v>1.97506386589748</v>
      </c>
      <c r="K50" s="230">
        <v>2.002366135718693</v>
      </c>
      <c r="L50" s="230">
        <v>1.94190592317419</v>
      </c>
      <c r="M50" s="230">
        <v>1.4165442562570829</v>
      </c>
      <c r="N50" s="230">
        <v>1.3269391602696039</v>
      </c>
      <c r="O50" s="230">
        <v>1.177205239701876</v>
      </c>
      <c r="P50" s="230">
        <v>0.88452098429067116</v>
      </c>
      <c r="Q50" s="230">
        <v>0.75709062501929247</v>
      </c>
      <c r="R50" s="230">
        <v>0.5185415193659082</v>
      </c>
      <c r="S50" s="230">
        <v>0.56263763912188303</v>
      </c>
      <c r="T50" s="230">
        <v>0.20191542842616569</v>
      </c>
      <c r="U50" s="230">
        <v>0.34583346153862671</v>
      </c>
      <c r="V50" s="230">
        <v>0.25545123751381432</v>
      </c>
      <c r="W50" s="230">
        <v>0.2362243240828828</v>
      </c>
      <c r="X50" s="230">
        <v>0.22062497951936011</v>
      </c>
      <c r="Y50" s="230">
        <v>0.1772358692191911</v>
      </c>
      <c r="DA50" s="71" t="s">
        <v>2189</v>
      </c>
    </row>
    <row r="51" spans="1:105" ht="12" customHeight="1" x14ac:dyDescent="0.25">
      <c r="A51" s="59" t="s">
        <v>35</v>
      </c>
      <c r="B51" s="230">
        <v>6.8935880566413301</v>
      </c>
      <c r="C51" s="230">
        <v>6.6406514400693091</v>
      </c>
      <c r="D51" s="230">
        <v>6.6173985296798659</v>
      </c>
      <c r="E51" s="230">
        <v>6.3538996018004328</v>
      </c>
      <c r="F51" s="230">
        <v>5.5594353295638754</v>
      </c>
      <c r="G51" s="230">
        <v>5.8851278400021414</v>
      </c>
      <c r="H51" s="230">
        <v>6.4806796443200856</v>
      </c>
      <c r="I51" s="230">
        <v>5.5758050201861131</v>
      </c>
      <c r="J51" s="230">
        <v>5.9671986923014897</v>
      </c>
      <c r="K51" s="230">
        <v>6.3669161831905434</v>
      </c>
      <c r="L51" s="230">
        <v>6.6303564287883701</v>
      </c>
      <c r="M51" s="230">
        <v>6.7198219543721063</v>
      </c>
      <c r="N51" s="230">
        <v>7.1831278720763327</v>
      </c>
      <c r="O51" s="230">
        <v>6.3051291216876351</v>
      </c>
      <c r="P51" s="230">
        <v>5.3115988531483218</v>
      </c>
      <c r="Q51" s="230">
        <v>5.6222300669592826</v>
      </c>
      <c r="R51" s="230">
        <v>6.3723626294442273</v>
      </c>
      <c r="S51" s="230">
        <v>4.4576676590926176</v>
      </c>
      <c r="T51" s="230">
        <v>5.8139406955118886</v>
      </c>
      <c r="U51" s="230">
        <v>5.9604626260358016</v>
      </c>
      <c r="V51" s="230">
        <v>8.9701422232518269</v>
      </c>
      <c r="W51" s="230">
        <v>8.7874761287946281</v>
      </c>
      <c r="X51" s="230">
        <v>7.9738968399739178</v>
      </c>
      <c r="Y51" s="230">
        <v>7.3319260471150267</v>
      </c>
      <c r="DA51" s="71" t="s">
        <v>2190</v>
      </c>
    </row>
    <row r="52" spans="1:105" ht="12" customHeight="1" x14ac:dyDescent="0.25">
      <c r="A52" s="165" t="s">
        <v>2191</v>
      </c>
      <c r="B52" s="346">
        <v>14.65912673635501</v>
      </c>
      <c r="C52" s="346">
        <v>14.672728345823881</v>
      </c>
      <c r="D52" s="346">
        <v>15.05258641372412</v>
      </c>
      <c r="E52" s="346">
        <v>16.023981357678991</v>
      </c>
      <c r="F52" s="346">
        <v>14.62187741924758</v>
      </c>
      <c r="G52" s="346">
        <v>11.20099831688268</v>
      </c>
      <c r="H52" s="346">
        <v>11.34607721828381</v>
      </c>
      <c r="I52" s="346">
        <v>9.9534926555977563</v>
      </c>
      <c r="J52" s="346">
        <v>10.64339695301179</v>
      </c>
      <c r="K52" s="346">
        <v>10.93016390407392</v>
      </c>
      <c r="L52" s="346">
        <v>11.09751604073589</v>
      </c>
      <c r="M52" s="346">
        <v>10.56995179258756</v>
      </c>
      <c r="N52" s="346">
        <v>10.6663485382281</v>
      </c>
      <c r="O52" s="346">
        <v>9.7521285494159073</v>
      </c>
      <c r="P52" s="346">
        <v>8.3216100519160143</v>
      </c>
      <c r="Q52" s="346">
        <v>8.4439376586936206</v>
      </c>
      <c r="R52" s="346">
        <v>8.9889878882195191</v>
      </c>
      <c r="S52" s="346">
        <v>7.7455268011298699</v>
      </c>
      <c r="T52" s="346">
        <v>8.2671608518008295</v>
      </c>
      <c r="U52" s="346">
        <v>8.3491955259205923</v>
      </c>
      <c r="V52" s="346">
        <v>12.86917075983737</v>
      </c>
      <c r="W52" s="346">
        <v>12.131925099317129</v>
      </c>
      <c r="X52" s="346">
        <v>12.252264113867129</v>
      </c>
      <c r="Y52" s="346">
        <v>11.453961296596731</v>
      </c>
      <c r="DA52" s="167" t="s">
        <v>2192</v>
      </c>
    </row>
    <row r="53" spans="1:105" ht="12" customHeight="1" x14ac:dyDescent="0.25">
      <c r="A53" s="64" t="s">
        <v>28</v>
      </c>
      <c r="B53" s="229">
        <v>0.89825935485510988</v>
      </c>
      <c r="C53" s="229">
        <v>0.19316194950405019</v>
      </c>
      <c r="D53" s="229">
        <v>0.19176567621562041</v>
      </c>
      <c r="E53" s="229">
        <v>0.15146632591683901</v>
      </c>
      <c r="F53" s="229">
        <v>0.1145918841694684</v>
      </c>
      <c r="G53" s="229">
        <v>0.1171058357932498</v>
      </c>
      <c r="H53" s="229">
        <v>0.2333720775869518</v>
      </c>
      <c r="I53" s="229">
        <v>0.117714327979951</v>
      </c>
      <c r="J53" s="229">
        <v>0.1945410605371567</v>
      </c>
      <c r="K53" s="229">
        <v>0.1546198913218588</v>
      </c>
      <c r="L53" s="229">
        <v>0.1164969904515448</v>
      </c>
      <c r="M53" s="229">
        <v>7.7912673339528796E-2</v>
      </c>
      <c r="N53" s="229">
        <v>0.116598863856041</v>
      </c>
      <c r="O53" s="229">
        <v>0.1169139379355493</v>
      </c>
      <c r="P53" s="229">
        <v>0.1196382535589102</v>
      </c>
      <c r="Q53" s="229">
        <v>0</v>
      </c>
      <c r="R53" s="229">
        <v>0</v>
      </c>
      <c r="S53" s="229">
        <v>0.23531135458036259</v>
      </c>
      <c r="T53" s="229">
        <v>7.8333420680373647E-2</v>
      </c>
      <c r="U53" s="229">
        <v>0.1171964232670117</v>
      </c>
      <c r="V53" s="229">
        <v>0.10777724305315201</v>
      </c>
      <c r="W53" s="229">
        <v>0.14285370441224601</v>
      </c>
      <c r="X53" s="229">
        <v>0.14128512149784009</v>
      </c>
      <c r="Y53" s="229">
        <v>0.10574557855706281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1.0446605080540099</v>
      </c>
      <c r="C55" s="229">
        <v>1.3665811697771539</v>
      </c>
      <c r="D55" s="229">
        <v>1.744330093269008</v>
      </c>
      <c r="E55" s="229">
        <v>1.9773443379450011</v>
      </c>
      <c r="F55" s="229">
        <v>2.380665981976974</v>
      </c>
      <c r="G55" s="229">
        <v>1.021157883594241</v>
      </c>
      <c r="H55" s="229">
        <v>1.0666350591437299</v>
      </c>
      <c r="I55" s="229">
        <v>1.153761391062295</v>
      </c>
      <c r="J55" s="229">
        <v>1.1048036710228351</v>
      </c>
      <c r="K55" s="229">
        <v>1.2558405980728291</v>
      </c>
      <c r="L55" s="229">
        <v>1.3610930857910091</v>
      </c>
      <c r="M55" s="229">
        <v>1.455668446893529</v>
      </c>
      <c r="N55" s="229">
        <v>1.451581112146263</v>
      </c>
      <c r="O55" s="229">
        <v>1.3746281160825551</v>
      </c>
      <c r="P55" s="229">
        <v>1.667506730063157</v>
      </c>
      <c r="Q55" s="229">
        <v>1.4436427851911131</v>
      </c>
      <c r="R55" s="229">
        <v>1.5052485537434861</v>
      </c>
      <c r="S55" s="229">
        <v>1.523465040193952</v>
      </c>
      <c r="T55" s="229">
        <v>1.5175342776230201</v>
      </c>
      <c r="U55" s="229">
        <v>1.5095750743797749</v>
      </c>
      <c r="V55" s="229">
        <v>1.0631902616637301</v>
      </c>
      <c r="W55" s="229">
        <v>1.0165597808017841</v>
      </c>
      <c r="X55" s="229">
        <v>1.0647599968880981</v>
      </c>
      <c r="Y55" s="229">
        <v>1.109614566241808</v>
      </c>
      <c r="DA55" s="73" t="s">
        <v>2195</v>
      </c>
    </row>
    <row r="56" spans="1:105" ht="12" customHeight="1" x14ac:dyDescent="0.25">
      <c r="A56" s="64" t="s">
        <v>159</v>
      </c>
      <c r="B56" s="229">
        <v>2.636291010289129</v>
      </c>
      <c r="C56" s="229">
        <v>3.5595880893001199</v>
      </c>
      <c r="D56" s="229">
        <v>3.179885103236217</v>
      </c>
      <c r="E56" s="229">
        <v>3.412786911424964</v>
      </c>
      <c r="F56" s="229">
        <v>2.8176456794208669</v>
      </c>
      <c r="G56" s="229">
        <v>2.3390026579539058</v>
      </c>
      <c r="H56" s="229">
        <v>2.327071178095284</v>
      </c>
      <c r="I56" s="229">
        <v>2.069041777798053</v>
      </c>
      <c r="J56" s="229">
        <v>2.1593884312331229</v>
      </c>
      <c r="K56" s="229">
        <v>1.944669721323764</v>
      </c>
      <c r="L56" s="229">
        <v>1.855572465501421</v>
      </c>
      <c r="M56" s="229">
        <v>1.742859219218331</v>
      </c>
      <c r="N56" s="229">
        <v>1.4869418681371629</v>
      </c>
      <c r="O56" s="229">
        <v>1.4396445601430341</v>
      </c>
      <c r="P56" s="229">
        <v>1.301894894833151</v>
      </c>
      <c r="Q56" s="229">
        <v>1.1289086107011139</v>
      </c>
      <c r="R56" s="229">
        <v>1.084727560147098</v>
      </c>
      <c r="S56" s="229">
        <v>0.9366908773080489</v>
      </c>
      <c r="T56" s="229">
        <v>0.93987475826144629</v>
      </c>
      <c r="U56" s="229">
        <v>0.69865670263868873</v>
      </c>
      <c r="V56" s="229">
        <v>1.1979707149423211</v>
      </c>
      <c r="W56" s="229">
        <v>0.73796825885850192</v>
      </c>
      <c r="X56" s="229">
        <v>0.87438877519961622</v>
      </c>
      <c r="Y56" s="229">
        <v>0.68250968095817055</v>
      </c>
      <c r="DA56" s="73" t="s">
        <v>2196</v>
      </c>
    </row>
    <row r="57" spans="1:105" ht="12" customHeight="1" x14ac:dyDescent="0.25">
      <c r="A57" s="64" t="s">
        <v>32</v>
      </c>
      <c r="B57" s="229">
        <v>4.0152110174369957</v>
      </c>
      <c r="C57" s="229">
        <v>3.7795899602047509</v>
      </c>
      <c r="D57" s="229">
        <v>4.193713739022157</v>
      </c>
      <c r="E57" s="229">
        <v>4.9577161629950686</v>
      </c>
      <c r="F57" s="229">
        <v>4.3415436949464592</v>
      </c>
      <c r="G57" s="229">
        <v>2.727334861350021</v>
      </c>
      <c r="H57" s="229">
        <v>2.020847607834515</v>
      </c>
      <c r="I57" s="229">
        <v>1.5682818329373349</v>
      </c>
      <c r="J57" s="229">
        <v>1.500575011640233</v>
      </c>
      <c r="K57" s="229">
        <v>1.509883061820942</v>
      </c>
      <c r="L57" s="229">
        <v>1.457367393541094</v>
      </c>
      <c r="M57" s="229">
        <v>1.084364614409304</v>
      </c>
      <c r="N57" s="229">
        <v>1.010284309595727</v>
      </c>
      <c r="O57" s="229">
        <v>0.87429641758401222</v>
      </c>
      <c r="P57" s="229">
        <v>0.74686991794382895</v>
      </c>
      <c r="Q57" s="229">
        <v>0.55447964150435247</v>
      </c>
      <c r="R57" s="229">
        <v>0.37131942727866091</v>
      </c>
      <c r="S57" s="229">
        <v>0.37926357854693921</v>
      </c>
      <c r="T57" s="229">
        <v>0.14095998623970829</v>
      </c>
      <c r="U57" s="229">
        <v>0.235329416241328</v>
      </c>
      <c r="V57" s="229">
        <v>0.1185273321679407</v>
      </c>
      <c r="W57" s="229">
        <v>0.1020854549222897</v>
      </c>
      <c r="X57" s="229">
        <v>8.7814137054042146E-2</v>
      </c>
      <c r="Y57" s="229">
        <v>6.743314201831159E-2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9.1562951201608583E-4</v>
      </c>
      <c r="H58" s="229">
        <v>4.2347864930740773E-4</v>
      </c>
      <c r="I58" s="229">
        <v>2.8041153805589129E-4</v>
      </c>
      <c r="J58" s="229">
        <v>1.619519699382012E-3</v>
      </c>
      <c r="K58" s="229">
        <v>4.2347864930768832E-4</v>
      </c>
      <c r="L58" s="229">
        <v>4.9215086270964386E-4</v>
      </c>
      <c r="M58" s="229">
        <v>6.8672213401364433E-5</v>
      </c>
      <c r="N58" s="229">
        <v>1.4306711125275929E-4</v>
      </c>
      <c r="O58" s="229">
        <v>1.4306711125257281E-4</v>
      </c>
      <c r="P58" s="229">
        <v>7.0389018736506041E-4</v>
      </c>
      <c r="Q58" s="229">
        <v>7.0389018736531899E-4</v>
      </c>
      <c r="R58" s="229">
        <v>4.9215086270984758E-4</v>
      </c>
      <c r="S58" s="229">
        <v>1.6195196993827731E-3</v>
      </c>
      <c r="T58" s="229">
        <v>8.4695729861892393E-4</v>
      </c>
      <c r="U58" s="229">
        <v>1.407780374726116E-3</v>
      </c>
      <c r="V58" s="229">
        <v>9.8430172541731946E-4</v>
      </c>
      <c r="W58" s="229">
        <v>2.117393246539596E-4</v>
      </c>
      <c r="X58" s="229">
        <v>6.8672213401342058E-5</v>
      </c>
      <c r="Y58" s="229">
        <v>3.4908375145625148E-4</v>
      </c>
      <c r="DA58" s="73" t="s">
        <v>2198</v>
      </c>
    </row>
    <row r="59" spans="1:105" ht="12" customHeight="1" x14ac:dyDescent="0.25">
      <c r="A59" s="64" t="s">
        <v>35</v>
      </c>
      <c r="B59" s="229">
        <v>5.6808100047530514</v>
      </c>
      <c r="C59" s="229">
        <v>5.5177170478956974</v>
      </c>
      <c r="D59" s="229">
        <v>5.5082617395271694</v>
      </c>
      <c r="E59" s="229">
        <v>5.2957602413932623</v>
      </c>
      <c r="F59" s="229">
        <v>4.5811489783516377</v>
      </c>
      <c r="G59" s="229">
        <v>4.9511306441909673</v>
      </c>
      <c r="H59" s="229">
        <v>5.2915774561815132</v>
      </c>
      <c r="I59" s="229">
        <v>4.4451219532965753</v>
      </c>
      <c r="J59" s="229">
        <v>4.5336403555188509</v>
      </c>
      <c r="K59" s="229">
        <v>4.8009695777154278</v>
      </c>
      <c r="L59" s="229">
        <v>4.9759698199370366</v>
      </c>
      <c r="M59" s="229">
        <v>5.1440236408183484</v>
      </c>
      <c r="N59" s="229">
        <v>5.4689782322077267</v>
      </c>
      <c r="O59" s="229">
        <v>4.6827448753899272</v>
      </c>
      <c r="P59" s="229">
        <v>4.4849963653296019</v>
      </c>
      <c r="Q59" s="229">
        <v>4.117620809137791</v>
      </c>
      <c r="R59" s="229">
        <v>4.5631486652614202</v>
      </c>
      <c r="S59" s="229">
        <v>3.0048309441206542</v>
      </c>
      <c r="T59" s="229">
        <v>4.0587933612884566</v>
      </c>
      <c r="U59" s="229">
        <v>4.0559180828619494</v>
      </c>
      <c r="V59" s="229">
        <v>4.1620742856316904</v>
      </c>
      <c r="W59" s="229">
        <v>3.797549222373938</v>
      </c>
      <c r="X59" s="229">
        <v>3.173805937504091</v>
      </c>
      <c r="Y59" s="229">
        <v>2.7895866258957609</v>
      </c>
      <c r="DA59" s="73" t="s">
        <v>2199</v>
      </c>
    </row>
    <row r="60" spans="1:105" ht="12" customHeight="1" x14ac:dyDescent="0.25">
      <c r="A60" s="64" t="s">
        <v>36</v>
      </c>
      <c r="B60" s="229">
        <v>0.25036744469229999</v>
      </c>
      <c r="C60" s="229">
        <v>0.25609012914211171</v>
      </c>
      <c r="D60" s="229">
        <v>0.23463006245394591</v>
      </c>
      <c r="E60" s="229">
        <v>0.2289073780038591</v>
      </c>
      <c r="F60" s="229">
        <v>0.38628120038217328</v>
      </c>
      <c r="G60" s="229">
        <v>4.4350804488279168E-2</v>
      </c>
      <c r="H60" s="229">
        <v>7.1533555626251324E-3</v>
      </c>
      <c r="I60" s="229">
        <v>0</v>
      </c>
      <c r="J60" s="229">
        <v>1.8598724462867641E-2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0.1335273962744099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0.39899700522987952</v>
      </c>
      <c r="I61" s="229">
        <v>0.59929096098549084</v>
      </c>
      <c r="J61" s="229">
        <v>1.130230178897341</v>
      </c>
      <c r="K61" s="229">
        <v>1.263757575169794</v>
      </c>
      <c r="L61" s="229">
        <v>1.3305241346510721</v>
      </c>
      <c r="M61" s="229">
        <v>1.0650545256951121</v>
      </c>
      <c r="N61" s="229">
        <v>1.131821085173929</v>
      </c>
      <c r="O61" s="229">
        <v>1.263757575169576</v>
      </c>
      <c r="P61" s="229">
        <v>0</v>
      </c>
      <c r="Q61" s="229">
        <v>1.198581921971885</v>
      </c>
      <c r="R61" s="229">
        <v>1.464051530926145</v>
      </c>
      <c r="S61" s="229">
        <v>1.6643454866805309</v>
      </c>
      <c r="T61" s="229">
        <v>1.5308180904092039</v>
      </c>
      <c r="U61" s="229">
        <v>1.7311120461571139</v>
      </c>
      <c r="V61" s="229">
        <v>2.583151088562051</v>
      </c>
      <c r="W61" s="229">
        <v>2.1189841528167261</v>
      </c>
      <c r="X61" s="229">
        <v>2.082421921866747</v>
      </c>
      <c r="Y61" s="229">
        <v>1.688191912780233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3.6354955320910678</v>
      </c>
      <c r="W62" s="229">
        <v>4.2157127858069874</v>
      </c>
      <c r="X62" s="229">
        <v>4.8277195516433</v>
      </c>
      <c r="Y62" s="229">
        <v>5.0105307063939311</v>
      </c>
      <c r="DA62" s="73" t="s">
        <v>2202</v>
      </c>
    </row>
    <row r="63" spans="1:105" ht="12" customHeight="1" x14ac:dyDescent="0.25">
      <c r="A63" s="166" t="s">
        <v>2203</v>
      </c>
      <c r="B63" s="347">
        <v>3.4834964857644981</v>
      </c>
      <c r="C63" s="347">
        <v>3.3478537072595271</v>
      </c>
      <c r="D63" s="347">
        <v>3.1905683343470339</v>
      </c>
      <c r="E63" s="347">
        <v>3.004377714053613</v>
      </c>
      <c r="F63" s="347">
        <v>3.0043735087044459</v>
      </c>
      <c r="G63" s="347">
        <v>2.8200817678990062</v>
      </c>
      <c r="H63" s="347">
        <v>2.8241371121677692</v>
      </c>
      <c r="I63" s="347">
        <v>2.8028977805548219</v>
      </c>
      <c r="J63" s="347">
        <v>2.846047706326587</v>
      </c>
      <c r="K63" s="347">
        <v>2.7407972796148412</v>
      </c>
      <c r="L63" s="347">
        <v>2.9379273575515672</v>
      </c>
      <c r="M63" s="347">
        <v>2.846118448272196</v>
      </c>
      <c r="N63" s="347">
        <v>2.8127468642955278</v>
      </c>
      <c r="O63" s="347">
        <v>2.719463207748912</v>
      </c>
      <c r="P63" s="347">
        <v>2.7516878125797719</v>
      </c>
      <c r="Q63" s="347">
        <v>2.6947741942998431</v>
      </c>
      <c r="R63" s="347">
        <v>2.701089082546587</v>
      </c>
      <c r="S63" s="347">
        <v>2.6430981275123768</v>
      </c>
      <c r="T63" s="347">
        <v>2.6401439892824419</v>
      </c>
      <c r="U63" s="347">
        <v>2.6550815794427338</v>
      </c>
      <c r="V63" s="347">
        <v>2.691872162895514</v>
      </c>
      <c r="W63" s="347">
        <v>2.6046194073517932</v>
      </c>
      <c r="X63" s="347">
        <v>2.638048602347864</v>
      </c>
      <c r="Y63" s="347">
        <v>2.551913540452226</v>
      </c>
      <c r="DA63" s="168" t="s">
        <v>2204</v>
      </c>
    </row>
    <row r="64" spans="1:105" ht="12" customHeight="1" x14ac:dyDescent="0.25">
      <c r="A64" s="60" t="s">
        <v>2205</v>
      </c>
      <c r="B64" s="262">
        <v>6.9669929715289962</v>
      </c>
      <c r="C64" s="262">
        <v>6.6957074145190534</v>
      </c>
      <c r="D64" s="262">
        <v>6.3811366686940678</v>
      </c>
      <c r="E64" s="262">
        <v>6.0087554281072251</v>
      </c>
      <c r="F64" s="262">
        <v>6.0087470174088917</v>
      </c>
      <c r="G64" s="262">
        <v>5.6401635357980124</v>
      </c>
      <c r="H64" s="262">
        <v>5.6482742243355366</v>
      </c>
      <c r="I64" s="262">
        <v>5.6057955611096446</v>
      </c>
      <c r="J64" s="262">
        <v>5.692095412653174</v>
      </c>
      <c r="K64" s="262">
        <v>5.4815945592296824</v>
      </c>
      <c r="L64" s="262">
        <v>5.8758547151031344</v>
      </c>
      <c r="M64" s="262">
        <v>5.6922368965443928</v>
      </c>
      <c r="N64" s="262">
        <v>5.6254937285910556</v>
      </c>
      <c r="O64" s="262">
        <v>5.4389264154978241</v>
      </c>
      <c r="P64" s="262">
        <v>5.5033756251595438</v>
      </c>
      <c r="Q64" s="262">
        <v>5.3895483885996853</v>
      </c>
      <c r="R64" s="262">
        <v>5.4021781650931731</v>
      </c>
      <c r="S64" s="262">
        <v>5.2861962550247537</v>
      </c>
      <c r="T64" s="262">
        <v>5.2802879785648846</v>
      </c>
      <c r="U64" s="262">
        <v>5.3101631588854694</v>
      </c>
      <c r="V64" s="262">
        <v>5.3837443257910289</v>
      </c>
      <c r="W64" s="262">
        <v>5.2092388147035864</v>
      </c>
      <c r="X64" s="262">
        <v>5.2760972046957288</v>
      </c>
      <c r="Y64" s="262">
        <v>5.1038270809044528</v>
      </c>
      <c r="DA64" s="72" t="s">
        <v>2206</v>
      </c>
    </row>
    <row r="65" spans="1:105" ht="12" customHeight="1" x14ac:dyDescent="0.25">
      <c r="A65" s="101" t="s">
        <v>2207</v>
      </c>
      <c r="B65" s="278">
        <v>1.3933985943057989</v>
      </c>
      <c r="C65" s="278">
        <v>1.3391414829038111</v>
      </c>
      <c r="D65" s="278">
        <v>1.2762273337388139</v>
      </c>
      <c r="E65" s="278">
        <v>1.2017510856214451</v>
      </c>
      <c r="F65" s="278">
        <v>1.2017494034817779</v>
      </c>
      <c r="G65" s="278">
        <v>1.1280327071596019</v>
      </c>
      <c r="H65" s="278">
        <v>1.1296548448671071</v>
      </c>
      <c r="I65" s="278">
        <v>1.1211591122219291</v>
      </c>
      <c r="J65" s="278">
        <v>1.138419082530634</v>
      </c>
      <c r="K65" s="278">
        <v>1.0963189118459371</v>
      </c>
      <c r="L65" s="278">
        <v>1.175170943020627</v>
      </c>
      <c r="M65" s="278">
        <v>1.1384473793088781</v>
      </c>
      <c r="N65" s="278">
        <v>1.1250987457182109</v>
      </c>
      <c r="O65" s="278">
        <v>1.0877852830995649</v>
      </c>
      <c r="P65" s="278">
        <v>1.1006751250319089</v>
      </c>
      <c r="Q65" s="278">
        <v>1.0779096777199371</v>
      </c>
      <c r="R65" s="278">
        <v>1.0804356330186351</v>
      </c>
      <c r="S65" s="278">
        <v>1.0572392510049511</v>
      </c>
      <c r="T65" s="278">
        <v>1.056057595712977</v>
      </c>
      <c r="U65" s="278">
        <v>1.0620326317770941</v>
      </c>
      <c r="V65" s="278">
        <v>1.076748865158206</v>
      </c>
      <c r="W65" s="278">
        <v>1.041847762940717</v>
      </c>
      <c r="X65" s="278">
        <v>1.055219440939146</v>
      </c>
      <c r="Y65" s="278">
        <v>1.0207654161808899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54.987264101772709</v>
      </c>
      <c r="C66" s="261">
        <f t="shared" si="3"/>
        <v>53.226921887784364</v>
      </c>
      <c r="D66" s="261">
        <f t="shared" si="3"/>
        <v>51.415636601243754</v>
      </c>
      <c r="E66" s="261">
        <f t="shared" si="3"/>
        <v>49.591975092586679</v>
      </c>
      <c r="F66" s="261">
        <f t="shared" si="3"/>
        <v>48.660617492786329</v>
      </c>
      <c r="G66" s="261">
        <f t="shared" si="3"/>
        <v>44.110960912031089</v>
      </c>
      <c r="H66" s="261">
        <f t="shared" si="3"/>
        <v>44.257293314653936</v>
      </c>
      <c r="I66" s="261">
        <f t="shared" si="3"/>
        <v>43.055933594981127</v>
      </c>
      <c r="J66" s="261">
        <f t="shared" si="3"/>
        <v>44.047204372892224</v>
      </c>
      <c r="K66" s="261">
        <f t="shared" si="3"/>
        <v>42.862013598502756</v>
      </c>
      <c r="L66" s="261">
        <f t="shared" si="3"/>
        <v>45.544151403941591</v>
      </c>
      <c r="M66" s="261">
        <f t="shared" si="3"/>
        <v>44.021209640310332</v>
      </c>
      <c r="N66" s="261">
        <f t="shared" si="3"/>
        <v>43.653554539670083</v>
      </c>
      <c r="O66" s="261">
        <f t="shared" si="3"/>
        <v>41.825057033672856</v>
      </c>
      <c r="P66" s="261">
        <f t="shared" si="3"/>
        <v>41.353612888399333</v>
      </c>
      <c r="Q66" s="261">
        <f t="shared" si="3"/>
        <v>40.649547566770558</v>
      </c>
      <c r="R66" s="261">
        <f t="shared" si="3"/>
        <v>41.085493478506052</v>
      </c>
      <c r="S66" s="261">
        <f t="shared" si="3"/>
        <v>39.478834541576703</v>
      </c>
      <c r="T66" s="261">
        <f t="shared" si="3"/>
        <v>39.811569290638076</v>
      </c>
      <c r="U66" s="261">
        <f t="shared" si="3"/>
        <v>40.052261624620691</v>
      </c>
      <c r="V66" s="261">
        <f t="shared" si="3"/>
        <v>43.199842575916271</v>
      </c>
      <c r="W66" s="261">
        <f t="shared" si="3"/>
        <v>41.563342617413007</v>
      </c>
      <c r="X66" s="261">
        <f t="shared" si="3"/>
        <v>41.999859016288632</v>
      </c>
      <c r="Y66" s="261">
        <f t="shared" si="3"/>
        <v>40.355221502036024</v>
      </c>
      <c r="DA66" s="70"/>
    </row>
    <row r="67" spans="1:105" ht="12" customHeight="1" x14ac:dyDescent="0.25">
      <c r="A67" s="165" t="s">
        <v>2210</v>
      </c>
      <c r="B67" s="346">
        <v>6.8158613306895752</v>
      </c>
      <c r="C67" s="346">
        <v>6.8211677448957664</v>
      </c>
      <c r="D67" s="346">
        <v>6.9886692546963074</v>
      </c>
      <c r="E67" s="346">
        <v>7.4091720331923669</v>
      </c>
      <c r="F67" s="346">
        <v>6.7419774745279781</v>
      </c>
      <c r="G67" s="346">
        <v>5.2390853476562604</v>
      </c>
      <c r="H67" s="346">
        <v>5.3052252544438483</v>
      </c>
      <c r="I67" s="346">
        <v>4.6430520879196404</v>
      </c>
      <c r="J67" s="346">
        <v>4.9418752455758517</v>
      </c>
      <c r="K67" s="346">
        <v>5.0746898324027594</v>
      </c>
      <c r="L67" s="346">
        <v>5.1555580487639956</v>
      </c>
      <c r="M67" s="346">
        <v>4.9287928813379116</v>
      </c>
      <c r="N67" s="346">
        <v>4.9780048880769492</v>
      </c>
      <c r="O67" s="346">
        <v>4.5377411334788347</v>
      </c>
      <c r="P67" s="346">
        <v>3.915684371763084</v>
      </c>
      <c r="Q67" s="346">
        <v>3.9304906769348609</v>
      </c>
      <c r="R67" s="346">
        <v>4.1814482936402237</v>
      </c>
      <c r="S67" s="346">
        <v>3.564972595039654</v>
      </c>
      <c r="T67" s="346">
        <v>3.8379589306201169</v>
      </c>
      <c r="U67" s="346">
        <v>3.868475469236317</v>
      </c>
      <c r="V67" s="346">
        <v>5.6850540427245742</v>
      </c>
      <c r="W67" s="346">
        <v>5.3248343952564641</v>
      </c>
      <c r="X67" s="346">
        <v>5.3029071090758064</v>
      </c>
      <c r="Y67" s="346">
        <v>4.9314809578434513</v>
      </c>
      <c r="DA67" s="167" t="s">
        <v>2211</v>
      </c>
    </row>
    <row r="68" spans="1:105" ht="12" customHeight="1" x14ac:dyDescent="0.25">
      <c r="A68" s="165" t="s">
        <v>2212</v>
      </c>
      <c r="B68" s="346">
        <v>2.7612759503383399</v>
      </c>
      <c r="C68" s="346">
        <v>2.7638380263601778</v>
      </c>
      <c r="D68" s="346">
        <v>2.835390238596232</v>
      </c>
      <c r="E68" s="346">
        <v>3.0183676795628021</v>
      </c>
      <c r="F68" s="346">
        <v>2.7542594584732281</v>
      </c>
      <c r="G68" s="346">
        <v>2.1098833394682059</v>
      </c>
      <c r="H68" s="346">
        <v>2.1372112211725729</v>
      </c>
      <c r="I68" s="346">
        <v>1.874896123492098</v>
      </c>
      <c r="J68" s="346">
        <v>2.0048503955811681</v>
      </c>
      <c r="K68" s="346">
        <v>2.0588674389945338</v>
      </c>
      <c r="L68" s="346">
        <v>2.0903908331580068</v>
      </c>
      <c r="M68" s="346">
        <v>1.991015850127295</v>
      </c>
      <c r="N68" s="346">
        <v>2.0091736858712221</v>
      </c>
      <c r="O68" s="346">
        <v>1.8369660425492571</v>
      </c>
      <c r="P68" s="346">
        <v>1.5675054945437361</v>
      </c>
      <c r="Q68" s="346">
        <v>1.5905478138259459</v>
      </c>
      <c r="R68" s="346">
        <v>1.6932165551216829</v>
      </c>
      <c r="S68" s="346">
        <v>1.458991197996762</v>
      </c>
      <c r="T68" s="346">
        <v>1.557249135519269</v>
      </c>
      <c r="U68" s="346">
        <v>1.572701650311912</v>
      </c>
      <c r="V68" s="346">
        <v>2.424109727614796</v>
      </c>
      <c r="W68" s="346">
        <v>2.285237968846439</v>
      </c>
      <c r="X68" s="346">
        <v>2.307905705659183</v>
      </c>
      <c r="Y68" s="346">
        <v>2.1575328758132351</v>
      </c>
      <c r="DA68" s="167" t="s">
        <v>2213</v>
      </c>
    </row>
    <row r="69" spans="1:105" ht="12" customHeight="1" x14ac:dyDescent="0.25">
      <c r="A69" s="64" t="s">
        <v>28</v>
      </c>
      <c r="B69" s="229">
        <v>0.1692012081167521</v>
      </c>
      <c r="C69" s="229">
        <v>3.6385076360873729E-2</v>
      </c>
      <c r="D69" s="229">
        <v>3.6122066433967252E-2</v>
      </c>
      <c r="E69" s="229">
        <v>2.853105308128823E-2</v>
      </c>
      <c r="F69" s="229">
        <v>2.158517485740678E-2</v>
      </c>
      <c r="G69" s="229">
        <v>2.205871699152628E-2</v>
      </c>
      <c r="H69" s="229">
        <v>4.3959283312777632E-2</v>
      </c>
      <c r="I69" s="229">
        <v>2.2173336018384119E-2</v>
      </c>
      <c r="J69" s="229">
        <v>3.6644853508384097E-2</v>
      </c>
      <c r="K69" s="229">
        <v>2.9125076481679779E-2</v>
      </c>
      <c r="L69" s="229">
        <v>2.1944031442396251E-2</v>
      </c>
      <c r="M69" s="229">
        <v>1.4676071432376611E-2</v>
      </c>
      <c r="N69" s="229">
        <v>2.196322089255065E-2</v>
      </c>
      <c r="O69" s="229">
        <v>2.2022570026640868E-2</v>
      </c>
      <c r="P69" s="229">
        <v>2.25357375124817E-2</v>
      </c>
      <c r="Q69" s="229">
        <v>0</v>
      </c>
      <c r="R69" s="229">
        <v>0</v>
      </c>
      <c r="S69" s="229">
        <v>4.4324576486051689E-2</v>
      </c>
      <c r="T69" s="229">
        <v>1.475532577912855E-2</v>
      </c>
      <c r="U69" s="229">
        <v>2.207578055999113E-2</v>
      </c>
      <c r="V69" s="229">
        <v>2.0301530547408141E-2</v>
      </c>
      <c r="W69" s="229">
        <v>2.6908731025021389E-2</v>
      </c>
      <c r="X69" s="229">
        <v>2.6613263883249649E-2</v>
      </c>
      <c r="Y69" s="229">
        <v>1.9918834742050608E-2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0.19677815664175261</v>
      </c>
      <c r="C71" s="229">
        <v>0.25741695164777417</v>
      </c>
      <c r="D71" s="229">
        <v>0.32857187352435602</v>
      </c>
      <c r="E71" s="229">
        <v>0.37246375340792248</v>
      </c>
      <c r="F71" s="229">
        <v>0.44843569743610567</v>
      </c>
      <c r="G71" s="229">
        <v>0.19235106948589589</v>
      </c>
      <c r="H71" s="229">
        <v>0.20091740726253091</v>
      </c>
      <c r="I71" s="229">
        <v>0.21732901549095859</v>
      </c>
      <c r="J71" s="229">
        <v>0.20810706268574169</v>
      </c>
      <c r="K71" s="229">
        <v>0.23655723176995111</v>
      </c>
      <c r="L71" s="229">
        <v>0.25638318513514852</v>
      </c>
      <c r="M71" s="229">
        <v>0.27419793459490299</v>
      </c>
      <c r="N71" s="229">
        <v>0.27342802112450387</v>
      </c>
      <c r="O71" s="229">
        <v>0.25893271992690792</v>
      </c>
      <c r="P71" s="229">
        <v>0.31410099070441733</v>
      </c>
      <c r="Q71" s="229">
        <v>0.27193271299998822</v>
      </c>
      <c r="R71" s="229">
        <v>0.28353712369683398</v>
      </c>
      <c r="S71" s="229">
        <v>0.28696848402545372</v>
      </c>
      <c r="T71" s="229">
        <v>0.28585133207303398</v>
      </c>
      <c r="U71" s="229">
        <v>0.28435209157292157</v>
      </c>
      <c r="V71" s="229">
        <v>0.2002685257427525</v>
      </c>
      <c r="W71" s="229">
        <v>0.19148494486016979</v>
      </c>
      <c r="X71" s="229">
        <v>0.20056420994014029</v>
      </c>
      <c r="Y71" s="229">
        <v>0.20901327009540979</v>
      </c>
      <c r="DA71" s="73" t="s">
        <v>2216</v>
      </c>
    </row>
    <row r="72" spans="1:105" ht="12" customHeight="1" x14ac:dyDescent="0.25">
      <c r="A72" s="64" t="s">
        <v>159</v>
      </c>
      <c r="B72" s="229">
        <v>0.49658667229822961</v>
      </c>
      <c r="C72" s="229">
        <v>0.67050412762439948</v>
      </c>
      <c r="D72" s="229">
        <v>0.59898112747939813</v>
      </c>
      <c r="E72" s="229">
        <v>0.64285182819085196</v>
      </c>
      <c r="F72" s="229">
        <v>0.53074766260559259</v>
      </c>
      <c r="G72" s="229">
        <v>0.44058775828494651</v>
      </c>
      <c r="H72" s="229">
        <v>0.43834027731434722</v>
      </c>
      <c r="I72" s="229">
        <v>0.38973640135808202</v>
      </c>
      <c r="J72" s="229">
        <v>0.40675460754529752</v>
      </c>
      <c r="K72" s="229">
        <v>0.36630897797788348</v>
      </c>
      <c r="L72" s="229">
        <v>0.34952611538530931</v>
      </c>
      <c r="M72" s="229">
        <v>0.32829481137630612</v>
      </c>
      <c r="N72" s="229">
        <v>0.28008877294550438</v>
      </c>
      <c r="O72" s="229">
        <v>0.271179584736084</v>
      </c>
      <c r="P72" s="229">
        <v>0.24523227935915301</v>
      </c>
      <c r="Q72" s="229">
        <v>0.21264760533982219</v>
      </c>
      <c r="R72" s="229">
        <v>0.20432541299169721</v>
      </c>
      <c r="S72" s="229">
        <v>0.17644038686134991</v>
      </c>
      <c r="T72" s="229">
        <v>0.177040120669746</v>
      </c>
      <c r="U72" s="229">
        <v>0.13160292459676129</v>
      </c>
      <c r="V72" s="229">
        <v>0.22565653356254239</v>
      </c>
      <c r="W72" s="229">
        <v>0.13900787147473159</v>
      </c>
      <c r="X72" s="229">
        <v>0.16470481084092489</v>
      </c>
      <c r="Y72" s="229">
        <v>0.1285613803466914</v>
      </c>
      <c r="DA72" s="73" t="s">
        <v>2217</v>
      </c>
    </row>
    <row r="73" spans="1:105" ht="12" customHeight="1" x14ac:dyDescent="0.25">
      <c r="A73" s="64" t="s">
        <v>32</v>
      </c>
      <c r="B73" s="229">
        <v>0.75632783707954498</v>
      </c>
      <c r="C73" s="229">
        <v>0.71194492325186443</v>
      </c>
      <c r="D73" s="229">
        <v>0.78995161843076633</v>
      </c>
      <c r="E73" s="229">
        <v>0.93386343236472191</v>
      </c>
      <c r="F73" s="229">
        <v>0.81779770431124432</v>
      </c>
      <c r="G73" s="229">
        <v>0.51373620657008723</v>
      </c>
      <c r="H73" s="229">
        <v>0.38065827515996409</v>
      </c>
      <c r="I73" s="229">
        <v>0.29541042836492742</v>
      </c>
      <c r="J73" s="229">
        <v>0.2826567888962212</v>
      </c>
      <c r="K73" s="229">
        <v>0.28441010582776749</v>
      </c>
      <c r="L73" s="229">
        <v>0.27451795778613403</v>
      </c>
      <c r="M73" s="229">
        <v>0.20425704648153081</v>
      </c>
      <c r="N73" s="229">
        <v>0.19030286164130039</v>
      </c>
      <c r="O73" s="229">
        <v>0.16468741383853969</v>
      </c>
      <c r="P73" s="229">
        <v>0.14068463828304811</v>
      </c>
      <c r="Q73" s="229">
        <v>0.10444491862131849</v>
      </c>
      <c r="R73" s="229">
        <v>6.9943825636977694E-2</v>
      </c>
      <c r="S73" s="229">
        <v>7.1440230862027332E-2</v>
      </c>
      <c r="T73" s="229">
        <v>2.6552019568698501E-2</v>
      </c>
      <c r="U73" s="229">
        <v>4.4327978682577027E-2</v>
      </c>
      <c r="V73" s="229">
        <v>2.2326478081495758E-2</v>
      </c>
      <c r="W73" s="229">
        <v>1.92293931709576E-2</v>
      </c>
      <c r="X73" s="229">
        <v>1.654116709051209E-2</v>
      </c>
      <c r="Y73" s="229">
        <v>1.270208769319996E-2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1.7247314907782241E-4</v>
      </c>
      <c r="H74" s="229">
        <v>7.9768831448486787E-5</v>
      </c>
      <c r="I74" s="229">
        <v>5.2819901905264831E-5</v>
      </c>
      <c r="J74" s="229">
        <v>3.0506188243206879E-4</v>
      </c>
      <c r="K74" s="229">
        <v>7.9768831448539629E-5</v>
      </c>
      <c r="L74" s="229">
        <v>9.2704317629517413E-5</v>
      </c>
      <c r="M74" s="229">
        <v>1.293548618086643E-5</v>
      </c>
      <c r="N74" s="229">
        <v>2.6948929543456049E-5</v>
      </c>
      <c r="O74" s="229">
        <v>2.6948929543420921E-5</v>
      </c>
      <c r="P74" s="229">
        <v>1.325887333540834E-4</v>
      </c>
      <c r="Q74" s="229">
        <v>1.3258873335413211E-4</v>
      </c>
      <c r="R74" s="229">
        <v>9.2704317629555794E-5</v>
      </c>
      <c r="S74" s="229">
        <v>3.0506188243221218E-4</v>
      </c>
      <c r="T74" s="229">
        <v>1.5953766289774729E-4</v>
      </c>
      <c r="U74" s="229">
        <v>2.6517746670741231E-4</v>
      </c>
      <c r="V74" s="229">
        <v>1.85408635258664E-4</v>
      </c>
      <c r="W74" s="229">
        <v>3.9884415724291559E-5</v>
      </c>
      <c r="X74" s="229">
        <v>1.2935486180862221E-5</v>
      </c>
      <c r="Y74" s="229">
        <v>6.5755388085942109E-5</v>
      </c>
      <c r="DA74" s="73" t="s">
        <v>2219</v>
      </c>
    </row>
    <row r="75" spans="1:105" ht="12" customHeight="1" x14ac:dyDescent="0.25">
      <c r="A75" s="64" t="s">
        <v>35</v>
      </c>
      <c r="B75" s="229">
        <v>1.0700694745795221</v>
      </c>
      <c r="C75" s="229">
        <v>1.039348363592542</v>
      </c>
      <c r="D75" s="229">
        <v>1.0375673082765859</v>
      </c>
      <c r="E75" s="229">
        <v>0.99753932524859235</v>
      </c>
      <c r="F75" s="229">
        <v>0.86293110949559926</v>
      </c>
      <c r="G75" s="229">
        <v>0.93262294682821567</v>
      </c>
      <c r="H75" s="229">
        <v>0.99675143218931561</v>
      </c>
      <c r="I75" s="229">
        <v>0.83730829037165388</v>
      </c>
      <c r="J75" s="229">
        <v>0.85398211682903558</v>
      </c>
      <c r="K75" s="229">
        <v>0.90433775979127162</v>
      </c>
      <c r="L75" s="229">
        <v>0.93730179433717054</v>
      </c>
      <c r="M75" s="229">
        <v>0.96895736170539493</v>
      </c>
      <c r="N75" s="229">
        <v>1.0301676448479931</v>
      </c>
      <c r="O75" s="229">
        <v>0.88206828677705018</v>
      </c>
      <c r="P75" s="229">
        <v>0.84481925995128226</v>
      </c>
      <c r="Q75" s="229">
        <v>0.77561832415891918</v>
      </c>
      <c r="R75" s="229">
        <v>0.8595404688027054</v>
      </c>
      <c r="S75" s="229">
        <v>0.56600693684267156</v>
      </c>
      <c r="T75" s="229">
        <v>0.76453725364990277</v>
      </c>
      <c r="U75" s="229">
        <v>0.76399564995737557</v>
      </c>
      <c r="V75" s="229">
        <v>0.78399183219655111</v>
      </c>
      <c r="W75" s="229">
        <v>0.71532783136129563</v>
      </c>
      <c r="X75" s="229">
        <v>0.59783602146891446</v>
      </c>
      <c r="Y75" s="229">
        <v>0.52546230072274702</v>
      </c>
      <c r="DA75" s="73" t="s">
        <v>2220</v>
      </c>
    </row>
    <row r="76" spans="1:105" ht="12" customHeight="1" x14ac:dyDescent="0.25">
      <c r="A76" s="64" t="s">
        <v>36</v>
      </c>
      <c r="B76" s="229">
        <v>4.7160626701042679E-2</v>
      </c>
      <c r="C76" s="229">
        <v>4.8238583882724631E-2</v>
      </c>
      <c r="D76" s="229">
        <v>4.4196244451158773E-2</v>
      </c>
      <c r="E76" s="229">
        <v>4.3118287269424981E-2</v>
      </c>
      <c r="F76" s="229">
        <v>7.2762109767279176E-2</v>
      </c>
      <c r="G76" s="229">
        <v>8.3541681584570222E-3</v>
      </c>
      <c r="H76" s="229">
        <v>1.347446477170385E-3</v>
      </c>
      <c r="I76" s="229">
        <v>0</v>
      </c>
      <c r="J76" s="229">
        <v>3.5033608406509682E-3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2.5151974921495499E-2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7.5157330625018851E-2</v>
      </c>
      <c r="I77" s="229">
        <v>0.1128858319861866</v>
      </c>
      <c r="J77" s="229">
        <v>0.21289654339340491</v>
      </c>
      <c r="K77" s="229">
        <v>0.2380485183145318</v>
      </c>
      <c r="L77" s="229">
        <v>0.25062504475421871</v>
      </c>
      <c r="M77" s="229">
        <v>0.20061968905060271</v>
      </c>
      <c r="N77" s="229">
        <v>0.21319621548982601</v>
      </c>
      <c r="O77" s="229">
        <v>0.23804851831449089</v>
      </c>
      <c r="P77" s="229">
        <v>0</v>
      </c>
      <c r="Q77" s="229">
        <v>0.2257716639725435</v>
      </c>
      <c r="R77" s="229">
        <v>0.27577701967583901</v>
      </c>
      <c r="S77" s="229">
        <v>0.31350552103677592</v>
      </c>
      <c r="T77" s="229">
        <v>0.288353546115861</v>
      </c>
      <c r="U77" s="229">
        <v>0.32608204747557817</v>
      </c>
      <c r="V77" s="229">
        <v>0.48657693634963839</v>
      </c>
      <c r="W77" s="229">
        <v>0.39914382933943848</v>
      </c>
      <c r="X77" s="229">
        <v>0.39225676090564771</v>
      </c>
      <c r="Y77" s="229">
        <v>0.31799736861234301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0.68480248249914866</v>
      </c>
      <c r="W78" s="229">
        <v>0.79409548319909973</v>
      </c>
      <c r="X78" s="229">
        <v>0.90937653604361324</v>
      </c>
      <c r="Y78" s="229">
        <v>0.94381187821270696</v>
      </c>
      <c r="DA78" s="73" t="s">
        <v>2223</v>
      </c>
    </row>
    <row r="79" spans="1:105" ht="12" customHeight="1" x14ac:dyDescent="0.25">
      <c r="A79" s="165" t="s">
        <v>2224</v>
      </c>
      <c r="B79" s="346">
        <v>45.410126820744793</v>
      </c>
      <c r="C79" s="346">
        <v>43.641916116528421</v>
      </c>
      <c r="D79" s="346">
        <v>41.591577107951217</v>
      </c>
      <c r="E79" s="346">
        <v>39.164435379831509</v>
      </c>
      <c r="F79" s="346">
        <v>39.164380559785123</v>
      </c>
      <c r="G79" s="346">
        <v>36.761992224906621</v>
      </c>
      <c r="H79" s="346">
        <v>36.814856839037517</v>
      </c>
      <c r="I79" s="346">
        <v>36.537985383569392</v>
      </c>
      <c r="J79" s="346">
        <v>37.100478731735201</v>
      </c>
      <c r="K79" s="346">
        <v>35.728456327105462</v>
      </c>
      <c r="L79" s="346">
        <v>38.298202522019587</v>
      </c>
      <c r="M79" s="346">
        <v>37.101400908845129</v>
      </c>
      <c r="N79" s="346">
        <v>36.666375965721912</v>
      </c>
      <c r="O79" s="346">
        <v>35.450349857644767</v>
      </c>
      <c r="P79" s="346">
        <v>35.87042302209251</v>
      </c>
      <c r="Q79" s="346">
        <v>35.128509076009749</v>
      </c>
      <c r="R79" s="346">
        <v>35.210828629744142</v>
      </c>
      <c r="S79" s="346">
        <v>34.454870748540287</v>
      </c>
      <c r="T79" s="346">
        <v>34.416361224498687</v>
      </c>
      <c r="U79" s="346">
        <v>34.611084505072462</v>
      </c>
      <c r="V79" s="346">
        <v>35.0906788055769</v>
      </c>
      <c r="W79" s="346">
        <v>33.953270253310102</v>
      </c>
      <c r="X79" s="346">
        <v>34.38904620155364</v>
      </c>
      <c r="Y79" s="346">
        <v>33.266207668379337</v>
      </c>
      <c r="DA79" s="167" t="s">
        <v>2225</v>
      </c>
    </row>
    <row r="80" spans="1:105" ht="12" customHeight="1" x14ac:dyDescent="0.25">
      <c r="A80" s="132" t="s">
        <v>2226</v>
      </c>
      <c r="B80" s="316">
        <v>62.240915104596418</v>
      </c>
      <c r="C80" s="316">
        <v>59.817335607392863</v>
      </c>
      <c r="D80" s="316">
        <v>57.007059902322688</v>
      </c>
      <c r="E80" s="316">
        <v>53.680323492995797</v>
      </c>
      <c r="F80" s="316">
        <v>53.680248354472923</v>
      </c>
      <c r="G80" s="316">
        <v>50.387439924544978</v>
      </c>
      <c r="H80" s="316">
        <v>50.459898254669163</v>
      </c>
      <c r="I80" s="316">
        <v>50.080407291723731</v>
      </c>
      <c r="J80" s="316">
        <v>50.85138291282891</v>
      </c>
      <c r="K80" s="316">
        <v>48.970834762297173</v>
      </c>
      <c r="L80" s="316">
        <v>52.493030491663482</v>
      </c>
      <c r="M80" s="316">
        <v>50.852646885233959</v>
      </c>
      <c r="N80" s="316">
        <v>50.256384499528743</v>
      </c>
      <c r="O80" s="316">
        <v>48.589651040347412</v>
      </c>
      <c r="P80" s="316">
        <v>49.165419927083207</v>
      </c>
      <c r="Q80" s="316">
        <v>48.148523341100557</v>
      </c>
      <c r="R80" s="316">
        <v>48.261353775942901</v>
      </c>
      <c r="S80" s="316">
        <v>47.225208017257998</v>
      </c>
      <c r="T80" s="316">
        <v>47.172425341137007</v>
      </c>
      <c r="U80" s="316">
        <v>47.439320767853651</v>
      </c>
      <c r="V80" s="316">
        <v>48.096671676829963</v>
      </c>
      <c r="W80" s="316">
        <v>46.537694547778237</v>
      </c>
      <c r="X80" s="316">
        <v>47.134986290792249</v>
      </c>
      <c r="Y80" s="316">
        <v>45.595979405932731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</v>
      </c>
      <c r="D84" s="232">
        <f t="shared" si="4"/>
        <v>0.99999999999999989</v>
      </c>
      <c r="E84" s="232">
        <f t="shared" si="4"/>
        <v>1.0000000000000002</v>
      </c>
      <c r="F84" s="232">
        <f t="shared" si="4"/>
        <v>1.0000000000000002</v>
      </c>
      <c r="G84" s="232">
        <f t="shared" si="4"/>
        <v>1</v>
      </c>
      <c r="H84" s="232">
        <f t="shared" si="4"/>
        <v>1</v>
      </c>
      <c r="I84" s="232">
        <f t="shared" si="4"/>
        <v>1</v>
      </c>
      <c r="J84" s="232">
        <f t="shared" si="4"/>
        <v>1</v>
      </c>
      <c r="K84" s="232">
        <f t="shared" si="4"/>
        <v>1.0000000000000002</v>
      </c>
      <c r="L84" s="232">
        <f t="shared" si="4"/>
        <v>0.99999999999999989</v>
      </c>
      <c r="M84" s="232">
        <f t="shared" si="4"/>
        <v>1</v>
      </c>
      <c r="N84" s="232">
        <f t="shared" si="4"/>
        <v>0.99999999999999989</v>
      </c>
      <c r="O84" s="232">
        <f t="shared" si="4"/>
        <v>1</v>
      </c>
      <c r="P84" s="232">
        <f t="shared" si="4"/>
        <v>1</v>
      </c>
      <c r="Q84" s="232">
        <f t="shared" si="4"/>
        <v>1.0000000000000002</v>
      </c>
      <c r="R84" s="232">
        <f t="shared" si="4"/>
        <v>1</v>
      </c>
      <c r="S84" s="232">
        <f t="shared" si="4"/>
        <v>1.0000000000000002</v>
      </c>
      <c r="T84" s="232">
        <f t="shared" si="4"/>
        <v>1.0000000000000002</v>
      </c>
      <c r="U84" s="232">
        <f t="shared" si="4"/>
        <v>0.99999999999999978</v>
      </c>
      <c r="V84" s="232">
        <f t="shared" si="4"/>
        <v>0.99999999999999978</v>
      </c>
      <c r="W84" s="232">
        <f t="shared" si="4"/>
        <v>1</v>
      </c>
      <c r="X84" s="232">
        <f t="shared" si="4"/>
        <v>0.99999999999999989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2.1216350200430441E-2</v>
      </c>
      <c r="C85" s="299">
        <f t="shared" si="5"/>
        <v>2.0807486923183491E-2</v>
      </c>
      <c r="D85" s="299">
        <f t="shared" si="5"/>
        <v>2.0041246294382652E-2</v>
      </c>
      <c r="E85" s="299">
        <f t="shared" si="5"/>
        <v>1.8750447083416253E-2</v>
      </c>
      <c r="F85" s="299">
        <f t="shared" si="5"/>
        <v>1.9710981337055799E-2</v>
      </c>
      <c r="G85" s="299">
        <f t="shared" si="5"/>
        <v>2.1814174468383636E-2</v>
      </c>
      <c r="H85" s="299">
        <f t="shared" si="5"/>
        <v>2.1692568196851978E-2</v>
      </c>
      <c r="I85" s="299">
        <f t="shared" si="5"/>
        <v>2.2903725915240574E-2</v>
      </c>
      <c r="J85" s="299">
        <f t="shared" si="5"/>
        <v>2.237996097487005E-2</v>
      </c>
      <c r="K85" s="299">
        <f t="shared" si="5"/>
        <v>2.1740040233372105E-2</v>
      </c>
      <c r="L85" s="299">
        <f t="shared" si="5"/>
        <v>2.2275913974315591E-2</v>
      </c>
      <c r="M85" s="299">
        <f t="shared" si="5"/>
        <v>2.2452179191691377E-2</v>
      </c>
      <c r="N85" s="299">
        <f t="shared" si="5"/>
        <v>2.2245006767911482E-2</v>
      </c>
      <c r="O85" s="299">
        <f t="shared" si="5"/>
        <v>2.2780458845365569E-2</v>
      </c>
      <c r="P85" s="299">
        <f t="shared" si="5"/>
        <v>2.4450638732577541E-2</v>
      </c>
      <c r="Q85" s="299">
        <f t="shared" si="5"/>
        <v>2.4051265112352144E-2</v>
      </c>
      <c r="R85" s="299">
        <f t="shared" si="5"/>
        <v>2.3480789064768106E-2</v>
      </c>
      <c r="S85" s="299">
        <f t="shared" si="5"/>
        <v>2.4612194096239645E-2</v>
      </c>
      <c r="T85" s="299">
        <f t="shared" si="5"/>
        <v>2.4035654320833086E-2</v>
      </c>
      <c r="U85" s="299">
        <f t="shared" si="5"/>
        <v>2.398170532930137E-2</v>
      </c>
      <c r="V85" s="299">
        <f t="shared" si="5"/>
        <v>1.9822092405822767E-2</v>
      </c>
      <c r="W85" s="299">
        <f t="shared" si="5"/>
        <v>2.0068286175784562E-2</v>
      </c>
      <c r="X85" s="299">
        <f t="shared" si="5"/>
        <v>2.0083951616042931E-2</v>
      </c>
      <c r="Y85" s="299">
        <f t="shared" si="5"/>
        <v>2.0410482113315868E-2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2.4752408567168861E-2</v>
      </c>
      <c r="C86" s="233">
        <f t="shared" si="6"/>
        <v>2.4275401410380742E-2</v>
      </c>
      <c r="D86" s="233">
        <f t="shared" si="6"/>
        <v>2.3381454010113101E-2</v>
      </c>
      <c r="E86" s="233">
        <f t="shared" si="6"/>
        <v>2.1875521597318967E-2</v>
      </c>
      <c r="F86" s="233">
        <f t="shared" si="6"/>
        <v>2.2996144893231759E-2</v>
      </c>
      <c r="G86" s="233">
        <f t="shared" si="6"/>
        <v>2.5449870213114255E-2</v>
      </c>
      <c r="H86" s="233">
        <f t="shared" si="6"/>
        <v>2.5307996229660647E-2</v>
      </c>
      <c r="I86" s="233">
        <f t="shared" si="6"/>
        <v>2.6721013567780675E-2</v>
      </c>
      <c r="J86" s="233">
        <f t="shared" si="6"/>
        <v>2.6109954470681734E-2</v>
      </c>
      <c r="K86" s="233">
        <f t="shared" si="6"/>
        <v>2.5363380272267467E-2</v>
      </c>
      <c r="L86" s="233">
        <f t="shared" si="6"/>
        <v>2.59885663033682E-2</v>
      </c>
      <c r="M86" s="233">
        <f t="shared" si="6"/>
        <v>2.6194209056973276E-2</v>
      </c>
      <c r="N86" s="233">
        <f t="shared" si="6"/>
        <v>2.5952507895896749E-2</v>
      </c>
      <c r="O86" s="233">
        <f t="shared" si="6"/>
        <v>2.6577201986259839E-2</v>
      </c>
      <c r="P86" s="233">
        <f t="shared" si="6"/>
        <v>2.8525745188007125E-2</v>
      </c>
      <c r="Q86" s="233">
        <f t="shared" si="6"/>
        <v>2.8059809297744178E-2</v>
      </c>
      <c r="R86" s="233">
        <f t="shared" si="6"/>
        <v>2.7394253908896129E-2</v>
      </c>
      <c r="S86" s="233">
        <f t="shared" si="6"/>
        <v>2.8714226445612934E-2</v>
      </c>
      <c r="T86" s="233">
        <f t="shared" si="6"/>
        <v>2.8041596707638602E-2</v>
      </c>
      <c r="U86" s="233">
        <f t="shared" si="6"/>
        <v>2.7978656217518258E-2</v>
      </c>
      <c r="V86" s="233">
        <f t="shared" si="6"/>
        <v>2.3125774473459895E-2</v>
      </c>
      <c r="W86" s="233">
        <f t="shared" si="6"/>
        <v>2.3413000538415319E-2</v>
      </c>
      <c r="X86" s="233">
        <f t="shared" si="6"/>
        <v>2.343127688538342E-2</v>
      </c>
      <c r="Y86" s="233">
        <f t="shared" si="6"/>
        <v>2.3812229132201851E-2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5.6576933867814524E-2</v>
      </c>
      <c r="C87" s="233">
        <f t="shared" si="7"/>
        <v>5.5486631795155991E-2</v>
      </c>
      <c r="D87" s="233">
        <f t="shared" si="7"/>
        <v>5.3443323451687071E-2</v>
      </c>
      <c r="E87" s="233">
        <f t="shared" si="7"/>
        <v>5.0001192222443334E-2</v>
      </c>
      <c r="F87" s="233">
        <f t="shared" si="7"/>
        <v>5.2562616898815466E-2</v>
      </c>
      <c r="G87" s="233">
        <f t="shared" si="7"/>
        <v>5.8171131915689706E-2</v>
      </c>
      <c r="H87" s="233">
        <f t="shared" si="7"/>
        <v>5.784684852493862E-2</v>
      </c>
      <c r="I87" s="233">
        <f t="shared" si="7"/>
        <v>6.1076602440641545E-2</v>
      </c>
      <c r="J87" s="233">
        <f t="shared" si="7"/>
        <v>5.9679895932986803E-2</v>
      </c>
      <c r="K87" s="233">
        <f t="shared" si="7"/>
        <v>5.797344062232563E-2</v>
      </c>
      <c r="L87" s="233">
        <f t="shared" si="7"/>
        <v>5.9402437264841589E-2</v>
      </c>
      <c r="M87" s="233">
        <f t="shared" si="7"/>
        <v>5.987247784451033E-2</v>
      </c>
      <c r="N87" s="233">
        <f t="shared" si="7"/>
        <v>5.9320018047763969E-2</v>
      </c>
      <c r="O87" s="233">
        <f t="shared" si="7"/>
        <v>6.0747890254308171E-2</v>
      </c>
      <c r="P87" s="233">
        <f t="shared" si="7"/>
        <v>6.5201703286873455E-2</v>
      </c>
      <c r="Q87" s="233">
        <f t="shared" si="7"/>
        <v>6.4136706966272383E-2</v>
      </c>
      <c r="R87" s="233">
        <f t="shared" si="7"/>
        <v>6.2615437506048297E-2</v>
      </c>
      <c r="S87" s="233">
        <f t="shared" si="7"/>
        <v>6.5632517589972433E-2</v>
      </c>
      <c r="T87" s="233">
        <f t="shared" si="7"/>
        <v>6.409507818888821E-2</v>
      </c>
      <c r="U87" s="233">
        <f t="shared" si="7"/>
        <v>6.3951214211470347E-2</v>
      </c>
      <c r="V87" s="233">
        <f t="shared" si="7"/>
        <v>5.2858913082194051E-2</v>
      </c>
      <c r="W87" s="233">
        <f t="shared" si="7"/>
        <v>5.3515429802092146E-2</v>
      </c>
      <c r="X87" s="233">
        <f t="shared" si="7"/>
        <v>5.3557204309447833E-2</v>
      </c>
      <c r="Y87" s="233">
        <f t="shared" si="7"/>
        <v>5.4427952302175654E-2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4.2432700400860869E-2</v>
      </c>
      <c r="C88" s="233">
        <f t="shared" si="8"/>
        <v>4.1614973846367004E-2</v>
      </c>
      <c r="D88" s="233">
        <f t="shared" si="8"/>
        <v>4.0082492588765284E-2</v>
      </c>
      <c r="E88" s="233">
        <f t="shared" si="8"/>
        <v>3.7500894166832499E-2</v>
      </c>
      <c r="F88" s="233">
        <f t="shared" si="8"/>
        <v>3.9421962674111605E-2</v>
      </c>
      <c r="G88" s="233">
        <f t="shared" si="8"/>
        <v>4.3628348936767286E-2</v>
      </c>
      <c r="H88" s="233">
        <f t="shared" si="8"/>
        <v>4.3385136393703942E-2</v>
      </c>
      <c r="I88" s="233">
        <f t="shared" si="8"/>
        <v>4.5807451830481148E-2</v>
      </c>
      <c r="J88" s="233">
        <f t="shared" si="8"/>
        <v>4.47599219497401E-2</v>
      </c>
      <c r="K88" s="233">
        <f t="shared" si="8"/>
        <v>4.348008046674421E-2</v>
      </c>
      <c r="L88" s="233">
        <f t="shared" si="8"/>
        <v>4.455182794863119E-2</v>
      </c>
      <c r="M88" s="233">
        <f t="shared" si="8"/>
        <v>4.4904358383382761E-2</v>
      </c>
      <c r="N88" s="233">
        <f t="shared" si="8"/>
        <v>4.4490013535822957E-2</v>
      </c>
      <c r="O88" s="233">
        <f t="shared" si="8"/>
        <v>4.5560917690731138E-2</v>
      </c>
      <c r="P88" s="233">
        <f t="shared" si="8"/>
        <v>4.8901277465155088E-2</v>
      </c>
      <c r="Q88" s="233">
        <f t="shared" si="8"/>
        <v>4.8102530224704294E-2</v>
      </c>
      <c r="R88" s="233">
        <f t="shared" si="8"/>
        <v>4.6961578129536212E-2</v>
      </c>
      <c r="S88" s="233">
        <f t="shared" si="8"/>
        <v>4.9224388192479276E-2</v>
      </c>
      <c r="T88" s="233">
        <f t="shared" si="8"/>
        <v>4.8071308641666165E-2</v>
      </c>
      <c r="U88" s="233">
        <f t="shared" si="8"/>
        <v>4.7963410658602733E-2</v>
      </c>
      <c r="V88" s="233">
        <f t="shared" si="8"/>
        <v>3.9644184811645534E-2</v>
      </c>
      <c r="W88" s="233">
        <f t="shared" si="8"/>
        <v>4.0136572351569116E-2</v>
      </c>
      <c r="X88" s="233">
        <f t="shared" si="8"/>
        <v>4.0167903232085855E-2</v>
      </c>
      <c r="Y88" s="233">
        <f t="shared" si="8"/>
        <v>4.0820964226631749E-2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2.4309211658945378E-2</v>
      </c>
      <c r="C89" s="300">
        <f t="shared" si="9"/>
        <v>2.365137807041268E-2</v>
      </c>
      <c r="D89" s="300">
        <f t="shared" si="9"/>
        <v>2.3030740030724084E-2</v>
      </c>
      <c r="E89" s="300">
        <f t="shared" si="9"/>
        <v>2.1962513983490903E-2</v>
      </c>
      <c r="F89" s="300">
        <f t="shared" si="9"/>
        <v>2.296916008494565E-2</v>
      </c>
      <c r="G89" s="300">
        <f t="shared" si="9"/>
        <v>2.4627430953243344E-2</v>
      </c>
      <c r="H89" s="300">
        <f t="shared" si="9"/>
        <v>2.4394208173379391E-2</v>
      </c>
      <c r="I89" s="300">
        <f t="shared" si="9"/>
        <v>2.5912551021472333E-2</v>
      </c>
      <c r="J89" s="300">
        <f t="shared" si="9"/>
        <v>2.5375712562877083E-2</v>
      </c>
      <c r="K89" s="300">
        <f t="shared" si="9"/>
        <v>2.46644629252941E-2</v>
      </c>
      <c r="L89" s="300">
        <f t="shared" si="9"/>
        <v>2.5308349125173272E-2</v>
      </c>
      <c r="M89" s="300">
        <f t="shared" si="9"/>
        <v>2.5359494937919301E-2</v>
      </c>
      <c r="N89" s="300">
        <f t="shared" si="9"/>
        <v>2.5105039812161632E-2</v>
      </c>
      <c r="O89" s="300">
        <f t="shared" si="9"/>
        <v>2.5872971167696362E-2</v>
      </c>
      <c r="P89" s="300">
        <f t="shared" si="9"/>
        <v>2.7758448475651863E-2</v>
      </c>
      <c r="Q89" s="300">
        <f t="shared" si="9"/>
        <v>2.7574692545593159E-2</v>
      </c>
      <c r="R89" s="300">
        <f t="shared" si="9"/>
        <v>2.6769230424008233E-2</v>
      </c>
      <c r="S89" s="300">
        <f t="shared" si="9"/>
        <v>2.8962086932944869E-2</v>
      </c>
      <c r="T89" s="300">
        <f t="shared" si="9"/>
        <v>2.763506042027539E-2</v>
      </c>
      <c r="U89" s="300">
        <f t="shared" si="9"/>
        <v>2.774474815745339E-2</v>
      </c>
      <c r="V89" s="300">
        <f t="shared" si="9"/>
        <v>2.3258062670450889E-2</v>
      </c>
      <c r="W89" s="300">
        <f t="shared" si="9"/>
        <v>2.3727221630602549E-2</v>
      </c>
      <c r="X89" s="300">
        <f t="shared" si="9"/>
        <v>2.3956677554219586E-2</v>
      </c>
      <c r="Y89" s="300">
        <f t="shared" si="9"/>
        <v>2.4501827094963218E-2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7.0303130779897943E-2</v>
      </c>
      <c r="C90" s="301">
        <f t="shared" si="10"/>
        <v>6.9092006733588965E-2</v>
      </c>
      <c r="D90" s="301">
        <f t="shared" si="10"/>
        <v>6.716447358955166E-2</v>
      </c>
      <c r="E90" s="301">
        <f t="shared" si="10"/>
        <v>6.4529802942857567E-2</v>
      </c>
      <c r="F90" s="301">
        <f t="shared" si="10"/>
        <v>6.6485821152614422E-2</v>
      </c>
      <c r="G90" s="301">
        <f t="shared" si="10"/>
        <v>7.1884679037301266E-2</v>
      </c>
      <c r="H90" s="301">
        <f t="shared" si="10"/>
        <v>7.1770982882428766E-2</v>
      </c>
      <c r="I90" s="301">
        <f t="shared" si="10"/>
        <v>7.6047108931413657E-2</v>
      </c>
      <c r="J90" s="301">
        <f t="shared" si="10"/>
        <v>7.4701140148996023E-2</v>
      </c>
      <c r="K90" s="301">
        <f t="shared" si="10"/>
        <v>7.2638396429447041E-2</v>
      </c>
      <c r="L90" s="301">
        <f t="shared" si="10"/>
        <v>7.4465130511221153E-2</v>
      </c>
      <c r="M90" s="301">
        <f t="shared" si="10"/>
        <v>7.4869572860932751E-2</v>
      </c>
      <c r="N90" s="301">
        <f t="shared" si="10"/>
        <v>7.421041276579006E-2</v>
      </c>
      <c r="O90" s="301">
        <f t="shared" si="10"/>
        <v>7.6342456990656782E-2</v>
      </c>
      <c r="P90" s="301">
        <f t="shared" si="10"/>
        <v>8.1270520630264922E-2</v>
      </c>
      <c r="Q90" s="301">
        <f t="shared" si="10"/>
        <v>8.1365522185960368E-2</v>
      </c>
      <c r="R90" s="301">
        <f t="shared" si="10"/>
        <v>7.9352627577497906E-2</v>
      </c>
      <c r="S90" s="301">
        <f t="shared" si="10"/>
        <v>8.4666607363842405E-2</v>
      </c>
      <c r="T90" s="301">
        <f t="shared" si="10"/>
        <v>8.1844461681706643E-2</v>
      </c>
      <c r="U90" s="301">
        <f t="shared" si="10"/>
        <v>8.1918409784189614E-2</v>
      </c>
      <c r="V90" s="301">
        <f t="shared" si="10"/>
        <v>7.0040707831093299E-2</v>
      </c>
      <c r="W90" s="301">
        <f t="shared" si="10"/>
        <v>7.1274920723280288E-2</v>
      </c>
      <c r="X90" s="301">
        <f t="shared" si="10"/>
        <v>7.1824176462223319E-2</v>
      </c>
      <c r="Y90" s="301">
        <f t="shared" si="10"/>
        <v>7.3250574204295288E-2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1.5984386206015392E-2</v>
      </c>
      <c r="C91" s="302">
        <f t="shared" si="11"/>
        <v>1.7516845970447191E-2</v>
      </c>
      <c r="D91" s="302">
        <f t="shared" si="11"/>
        <v>2.0263192891019674E-2</v>
      </c>
      <c r="E91" s="302">
        <f t="shared" si="11"/>
        <v>2.531283590500728E-2</v>
      </c>
      <c r="F91" s="302">
        <f t="shared" si="11"/>
        <v>2.1286931395851551E-2</v>
      </c>
      <c r="G91" s="302">
        <f t="shared" si="11"/>
        <v>1.4420897227711364E-2</v>
      </c>
      <c r="H91" s="302">
        <f t="shared" si="11"/>
        <v>1.4415941164925974E-2</v>
      </c>
      <c r="I91" s="302">
        <f t="shared" si="11"/>
        <v>1.0733244341362276E-2</v>
      </c>
      <c r="J91" s="302">
        <f t="shared" si="11"/>
        <v>1.1553586653500609E-2</v>
      </c>
      <c r="K91" s="302">
        <f t="shared" si="11"/>
        <v>1.3230146115079697E-2</v>
      </c>
      <c r="L91" s="302">
        <f t="shared" si="11"/>
        <v>1.1683975320303141E-2</v>
      </c>
      <c r="M91" s="302">
        <f t="shared" si="11"/>
        <v>1.1457114522366011E-2</v>
      </c>
      <c r="N91" s="302">
        <f t="shared" si="11"/>
        <v>1.194888765154924E-2</v>
      </c>
      <c r="O91" s="302">
        <f t="shared" si="11"/>
        <v>1.0290752560860206E-2</v>
      </c>
      <c r="P91" s="302">
        <f t="shared" si="11"/>
        <v>7.7668727214856232E-3</v>
      </c>
      <c r="Q91" s="302">
        <f t="shared" si="11"/>
        <v>7.3961922066807014E-3</v>
      </c>
      <c r="R91" s="302">
        <f t="shared" si="11"/>
        <v>8.3611375498225567E-3</v>
      </c>
      <c r="S91" s="302">
        <f t="shared" si="11"/>
        <v>5.7923727464618425E-3</v>
      </c>
      <c r="T91" s="302">
        <f t="shared" si="11"/>
        <v>7.0546872254133265E-3</v>
      </c>
      <c r="U91" s="302">
        <f t="shared" si="11"/>
        <v>6.9504566455082699E-3</v>
      </c>
      <c r="V91" s="302">
        <f t="shared" si="11"/>
        <v>1.2585492935710107E-2</v>
      </c>
      <c r="W91" s="302">
        <f t="shared" si="11"/>
        <v>1.1111629780321009E-2</v>
      </c>
      <c r="X91" s="302">
        <f t="shared" si="11"/>
        <v>1.0188456098943532E-2</v>
      </c>
      <c r="Y91" s="302">
        <f t="shared" si="11"/>
        <v>9.0231575787038283E-3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5.2621436557848116E-2</v>
      </c>
      <c r="C92" s="302">
        <f t="shared" si="12"/>
        <v>4.9910561809287102E-2</v>
      </c>
      <c r="D92" s="302">
        <f t="shared" si="12"/>
        <v>4.5297980994981384E-2</v>
      </c>
      <c r="E92" s="302">
        <f t="shared" si="12"/>
        <v>3.7716931271176979E-2</v>
      </c>
      <c r="F92" s="302">
        <f t="shared" si="12"/>
        <v>4.3622011249798406E-2</v>
      </c>
      <c r="G92" s="302">
        <f t="shared" si="12"/>
        <v>5.5718647852119219E-2</v>
      </c>
      <c r="H92" s="302">
        <f t="shared" si="12"/>
        <v>5.5619636261754625E-2</v>
      </c>
      <c r="I92" s="302">
        <f t="shared" si="12"/>
        <v>6.3481566516832136E-2</v>
      </c>
      <c r="J92" s="302">
        <f t="shared" si="12"/>
        <v>6.1357156617505806E-2</v>
      </c>
      <c r="K92" s="302">
        <f t="shared" si="12"/>
        <v>5.766904709569759E-2</v>
      </c>
      <c r="L92" s="302">
        <f t="shared" si="12"/>
        <v>6.0999082072972777E-2</v>
      </c>
      <c r="M92" s="302">
        <f t="shared" si="12"/>
        <v>6.1616284003231429E-2</v>
      </c>
      <c r="N92" s="302">
        <f t="shared" si="12"/>
        <v>6.0481924572807912E-2</v>
      </c>
      <c r="O92" s="302">
        <f t="shared" si="12"/>
        <v>6.4229267722167319E-2</v>
      </c>
      <c r="P92" s="302">
        <f t="shared" si="12"/>
        <v>7.15475968101731E-2</v>
      </c>
      <c r="Q92" s="302">
        <f t="shared" si="12"/>
        <v>7.2045228770291486E-2</v>
      </c>
      <c r="R92" s="302">
        <f t="shared" si="12"/>
        <v>6.9113026902493907E-2</v>
      </c>
      <c r="S92" s="302">
        <f t="shared" si="12"/>
        <v>7.6905259089681377E-2</v>
      </c>
      <c r="T92" s="302">
        <f t="shared" si="12"/>
        <v>7.2866922110626661E-2</v>
      </c>
      <c r="U92" s="302">
        <f t="shared" si="12"/>
        <v>7.3049416712337237E-2</v>
      </c>
      <c r="V92" s="302">
        <f t="shared" si="12"/>
        <v>5.5869447502917377E-2</v>
      </c>
      <c r="W92" s="302">
        <f t="shared" si="12"/>
        <v>5.8557828048896518E-2</v>
      </c>
      <c r="X92" s="302">
        <f t="shared" si="12"/>
        <v>6.0029004233996361E-2</v>
      </c>
      <c r="Y92" s="302">
        <f t="shared" si="12"/>
        <v>6.2594578056526184E-2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1.6973080160344353E-3</v>
      </c>
      <c r="C93" s="302">
        <f t="shared" si="13"/>
        <v>1.6645989538546793E-3</v>
      </c>
      <c r="D93" s="302">
        <f t="shared" si="13"/>
        <v>1.6032997035506117E-3</v>
      </c>
      <c r="E93" s="302">
        <f t="shared" si="13"/>
        <v>1.5000357666733E-3</v>
      </c>
      <c r="F93" s="302">
        <f t="shared" si="13"/>
        <v>1.5768785069644636E-3</v>
      </c>
      <c r="G93" s="302">
        <f t="shared" si="13"/>
        <v>1.7451339574706913E-3</v>
      </c>
      <c r="H93" s="302">
        <f t="shared" si="13"/>
        <v>1.7354054557481584E-3</v>
      </c>
      <c r="I93" s="302">
        <f t="shared" si="13"/>
        <v>1.8322980732192456E-3</v>
      </c>
      <c r="J93" s="302">
        <f t="shared" si="13"/>
        <v>1.7903968779896041E-3</v>
      </c>
      <c r="K93" s="302">
        <f t="shared" si="13"/>
        <v>1.739203218669768E-3</v>
      </c>
      <c r="L93" s="302">
        <f t="shared" si="13"/>
        <v>1.782073117945247E-3</v>
      </c>
      <c r="M93" s="302">
        <f t="shared" si="13"/>
        <v>1.7961743353353092E-3</v>
      </c>
      <c r="N93" s="302">
        <f t="shared" si="13"/>
        <v>1.779600541432919E-3</v>
      </c>
      <c r="O93" s="302">
        <f t="shared" si="13"/>
        <v>1.8224367076292449E-3</v>
      </c>
      <c r="P93" s="302">
        <f t="shared" si="13"/>
        <v>1.9560510986062034E-3</v>
      </c>
      <c r="Q93" s="302">
        <f t="shared" si="13"/>
        <v>1.9241012089881715E-3</v>
      </c>
      <c r="R93" s="302">
        <f t="shared" si="13"/>
        <v>1.8784631251814485E-3</v>
      </c>
      <c r="S93" s="302">
        <f t="shared" si="13"/>
        <v>1.9689755276991725E-3</v>
      </c>
      <c r="T93" s="302">
        <f t="shared" si="13"/>
        <v>1.9228523456666471E-3</v>
      </c>
      <c r="U93" s="302">
        <f t="shared" si="13"/>
        <v>1.9185364263441091E-3</v>
      </c>
      <c r="V93" s="302">
        <f t="shared" si="13"/>
        <v>1.5857673924658212E-3</v>
      </c>
      <c r="W93" s="302">
        <f t="shared" si="13"/>
        <v>1.6054628940627641E-3</v>
      </c>
      <c r="X93" s="302">
        <f t="shared" si="13"/>
        <v>1.6067161292834344E-3</v>
      </c>
      <c r="Y93" s="302">
        <f t="shared" si="13"/>
        <v>1.6328385690652693E-3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5.8585942316581617E-2</v>
      </c>
      <c r="C94" s="301">
        <f t="shared" si="14"/>
        <v>5.7576672277990813E-2</v>
      </c>
      <c r="D94" s="301">
        <f t="shared" si="14"/>
        <v>5.5970394657959742E-2</v>
      </c>
      <c r="E94" s="301">
        <f t="shared" si="14"/>
        <v>5.3774835785714632E-2</v>
      </c>
      <c r="F94" s="301">
        <f t="shared" si="14"/>
        <v>5.5404850960512043E-2</v>
      </c>
      <c r="G94" s="301">
        <f t="shared" si="14"/>
        <v>5.9903899197751069E-2</v>
      </c>
      <c r="H94" s="301">
        <f t="shared" si="14"/>
        <v>5.9809152402023974E-2</v>
      </c>
      <c r="I94" s="301">
        <f t="shared" si="14"/>
        <v>6.3372590776178073E-2</v>
      </c>
      <c r="J94" s="301">
        <f t="shared" si="14"/>
        <v>6.2250950124163373E-2</v>
      </c>
      <c r="K94" s="301">
        <f t="shared" si="14"/>
        <v>6.0531997024539208E-2</v>
      </c>
      <c r="L94" s="301">
        <f t="shared" si="14"/>
        <v>6.205427542601763E-2</v>
      </c>
      <c r="M94" s="301">
        <f t="shared" si="14"/>
        <v>6.2391310717443964E-2</v>
      </c>
      <c r="N94" s="301">
        <f t="shared" si="14"/>
        <v>6.1842010638158404E-2</v>
      </c>
      <c r="O94" s="301">
        <f t="shared" si="14"/>
        <v>6.3618714158880638E-2</v>
      </c>
      <c r="P94" s="301">
        <f t="shared" si="14"/>
        <v>6.772543385855409E-2</v>
      </c>
      <c r="Q94" s="301">
        <f t="shared" si="14"/>
        <v>6.7804601821633628E-2</v>
      </c>
      <c r="R94" s="301">
        <f t="shared" si="14"/>
        <v>6.6127189647914919E-2</v>
      </c>
      <c r="S94" s="301">
        <f t="shared" si="14"/>
        <v>7.0555506136535356E-2</v>
      </c>
      <c r="T94" s="301">
        <f t="shared" si="14"/>
        <v>6.8203718068088892E-2</v>
      </c>
      <c r="U94" s="301">
        <f t="shared" si="14"/>
        <v>6.8265341486824671E-2</v>
      </c>
      <c r="V94" s="301">
        <f t="shared" si="14"/>
        <v>5.8367256525911085E-2</v>
      </c>
      <c r="W94" s="301">
        <f t="shared" si="14"/>
        <v>5.9395767269400254E-2</v>
      </c>
      <c r="X94" s="301">
        <f t="shared" si="14"/>
        <v>5.9853480385186134E-2</v>
      </c>
      <c r="Y94" s="301">
        <f t="shared" si="14"/>
        <v>6.1042145170246094E-2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1.3320321838346158E-2</v>
      </c>
      <c r="C95" s="302">
        <f t="shared" si="15"/>
        <v>1.4597371642039326E-2</v>
      </c>
      <c r="D95" s="302">
        <f t="shared" si="15"/>
        <v>1.6885994075849731E-2</v>
      </c>
      <c r="E95" s="302">
        <f t="shared" si="15"/>
        <v>2.1094029920839408E-2</v>
      </c>
      <c r="F95" s="302">
        <f t="shared" si="15"/>
        <v>1.7739109496542969E-2</v>
      </c>
      <c r="G95" s="302">
        <f t="shared" si="15"/>
        <v>1.2017414356426137E-2</v>
      </c>
      <c r="H95" s="302">
        <f t="shared" si="15"/>
        <v>1.201328430410498E-2</v>
      </c>
      <c r="I95" s="302">
        <f t="shared" si="15"/>
        <v>8.9443702844685686E-3</v>
      </c>
      <c r="J95" s="302">
        <f t="shared" si="15"/>
        <v>9.6279888779171735E-3</v>
      </c>
      <c r="K95" s="302">
        <f t="shared" si="15"/>
        <v>1.1025121762566412E-2</v>
      </c>
      <c r="L95" s="302">
        <f t="shared" si="15"/>
        <v>9.7366461002526185E-3</v>
      </c>
      <c r="M95" s="302">
        <f t="shared" si="15"/>
        <v>9.5475954353050063E-3</v>
      </c>
      <c r="N95" s="302">
        <f t="shared" si="15"/>
        <v>9.9574063762910333E-3</v>
      </c>
      <c r="O95" s="302">
        <f t="shared" si="15"/>
        <v>8.5756271340501726E-3</v>
      </c>
      <c r="P95" s="302">
        <f t="shared" si="15"/>
        <v>6.4723939345713508E-3</v>
      </c>
      <c r="Q95" s="302">
        <f t="shared" si="15"/>
        <v>6.163493505567252E-3</v>
      </c>
      <c r="R95" s="302">
        <f t="shared" si="15"/>
        <v>6.9676146248521314E-3</v>
      </c>
      <c r="S95" s="302">
        <f t="shared" si="15"/>
        <v>4.8269772887182018E-3</v>
      </c>
      <c r="T95" s="302">
        <f t="shared" si="15"/>
        <v>5.8789060211777719E-3</v>
      </c>
      <c r="U95" s="302">
        <f t="shared" si="15"/>
        <v>5.7920472045902274E-3</v>
      </c>
      <c r="V95" s="302">
        <f t="shared" si="15"/>
        <v>1.0487910779758421E-2</v>
      </c>
      <c r="W95" s="302">
        <f t="shared" si="15"/>
        <v>9.2596914836008421E-3</v>
      </c>
      <c r="X95" s="302">
        <f t="shared" si="15"/>
        <v>8.490380082452946E-3</v>
      </c>
      <c r="Y95" s="302">
        <f t="shared" si="15"/>
        <v>7.5192979822531932E-3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4.3851197131540093E-2</v>
      </c>
      <c r="C96" s="302">
        <f t="shared" si="16"/>
        <v>4.1592134841072589E-2</v>
      </c>
      <c r="D96" s="302">
        <f t="shared" si="16"/>
        <v>3.7748317495817842E-2</v>
      </c>
      <c r="E96" s="302">
        <f t="shared" si="16"/>
        <v>3.1430776059314137E-2</v>
      </c>
      <c r="F96" s="302">
        <f t="shared" si="16"/>
        <v>3.6351676041498686E-2</v>
      </c>
      <c r="G96" s="302">
        <f t="shared" si="16"/>
        <v>4.6432206543432691E-2</v>
      </c>
      <c r="H96" s="302">
        <f t="shared" si="16"/>
        <v>4.6349696884795524E-2</v>
      </c>
      <c r="I96" s="302">
        <f t="shared" si="16"/>
        <v>5.2901305430693456E-2</v>
      </c>
      <c r="J96" s="302">
        <f t="shared" si="16"/>
        <v>5.1130963847921519E-2</v>
      </c>
      <c r="K96" s="302">
        <f t="shared" si="16"/>
        <v>4.8057539246414656E-2</v>
      </c>
      <c r="L96" s="302">
        <f t="shared" si="16"/>
        <v>5.0832568394143976E-2</v>
      </c>
      <c r="M96" s="302">
        <f t="shared" si="16"/>
        <v>5.1346903336026199E-2</v>
      </c>
      <c r="N96" s="302">
        <f t="shared" si="16"/>
        <v>5.0401603810673268E-2</v>
      </c>
      <c r="O96" s="302">
        <f t="shared" si="16"/>
        <v>5.3524389768472756E-2</v>
      </c>
      <c r="P96" s="302">
        <f t="shared" si="16"/>
        <v>5.9622997341810903E-2</v>
      </c>
      <c r="Q96" s="302">
        <f t="shared" si="16"/>
        <v>6.0037690641909572E-2</v>
      </c>
      <c r="R96" s="302">
        <f t="shared" si="16"/>
        <v>5.7594189085411571E-2</v>
      </c>
      <c r="S96" s="302">
        <f t="shared" si="16"/>
        <v>6.4087715908067847E-2</v>
      </c>
      <c r="T96" s="302">
        <f t="shared" si="16"/>
        <v>6.0722435092188908E-2</v>
      </c>
      <c r="U96" s="302">
        <f t="shared" si="16"/>
        <v>6.0874513926947683E-2</v>
      </c>
      <c r="V96" s="302">
        <f t="shared" si="16"/>
        <v>4.6557872919097812E-2</v>
      </c>
      <c r="W96" s="302">
        <f t="shared" si="16"/>
        <v>4.8798190040747112E-2</v>
      </c>
      <c r="X96" s="302">
        <f t="shared" si="16"/>
        <v>5.0024170194996984E-2</v>
      </c>
      <c r="Y96" s="302">
        <f t="shared" si="16"/>
        <v>5.2162148380438506E-2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1.4144233466953631E-3</v>
      </c>
      <c r="C97" s="302">
        <f t="shared" si="17"/>
        <v>1.3871657948788993E-3</v>
      </c>
      <c r="D97" s="302">
        <f t="shared" si="17"/>
        <v>1.3360830862921764E-3</v>
      </c>
      <c r="E97" s="302">
        <f t="shared" si="17"/>
        <v>1.2500298055610835E-3</v>
      </c>
      <c r="F97" s="302">
        <f t="shared" si="17"/>
        <v>1.3140654224703867E-3</v>
      </c>
      <c r="G97" s="302">
        <f t="shared" si="17"/>
        <v>1.454278297892243E-3</v>
      </c>
      <c r="H97" s="302">
        <f t="shared" si="17"/>
        <v>1.4461712131234655E-3</v>
      </c>
      <c r="I97" s="302">
        <f t="shared" si="17"/>
        <v>1.5269150610160381E-3</v>
      </c>
      <c r="J97" s="302">
        <f t="shared" si="17"/>
        <v>1.49199739832467E-3</v>
      </c>
      <c r="K97" s="302">
        <f t="shared" si="17"/>
        <v>1.4493360155581403E-3</v>
      </c>
      <c r="L97" s="302">
        <f t="shared" si="17"/>
        <v>1.4850609316210397E-3</v>
      </c>
      <c r="M97" s="302">
        <f t="shared" si="17"/>
        <v>1.496811946112758E-3</v>
      </c>
      <c r="N97" s="302">
        <f t="shared" si="17"/>
        <v>1.483000451194099E-3</v>
      </c>
      <c r="O97" s="302">
        <f t="shared" si="17"/>
        <v>1.5186972563577042E-3</v>
      </c>
      <c r="P97" s="302">
        <f t="shared" si="17"/>
        <v>1.6300425821718365E-3</v>
      </c>
      <c r="Q97" s="302">
        <f t="shared" si="17"/>
        <v>1.6034176741568098E-3</v>
      </c>
      <c r="R97" s="302">
        <f t="shared" si="17"/>
        <v>1.5653859376512072E-3</v>
      </c>
      <c r="S97" s="302">
        <f t="shared" si="17"/>
        <v>1.6408129397493107E-3</v>
      </c>
      <c r="T97" s="302">
        <f t="shared" si="17"/>
        <v>1.602376954722206E-3</v>
      </c>
      <c r="U97" s="302">
        <f t="shared" si="17"/>
        <v>1.5987803552867581E-3</v>
      </c>
      <c r="V97" s="302">
        <f t="shared" si="17"/>
        <v>1.3214728270548514E-3</v>
      </c>
      <c r="W97" s="302">
        <f t="shared" si="17"/>
        <v>1.337885745052304E-3</v>
      </c>
      <c r="X97" s="302">
        <f t="shared" si="17"/>
        <v>1.3389301077361957E-3</v>
      </c>
      <c r="Y97" s="302">
        <f t="shared" si="17"/>
        <v>1.3606988075543912E-3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0.39120350199559945</v>
      </c>
      <c r="C98" s="301">
        <f t="shared" si="18"/>
        <v>0.39957965806971463</v>
      </c>
      <c r="D98" s="301">
        <f t="shared" si="18"/>
        <v>0.41429256505903683</v>
      </c>
      <c r="E98" s="301">
        <f t="shared" si="18"/>
        <v>0.43819443965564264</v>
      </c>
      <c r="F98" s="301">
        <f t="shared" si="18"/>
        <v>0.42033620344952843</v>
      </c>
      <c r="G98" s="301">
        <f t="shared" si="18"/>
        <v>0.37964103537562621</v>
      </c>
      <c r="H98" s="301">
        <f t="shared" si="18"/>
        <v>0.38186535999285087</v>
      </c>
      <c r="I98" s="301">
        <f t="shared" si="18"/>
        <v>0.35638032069107445</v>
      </c>
      <c r="J98" s="301">
        <f t="shared" si="18"/>
        <v>0.36672181450023328</v>
      </c>
      <c r="K98" s="301">
        <f t="shared" si="18"/>
        <v>0.37988263270283606</v>
      </c>
      <c r="L98" s="301">
        <f t="shared" si="18"/>
        <v>0.36868850375739376</v>
      </c>
      <c r="M98" s="301">
        <f t="shared" si="18"/>
        <v>0.36535736936983182</v>
      </c>
      <c r="N98" s="301">
        <f t="shared" si="18"/>
        <v>0.36962130795946496</v>
      </c>
      <c r="O98" s="301">
        <f t="shared" si="18"/>
        <v>0.35794642809110655</v>
      </c>
      <c r="P98" s="301">
        <f t="shared" si="18"/>
        <v>0.32399458012781779</v>
      </c>
      <c r="Q98" s="301">
        <f t="shared" si="18"/>
        <v>0.33021735897728327</v>
      </c>
      <c r="R98" s="301">
        <f t="shared" si="18"/>
        <v>0.34239223790372092</v>
      </c>
      <c r="S98" s="301">
        <f t="shared" si="18"/>
        <v>0.31602929409661584</v>
      </c>
      <c r="T98" s="301">
        <f t="shared" si="18"/>
        <v>0.32977980701055998</v>
      </c>
      <c r="U98" s="301">
        <f t="shared" si="18"/>
        <v>0.33043508990229248</v>
      </c>
      <c r="V98" s="301">
        <f t="shared" si="18"/>
        <v>0.41522640591927462</v>
      </c>
      <c r="W98" s="301">
        <f t="shared" si="18"/>
        <v>0.40957653669578098</v>
      </c>
      <c r="X98" s="301">
        <f t="shared" si="18"/>
        <v>0.4087163955355646</v>
      </c>
      <c r="Y98" s="301">
        <f t="shared" si="18"/>
        <v>0.40140460821158119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8.4525491532041128E-2</v>
      </c>
      <c r="C99" s="301">
        <f t="shared" si="19"/>
        <v>8.5429111397750682E-2</v>
      </c>
      <c r="D99" s="301">
        <f t="shared" si="19"/>
        <v>8.6928529001727317E-2</v>
      </c>
      <c r="E99" s="301">
        <f t="shared" si="19"/>
        <v>8.9310218645908754E-2</v>
      </c>
      <c r="F99" s="301">
        <f t="shared" si="19"/>
        <v>8.7491452431642719E-2</v>
      </c>
      <c r="G99" s="301">
        <f t="shared" si="19"/>
        <v>8.340453734375515E-2</v>
      </c>
      <c r="H99" s="301">
        <f t="shared" si="19"/>
        <v>8.3541602914237387E-2</v>
      </c>
      <c r="I99" s="301">
        <f t="shared" si="19"/>
        <v>8.0776771533187547E-2</v>
      </c>
      <c r="J99" s="301">
        <f t="shared" si="19"/>
        <v>8.1712201713108057E-2</v>
      </c>
      <c r="K99" s="301">
        <f t="shared" si="19"/>
        <v>8.3059436599678224E-2</v>
      </c>
      <c r="L99" s="301">
        <f t="shared" si="19"/>
        <v>8.1875191223813565E-2</v>
      </c>
      <c r="M99" s="301">
        <f t="shared" si="19"/>
        <v>8.1595705073454747E-2</v>
      </c>
      <c r="N99" s="301">
        <f t="shared" si="19"/>
        <v>8.2025334226418847E-2</v>
      </c>
      <c r="O99" s="301">
        <f t="shared" si="19"/>
        <v>8.0713458187457329E-2</v>
      </c>
      <c r="P99" s="301">
        <f t="shared" si="19"/>
        <v>7.7469095778449945E-2</v>
      </c>
      <c r="Q99" s="301">
        <f t="shared" si="19"/>
        <v>7.771773440874738E-2</v>
      </c>
      <c r="R99" s="301">
        <f t="shared" si="19"/>
        <v>7.8951821895152763E-2</v>
      </c>
      <c r="S99" s="301">
        <f t="shared" si="19"/>
        <v>7.5933785330331585E-2</v>
      </c>
      <c r="T99" s="301">
        <f t="shared" si="19"/>
        <v>7.752651674067014E-2</v>
      </c>
      <c r="U99" s="301">
        <f t="shared" si="19"/>
        <v>7.7513309369884917E-2</v>
      </c>
      <c r="V99" s="301">
        <f t="shared" si="19"/>
        <v>8.4768391557959524E-2</v>
      </c>
      <c r="W99" s="301">
        <f t="shared" si="19"/>
        <v>8.3936357350762561E-2</v>
      </c>
      <c r="X99" s="301">
        <f t="shared" si="19"/>
        <v>8.3518917346822291E-2</v>
      </c>
      <c r="Y99" s="301">
        <f t="shared" si="19"/>
        <v>8.2637650034655466E-2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3.3409954490836502E-2</v>
      </c>
      <c r="C100" s="302">
        <f t="shared" si="20"/>
        <v>3.414843210515188E-2</v>
      </c>
      <c r="D100" s="302">
        <f t="shared" si="20"/>
        <v>3.5409521520521361E-2</v>
      </c>
      <c r="E100" s="302">
        <f t="shared" si="20"/>
        <v>3.7453563442593242E-2</v>
      </c>
      <c r="F100" s="302">
        <f t="shared" si="20"/>
        <v>3.5891251486204957E-2</v>
      </c>
      <c r="G100" s="302">
        <f t="shared" si="20"/>
        <v>3.2480971847109248E-2</v>
      </c>
      <c r="H100" s="302">
        <f t="shared" si="20"/>
        <v>3.2588213060543075E-2</v>
      </c>
      <c r="I100" s="302">
        <f t="shared" si="20"/>
        <v>3.0361193361945846E-2</v>
      </c>
      <c r="J100" s="302">
        <f t="shared" si="20"/>
        <v>3.1113155500783009E-2</v>
      </c>
      <c r="K100" s="302">
        <f t="shared" si="20"/>
        <v>3.2198228524474043E-2</v>
      </c>
      <c r="L100" s="302">
        <f t="shared" si="20"/>
        <v>3.1246034692814322E-2</v>
      </c>
      <c r="M100" s="302">
        <f t="shared" si="20"/>
        <v>3.1017513490151333E-2</v>
      </c>
      <c r="N100" s="302">
        <f t="shared" si="20"/>
        <v>3.1362039924686155E-2</v>
      </c>
      <c r="O100" s="302">
        <f t="shared" si="20"/>
        <v>3.0317413686968418E-2</v>
      </c>
      <c r="P100" s="302">
        <f t="shared" si="20"/>
        <v>2.7728552342527163E-2</v>
      </c>
      <c r="Q100" s="302">
        <f t="shared" si="20"/>
        <v>2.7957457873479381E-2</v>
      </c>
      <c r="R100" s="302">
        <f t="shared" si="20"/>
        <v>2.892586935518315E-2</v>
      </c>
      <c r="S100" s="302">
        <f t="shared" si="20"/>
        <v>2.6594958415625574E-2</v>
      </c>
      <c r="T100" s="302">
        <f t="shared" si="20"/>
        <v>2.7814670066065347E-2</v>
      </c>
      <c r="U100" s="302">
        <f t="shared" si="20"/>
        <v>2.7812189940700775E-2</v>
      </c>
      <c r="V100" s="302">
        <f t="shared" si="20"/>
        <v>3.3417850313666432E-2</v>
      </c>
      <c r="W100" s="302">
        <f t="shared" si="20"/>
        <v>3.2729068193044809E-2</v>
      </c>
      <c r="X100" s="302">
        <f t="shared" si="20"/>
        <v>3.2356924843376725E-2</v>
      </c>
      <c r="Y100" s="302">
        <f t="shared" si="20"/>
        <v>3.1652521934264682E-2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2.8272599992074512E-2</v>
      </c>
      <c r="C101" s="302">
        <f t="shared" si="21"/>
        <v>2.8877951705304571E-2</v>
      </c>
      <c r="D101" s="302">
        <f t="shared" si="21"/>
        <v>2.9941265637587304E-2</v>
      </c>
      <c r="E101" s="302">
        <f t="shared" si="21"/>
        <v>3.1668673843504011E-2</v>
      </c>
      <c r="F101" s="302">
        <f t="shared" si="21"/>
        <v>3.0378044372541029E-2</v>
      </c>
      <c r="G101" s="302">
        <f t="shared" si="21"/>
        <v>2.7436970985686173E-2</v>
      </c>
      <c r="H101" s="302">
        <f t="shared" si="21"/>
        <v>2.7597724761750347E-2</v>
      </c>
      <c r="I101" s="302">
        <f t="shared" si="21"/>
        <v>2.5755899935832681E-2</v>
      </c>
      <c r="J101" s="302">
        <f t="shared" si="21"/>
        <v>2.6503288229381625E-2</v>
      </c>
      <c r="K101" s="302">
        <f t="shared" si="21"/>
        <v>2.7454431423940214E-2</v>
      </c>
      <c r="L101" s="302">
        <f t="shared" si="21"/>
        <v>2.664542248531945E-2</v>
      </c>
      <c r="M101" s="302">
        <f t="shared" si="21"/>
        <v>2.6404678653582377E-2</v>
      </c>
      <c r="N101" s="302">
        <f t="shared" si="21"/>
        <v>2.6712837014948001E-2</v>
      </c>
      <c r="O101" s="302">
        <f t="shared" si="21"/>
        <v>2.5869083810311989E-2</v>
      </c>
      <c r="P101" s="302">
        <f t="shared" si="21"/>
        <v>2.3415355733847624E-2</v>
      </c>
      <c r="Q101" s="302">
        <f t="shared" si="21"/>
        <v>2.3865081097635535E-2</v>
      </c>
      <c r="R101" s="302">
        <f t="shared" si="21"/>
        <v>2.4744969646902617E-2</v>
      </c>
      <c r="S101" s="302">
        <f t="shared" si="21"/>
        <v>2.2839697937754651E-2</v>
      </c>
      <c r="T101" s="302">
        <f t="shared" si="21"/>
        <v>2.3833458855841164E-2</v>
      </c>
      <c r="U101" s="302">
        <f t="shared" si="21"/>
        <v>2.3880816691303E-2</v>
      </c>
      <c r="V101" s="302">
        <f t="shared" si="21"/>
        <v>3.0008755087357238E-2</v>
      </c>
      <c r="W101" s="302">
        <f t="shared" si="21"/>
        <v>2.9600434375123021E-2</v>
      </c>
      <c r="X101" s="302">
        <f t="shared" si="21"/>
        <v>2.9538271263506E-2</v>
      </c>
      <c r="Y101" s="302">
        <f t="shared" si="21"/>
        <v>2.9009842358387369E-2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6.7185108968029726E-3</v>
      </c>
      <c r="C102" s="302">
        <f t="shared" si="22"/>
        <v>6.5890375256747727E-3</v>
      </c>
      <c r="D102" s="302">
        <f t="shared" si="22"/>
        <v>6.3463946598878397E-3</v>
      </c>
      <c r="E102" s="302">
        <f t="shared" si="22"/>
        <v>5.9376415764151487E-3</v>
      </c>
      <c r="F102" s="302">
        <f t="shared" si="22"/>
        <v>6.2418107567343362E-3</v>
      </c>
      <c r="G102" s="302">
        <f t="shared" si="22"/>
        <v>6.9078219149881536E-3</v>
      </c>
      <c r="H102" s="302">
        <f t="shared" si="22"/>
        <v>6.8693132623364617E-3</v>
      </c>
      <c r="I102" s="302">
        <f t="shared" si="22"/>
        <v>7.2528465398261823E-3</v>
      </c>
      <c r="J102" s="302">
        <f t="shared" si="22"/>
        <v>7.0869876420421862E-3</v>
      </c>
      <c r="K102" s="302">
        <f t="shared" si="22"/>
        <v>6.8843460739011677E-3</v>
      </c>
      <c r="L102" s="302">
        <f t="shared" si="22"/>
        <v>7.0540394251999376E-3</v>
      </c>
      <c r="M102" s="302">
        <f t="shared" si="22"/>
        <v>7.1098567440356008E-3</v>
      </c>
      <c r="N102" s="302">
        <f t="shared" si="22"/>
        <v>7.0442521431719699E-3</v>
      </c>
      <c r="O102" s="302">
        <f t="shared" si="22"/>
        <v>7.2138119676990959E-3</v>
      </c>
      <c r="P102" s="302">
        <f t="shared" si="22"/>
        <v>7.7427022653162245E-3</v>
      </c>
      <c r="Q102" s="302">
        <f t="shared" si="22"/>
        <v>7.6162339522448464E-3</v>
      </c>
      <c r="R102" s="302">
        <f t="shared" si="22"/>
        <v>7.4355832038432356E-3</v>
      </c>
      <c r="S102" s="302">
        <f t="shared" si="22"/>
        <v>7.7938614638092228E-3</v>
      </c>
      <c r="T102" s="302">
        <f t="shared" si="22"/>
        <v>7.6112905349304772E-3</v>
      </c>
      <c r="U102" s="302">
        <f t="shared" si="22"/>
        <v>7.5942066876120975E-3</v>
      </c>
      <c r="V102" s="302">
        <f t="shared" si="22"/>
        <v>6.2769959285105415E-3</v>
      </c>
      <c r="W102" s="302">
        <f t="shared" si="22"/>
        <v>6.3549572889984446E-3</v>
      </c>
      <c r="X102" s="302">
        <f t="shared" si="22"/>
        <v>6.3599180117469281E-3</v>
      </c>
      <c r="Y102" s="302">
        <f t="shared" si="22"/>
        <v>6.4633193358833579E-3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1.3437021793605945E-2</v>
      </c>
      <c r="C103" s="302">
        <f t="shared" si="23"/>
        <v>1.3178075051349544E-2</v>
      </c>
      <c r="D103" s="302">
        <f t="shared" si="23"/>
        <v>1.2692789319775679E-2</v>
      </c>
      <c r="E103" s="302">
        <f t="shared" si="23"/>
        <v>1.1875283152830296E-2</v>
      </c>
      <c r="F103" s="302">
        <f t="shared" si="23"/>
        <v>1.2483621513468672E-2</v>
      </c>
      <c r="G103" s="302">
        <f t="shared" si="23"/>
        <v>1.3815643829976307E-2</v>
      </c>
      <c r="H103" s="302">
        <f t="shared" si="23"/>
        <v>1.373862652467292E-2</v>
      </c>
      <c r="I103" s="302">
        <f t="shared" si="23"/>
        <v>1.4505693079652366E-2</v>
      </c>
      <c r="J103" s="302">
        <f t="shared" si="23"/>
        <v>1.4173975284084372E-2</v>
      </c>
      <c r="K103" s="302">
        <f t="shared" si="23"/>
        <v>1.3768692147802335E-2</v>
      </c>
      <c r="L103" s="302">
        <f t="shared" si="23"/>
        <v>1.4108078850399875E-2</v>
      </c>
      <c r="M103" s="302">
        <f t="shared" si="23"/>
        <v>1.4219713488071205E-2</v>
      </c>
      <c r="N103" s="302">
        <f t="shared" si="23"/>
        <v>1.408850428634394E-2</v>
      </c>
      <c r="O103" s="302">
        <f t="shared" si="23"/>
        <v>1.4427623935398192E-2</v>
      </c>
      <c r="P103" s="302">
        <f t="shared" si="23"/>
        <v>1.5485404530632449E-2</v>
      </c>
      <c r="Q103" s="302">
        <f t="shared" si="23"/>
        <v>1.5232467904489691E-2</v>
      </c>
      <c r="R103" s="302">
        <f t="shared" si="23"/>
        <v>1.4871166407686468E-2</v>
      </c>
      <c r="S103" s="302">
        <f t="shared" si="23"/>
        <v>1.5587722927618446E-2</v>
      </c>
      <c r="T103" s="302">
        <f t="shared" si="23"/>
        <v>1.5222581069860958E-2</v>
      </c>
      <c r="U103" s="302">
        <f t="shared" si="23"/>
        <v>1.51884133752242E-2</v>
      </c>
      <c r="V103" s="302">
        <f t="shared" si="23"/>
        <v>1.2553991857021085E-2</v>
      </c>
      <c r="W103" s="302">
        <f t="shared" si="23"/>
        <v>1.2709914577996889E-2</v>
      </c>
      <c r="X103" s="302">
        <f t="shared" si="23"/>
        <v>1.2719836023493858E-2</v>
      </c>
      <c r="Y103" s="302">
        <f t="shared" si="23"/>
        <v>1.2926638671766718E-2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2.6874043587211886E-3</v>
      </c>
      <c r="C104" s="302">
        <f t="shared" si="24"/>
        <v>2.6356150102699095E-3</v>
      </c>
      <c r="D104" s="302">
        <f t="shared" si="24"/>
        <v>2.5385578639551365E-3</v>
      </c>
      <c r="E104" s="302">
        <f t="shared" si="24"/>
        <v>2.375056630566059E-3</v>
      </c>
      <c r="F104" s="302">
        <f t="shared" si="24"/>
        <v>2.4967243026937334E-3</v>
      </c>
      <c r="G104" s="302">
        <f t="shared" si="24"/>
        <v>2.7631287659952604E-3</v>
      </c>
      <c r="H104" s="302">
        <f t="shared" si="24"/>
        <v>2.7477253049345831E-3</v>
      </c>
      <c r="I104" s="302">
        <f t="shared" si="24"/>
        <v>2.9011386159304739E-3</v>
      </c>
      <c r="J104" s="302">
        <f t="shared" si="24"/>
        <v>2.8347950568168722E-3</v>
      </c>
      <c r="K104" s="302">
        <f t="shared" si="24"/>
        <v>2.7537384295604687E-3</v>
      </c>
      <c r="L104" s="302">
        <f t="shared" si="24"/>
        <v>2.8216157700799755E-3</v>
      </c>
      <c r="M104" s="302">
        <f t="shared" si="24"/>
        <v>2.8439426976142397E-3</v>
      </c>
      <c r="N104" s="302">
        <f t="shared" si="24"/>
        <v>2.8177008572687874E-3</v>
      </c>
      <c r="O104" s="302">
        <f t="shared" si="24"/>
        <v>2.8855247870796384E-3</v>
      </c>
      <c r="P104" s="302">
        <f t="shared" si="24"/>
        <v>3.0970809061264901E-3</v>
      </c>
      <c r="Q104" s="302">
        <f t="shared" si="24"/>
        <v>3.0464935808979382E-3</v>
      </c>
      <c r="R104" s="302">
        <f t="shared" si="24"/>
        <v>2.974233281537295E-3</v>
      </c>
      <c r="S104" s="302">
        <f t="shared" si="24"/>
        <v>3.1175445855236902E-3</v>
      </c>
      <c r="T104" s="302">
        <f t="shared" si="24"/>
        <v>3.0445162139721917E-3</v>
      </c>
      <c r="U104" s="302">
        <f t="shared" si="24"/>
        <v>3.0376826750448407E-3</v>
      </c>
      <c r="V104" s="302">
        <f t="shared" si="24"/>
        <v>2.5107983714042176E-3</v>
      </c>
      <c r="W104" s="302">
        <f t="shared" si="24"/>
        <v>2.5419829155993775E-3</v>
      </c>
      <c r="X104" s="302">
        <f t="shared" si="24"/>
        <v>2.5439672046987721E-3</v>
      </c>
      <c r="Y104" s="302">
        <f t="shared" si="24"/>
        <v>2.5853277343533417E-3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0.10605221924662461</v>
      </c>
      <c r="C105" s="301">
        <f t="shared" si="25"/>
        <v>0.10475791846408286</v>
      </c>
      <c r="D105" s="301">
        <f t="shared" si="25"/>
        <v>0.10227140978243517</v>
      </c>
      <c r="E105" s="301">
        <f t="shared" si="25"/>
        <v>9.8010104318405455E-2</v>
      </c>
      <c r="F105" s="301">
        <f t="shared" si="25"/>
        <v>0.10109607371248062</v>
      </c>
      <c r="G105" s="301">
        <f t="shared" si="25"/>
        <v>0.10805029341625338</v>
      </c>
      <c r="H105" s="301">
        <f t="shared" si="25"/>
        <v>0.10764959343213604</v>
      </c>
      <c r="I105" s="301">
        <f t="shared" si="25"/>
        <v>0.11141258206409889</v>
      </c>
      <c r="J105" s="301">
        <f t="shared" si="25"/>
        <v>0.10968262842652884</v>
      </c>
      <c r="K105" s="301">
        <f t="shared" si="25"/>
        <v>0.10766098508307681</v>
      </c>
      <c r="L105" s="301">
        <f t="shared" si="25"/>
        <v>0.10935268319854639</v>
      </c>
      <c r="M105" s="301">
        <f t="shared" si="25"/>
        <v>0.10996889269726991</v>
      </c>
      <c r="N105" s="301">
        <f t="shared" si="25"/>
        <v>0.10932610005776779</v>
      </c>
      <c r="O105" s="301">
        <f t="shared" si="25"/>
        <v>0.11094766648045937</v>
      </c>
      <c r="P105" s="301">
        <f t="shared" si="25"/>
        <v>0.11636084250772448</v>
      </c>
      <c r="Q105" s="301">
        <f t="shared" si="25"/>
        <v>0.11488772045402092</v>
      </c>
      <c r="R105" s="301">
        <f t="shared" si="25"/>
        <v>0.11310052941399847</v>
      </c>
      <c r="S105" s="301">
        <f t="shared" si="25"/>
        <v>0.11641359961890188</v>
      </c>
      <c r="T105" s="301">
        <f t="shared" si="25"/>
        <v>0.11477306607239963</v>
      </c>
      <c r="U105" s="301">
        <f t="shared" si="25"/>
        <v>0.11455962612927473</v>
      </c>
      <c r="V105" s="301">
        <f t="shared" si="25"/>
        <v>0.10073481189004299</v>
      </c>
      <c r="W105" s="301">
        <f t="shared" si="25"/>
        <v>0.10140954427972336</v>
      </c>
      <c r="X105" s="301">
        <f t="shared" si="25"/>
        <v>0.101255018429453</v>
      </c>
      <c r="Y105" s="301">
        <f t="shared" si="25"/>
        <v>0.1022090597127925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1.3145538917139508E-2</v>
      </c>
      <c r="C106" s="302">
        <f t="shared" si="26"/>
        <v>1.3424998273545057E-2</v>
      </c>
      <c r="D106" s="302">
        <f t="shared" si="26"/>
        <v>1.3901239086547886E-2</v>
      </c>
      <c r="E106" s="302">
        <f t="shared" si="26"/>
        <v>1.4642968394189833E-2</v>
      </c>
      <c r="F106" s="302">
        <f t="shared" si="26"/>
        <v>1.4006962649699339E-2</v>
      </c>
      <c r="G106" s="302">
        <f t="shared" si="26"/>
        <v>1.2833198310414849E-2</v>
      </c>
      <c r="H106" s="302">
        <f t="shared" si="26"/>
        <v>1.2904208525506083E-2</v>
      </c>
      <c r="I106" s="302">
        <f t="shared" si="26"/>
        <v>1.2014474628266608E-2</v>
      </c>
      <c r="J106" s="302">
        <f t="shared" si="26"/>
        <v>1.2305840382104728E-2</v>
      </c>
      <c r="K106" s="302">
        <f t="shared" si="26"/>
        <v>1.2746627152547957E-2</v>
      </c>
      <c r="L106" s="302">
        <f t="shared" si="26"/>
        <v>1.2378627960766303E-2</v>
      </c>
      <c r="M106" s="302">
        <f t="shared" si="26"/>
        <v>1.2312562510744663E-2</v>
      </c>
      <c r="N106" s="302">
        <f t="shared" si="26"/>
        <v>1.2466931186265564E-2</v>
      </c>
      <c r="O106" s="302">
        <f t="shared" si="26"/>
        <v>1.2037085554875595E-2</v>
      </c>
      <c r="P106" s="302">
        <f t="shared" si="26"/>
        <v>1.1017957094155078E-2</v>
      </c>
      <c r="Q106" s="302">
        <f t="shared" si="26"/>
        <v>1.1108736533834507E-2</v>
      </c>
      <c r="R106" s="302">
        <f t="shared" si="26"/>
        <v>1.1510729838875633E-2</v>
      </c>
      <c r="S106" s="302">
        <f t="shared" si="26"/>
        <v>1.0512247819632043E-2</v>
      </c>
      <c r="T106" s="302">
        <f t="shared" si="26"/>
        <v>1.1064480043764658E-2</v>
      </c>
      <c r="U106" s="302">
        <f t="shared" si="26"/>
        <v>1.1064820948177357E-2</v>
      </c>
      <c r="V106" s="302">
        <f t="shared" si="26"/>
        <v>1.3256595751991391E-2</v>
      </c>
      <c r="W106" s="302">
        <f t="shared" si="26"/>
        <v>1.2991953856033835E-2</v>
      </c>
      <c r="X106" s="302">
        <f t="shared" si="26"/>
        <v>1.2784470463362903E-2</v>
      </c>
      <c r="Y106" s="302">
        <f t="shared" si="26"/>
        <v>1.249013170866353E-2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5.3255867021082181E-3</v>
      </c>
      <c r="C107" s="302">
        <f t="shared" si="27"/>
        <v>5.4396141716363195E-3</v>
      </c>
      <c r="D107" s="302">
        <f t="shared" si="27"/>
        <v>5.6399059926757226E-3</v>
      </c>
      <c r="E107" s="302">
        <f t="shared" si="27"/>
        <v>5.9652903638733332E-3</v>
      </c>
      <c r="F107" s="302">
        <f t="shared" si="27"/>
        <v>5.7221801034149297E-3</v>
      </c>
      <c r="G107" s="302">
        <f t="shared" si="27"/>
        <v>5.1681829003508593E-3</v>
      </c>
      <c r="H107" s="302">
        <f t="shared" si="27"/>
        <v>5.1984633900249945E-3</v>
      </c>
      <c r="I107" s="302">
        <f t="shared" si="27"/>
        <v>4.8515268577191753E-3</v>
      </c>
      <c r="J107" s="302">
        <f t="shared" si="27"/>
        <v>4.9923091401605276E-3</v>
      </c>
      <c r="K107" s="302">
        <f t="shared" si="27"/>
        <v>5.1714718471687947E-3</v>
      </c>
      <c r="L107" s="302">
        <f t="shared" si="27"/>
        <v>5.0190823518053256E-3</v>
      </c>
      <c r="M107" s="302">
        <f t="shared" si="27"/>
        <v>4.9737344832232692E-3</v>
      </c>
      <c r="N107" s="302">
        <f t="shared" si="27"/>
        <v>5.0317809335636158E-3</v>
      </c>
      <c r="O107" s="302">
        <f t="shared" si="27"/>
        <v>4.8728468119147248E-3</v>
      </c>
      <c r="P107" s="302">
        <f t="shared" si="27"/>
        <v>4.4106487254893011E-3</v>
      </c>
      <c r="Q107" s="302">
        <f t="shared" si="27"/>
        <v>4.4953615363967228E-3</v>
      </c>
      <c r="R107" s="302">
        <f t="shared" si="27"/>
        <v>4.6611023157600512E-3</v>
      </c>
      <c r="S107" s="302">
        <f t="shared" si="27"/>
        <v>4.3022145699925657E-3</v>
      </c>
      <c r="T107" s="302">
        <f t="shared" si="27"/>
        <v>4.4894049922360067E-3</v>
      </c>
      <c r="U107" s="302">
        <f t="shared" si="27"/>
        <v>4.4983255817412846E-3</v>
      </c>
      <c r="V107" s="302">
        <f t="shared" si="27"/>
        <v>5.6526186868152148E-3</v>
      </c>
      <c r="W107" s="302">
        <f t="shared" si="27"/>
        <v>5.5757050900508715E-3</v>
      </c>
      <c r="X107" s="302">
        <f t="shared" si="27"/>
        <v>5.5639956950648438E-3</v>
      </c>
      <c r="Y107" s="302">
        <f t="shared" si="27"/>
        <v>5.4644578403610566E-3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8.7581093627376871E-2</v>
      </c>
      <c r="C108" s="302">
        <f t="shared" si="28"/>
        <v>8.5893306018901494E-2</v>
      </c>
      <c r="D108" s="302">
        <f t="shared" si="28"/>
        <v>8.2730264703211556E-2</v>
      </c>
      <c r="E108" s="302">
        <f t="shared" si="28"/>
        <v>7.7401845560342297E-2</v>
      </c>
      <c r="F108" s="302">
        <f t="shared" si="28"/>
        <v>8.1366930959366354E-2</v>
      </c>
      <c r="G108" s="302">
        <f t="shared" si="28"/>
        <v>9.0048912205487677E-2</v>
      </c>
      <c r="H108" s="302">
        <f t="shared" si="28"/>
        <v>8.9546921516604969E-2</v>
      </c>
      <c r="I108" s="302">
        <f t="shared" si="28"/>
        <v>9.4546580578113118E-2</v>
      </c>
      <c r="J108" s="302">
        <f t="shared" si="28"/>
        <v>9.2384478904263573E-2</v>
      </c>
      <c r="K108" s="302">
        <f t="shared" si="28"/>
        <v>8.9742886083360049E-2</v>
      </c>
      <c r="L108" s="302">
        <f t="shared" si="28"/>
        <v>9.1954972885974762E-2</v>
      </c>
      <c r="M108" s="302">
        <f t="shared" si="28"/>
        <v>9.2682595703301979E-2</v>
      </c>
      <c r="N108" s="302">
        <f t="shared" si="28"/>
        <v>9.1827387937938612E-2</v>
      </c>
      <c r="O108" s="302">
        <f t="shared" si="28"/>
        <v>9.4037734113669058E-2</v>
      </c>
      <c r="P108" s="302">
        <f t="shared" si="28"/>
        <v>0.10093223668808009</v>
      </c>
      <c r="Q108" s="302">
        <f t="shared" si="28"/>
        <v>9.9283622383789669E-2</v>
      </c>
      <c r="R108" s="302">
        <f t="shared" si="28"/>
        <v>9.6928697259362775E-2</v>
      </c>
      <c r="S108" s="302">
        <f t="shared" si="28"/>
        <v>0.10159913722927727</v>
      </c>
      <c r="T108" s="302">
        <f t="shared" si="28"/>
        <v>9.9219181036398957E-2</v>
      </c>
      <c r="U108" s="302">
        <f t="shared" si="28"/>
        <v>9.8996479599356091E-2</v>
      </c>
      <c r="V108" s="302">
        <f t="shared" si="28"/>
        <v>8.1825597451236382E-2</v>
      </c>
      <c r="W108" s="302">
        <f t="shared" si="28"/>
        <v>8.2841885333638648E-2</v>
      </c>
      <c r="X108" s="302">
        <f t="shared" si="28"/>
        <v>8.2906552271025252E-2</v>
      </c>
      <c r="Y108" s="302">
        <f t="shared" si="28"/>
        <v>8.42544701637679E-2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0.12004210943403545</v>
      </c>
      <c r="C109" s="235">
        <f t="shared" si="29"/>
        <v>0.11772876101137221</v>
      </c>
      <c r="D109" s="235">
        <f t="shared" si="29"/>
        <v>0.11339337153361705</v>
      </c>
      <c r="E109" s="235">
        <f t="shared" si="29"/>
        <v>0.10609002959796915</v>
      </c>
      <c r="F109" s="235">
        <f t="shared" si="29"/>
        <v>0.11152473240506174</v>
      </c>
      <c r="G109" s="235">
        <f t="shared" si="29"/>
        <v>0.12342459914211465</v>
      </c>
      <c r="H109" s="235">
        <f t="shared" si="29"/>
        <v>0.12273655085778851</v>
      </c>
      <c r="I109" s="235">
        <f t="shared" si="29"/>
        <v>0.12958928122843116</v>
      </c>
      <c r="J109" s="235">
        <f t="shared" si="29"/>
        <v>0.12662581919581475</v>
      </c>
      <c r="K109" s="235">
        <f t="shared" si="29"/>
        <v>0.12300514764041939</v>
      </c>
      <c r="L109" s="235">
        <f t="shared" si="29"/>
        <v>0.12603712126667763</v>
      </c>
      <c r="M109" s="235">
        <f t="shared" si="29"/>
        <v>0.1270344298665898</v>
      </c>
      <c r="N109" s="235">
        <f t="shared" si="29"/>
        <v>0.12586224829284323</v>
      </c>
      <c r="O109" s="235">
        <f t="shared" si="29"/>
        <v>0.12889183614707839</v>
      </c>
      <c r="P109" s="235">
        <f t="shared" si="29"/>
        <v>0.13834171394892378</v>
      </c>
      <c r="Q109" s="235">
        <f t="shared" si="29"/>
        <v>0.13608205800568843</v>
      </c>
      <c r="R109" s="235">
        <f t="shared" si="29"/>
        <v>0.13285430452845795</v>
      </c>
      <c r="S109" s="235">
        <f t="shared" si="29"/>
        <v>0.13925579419652398</v>
      </c>
      <c r="T109" s="235">
        <f t="shared" si="29"/>
        <v>0.13599373214727356</v>
      </c>
      <c r="U109" s="235">
        <f t="shared" si="29"/>
        <v>0.13568848875318712</v>
      </c>
      <c r="V109" s="235">
        <f t="shared" si="29"/>
        <v>0.11215339883214522</v>
      </c>
      <c r="W109" s="235">
        <f t="shared" si="29"/>
        <v>0.11354636318258902</v>
      </c>
      <c r="X109" s="235">
        <f t="shared" si="29"/>
        <v>0.11363499824357089</v>
      </c>
      <c r="Y109" s="235">
        <f t="shared" si="29"/>
        <v>0.1154825077971412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108.94925259389794</v>
      </c>
      <c r="C113" s="320">
        <f t="shared" si="30"/>
        <v>109.1953116035713</v>
      </c>
      <c r="D113" s="320">
        <f t="shared" si="30"/>
        <v>111.52671379556692</v>
      </c>
      <c r="E113" s="320">
        <f t="shared" si="30"/>
        <v>112.03777381256037</v>
      </c>
      <c r="F113" s="320">
        <f t="shared" si="30"/>
        <v>110.07090512905104</v>
      </c>
      <c r="G113" s="320">
        <f t="shared" si="30"/>
        <v>105.75903992192644</v>
      </c>
      <c r="H113" s="320">
        <f t="shared" si="30"/>
        <v>101.66642059462865</v>
      </c>
      <c r="I113" s="320">
        <f t="shared" si="30"/>
        <v>101.40446830003896</v>
      </c>
      <c r="J113" s="320">
        <f t="shared" si="30"/>
        <v>100.46047410561022</v>
      </c>
      <c r="K113" s="320">
        <f t="shared" si="30"/>
        <v>96.667568135169205</v>
      </c>
      <c r="L113" s="320">
        <f t="shared" si="30"/>
        <v>99.194771286176632</v>
      </c>
      <c r="M113" s="320">
        <f t="shared" si="30"/>
        <v>99.212462675420085</v>
      </c>
      <c r="N113" s="320">
        <f t="shared" si="30"/>
        <v>99.996127920555338</v>
      </c>
      <c r="O113" s="320">
        <f t="shared" si="30"/>
        <v>98.644404463652748</v>
      </c>
      <c r="P113" s="320">
        <f t="shared" si="30"/>
        <v>97.287241633792547</v>
      </c>
      <c r="Q113" s="320">
        <f t="shared" si="30"/>
        <v>95.644111514181134</v>
      </c>
      <c r="R113" s="320">
        <f t="shared" si="30"/>
        <v>97.3492775093532</v>
      </c>
      <c r="S113" s="320">
        <f t="shared" si="30"/>
        <v>97.689943262779835</v>
      </c>
      <c r="T113" s="320">
        <f t="shared" si="30"/>
        <v>98.166485076638196</v>
      </c>
      <c r="U113" s="320">
        <f t="shared" si="30"/>
        <v>95.967479901010364</v>
      </c>
      <c r="V113" s="320">
        <f t="shared" si="30"/>
        <v>96.628114700679475</v>
      </c>
      <c r="W113" s="320">
        <f t="shared" si="30"/>
        <v>100.82155772557383</v>
      </c>
      <c r="X113" s="320">
        <f t="shared" si="30"/>
        <v>99.996916203670253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2.311505497107293</v>
      </c>
      <c r="C114" s="330">
        <f>IF(C$6=0,0,C$6/FBT!C$5*1000)</f>
        <v>2.2720800182642562</v>
      </c>
      <c r="D114" s="330">
        <f>IF(D$6=0,0,D$6/FBT!D$5*1000)</f>
        <v>2.2351343395800796</v>
      </c>
      <c r="E114" s="330">
        <f>IF(E$6=0,0,E$6/FBT!E$5*1000)</f>
        <v>2.1007583492161728</v>
      </c>
      <c r="F114" s="330">
        <f>IF(F$6=0,0,F$6/FBT!F$5*1000)</f>
        <v>2.1696055567515637</v>
      </c>
      <c r="G114" s="330">
        <f>IF(G$6=0,0,G$6/FBT!G$5*1000)</f>
        <v>2.3070461484656537</v>
      </c>
      <c r="H114" s="330">
        <f>IF(H$6=0,0,H$6/FBT!H$5*1000)</f>
        <v>2.2054057620788177</v>
      </c>
      <c r="I114" s="330">
        <f>IF(I$6=0,0,I$6/FBT!I$5*1000)</f>
        <v>2.3225401485247934</v>
      </c>
      <c r="J114" s="330">
        <f>IF(J$6=0,0,J$6/FBT!J$5*1000)</f>
        <v>2.2483014900004998</v>
      </c>
      <c r="K114" s="330">
        <f>IF(K$6=0,0,K$6/FBT!K$5*1000)</f>
        <v>2.101556820520817</v>
      </c>
      <c r="L114" s="330">
        <f>IF(L$6=0,0,L$6/FBT!L$5*1000)</f>
        <v>2.2096541918727808</v>
      </c>
      <c r="M114" s="330">
        <f>IF(M$6=0,0,M$6/FBT!M$5*1000)</f>
        <v>2.227535990037524</v>
      </c>
      <c r="N114" s="330">
        <f>IF(N$6=0,0,N$6/FBT!N$5*1000)</f>
        <v>2.2244145423576955</v>
      </c>
      <c r="O114" s="330">
        <f>IF(O$6=0,0,O$6/FBT!O$5*1000)</f>
        <v>2.2471647962098369</v>
      </c>
      <c r="P114" s="330">
        <f>IF(P$6=0,0,P$6/FBT!P$5*1000)</f>
        <v>2.3787351984768379</v>
      </c>
      <c r="Q114" s="330">
        <f>IF(Q$6=0,0,Q$6/FBT!Q$5*1000)</f>
        <v>2.3003618824629424</v>
      </c>
      <c r="R114" s="330">
        <f>IF(R$6=0,0,R$6/FBT!R$5*1000)</f>
        <v>2.2858378508046964</v>
      </c>
      <c r="S114" s="330">
        <f>IF(S$6=0,0,S$6/FBT!S$5*1000)</f>
        <v>2.4043638448341751</v>
      </c>
      <c r="T114" s="330">
        <f>IF(T$6=0,0,T$6/FBT!T$5*1000)</f>
        <v>2.3594957011932949</v>
      </c>
      <c r="U114" s="330">
        <f>IF(U$6=0,0,U$6/FBT!U$5*1000)</f>
        <v>2.3014638241816834</v>
      </c>
      <c r="V114" s="330">
        <f>IF(V$6=0,0,V$6/FBT!V$5*1000)</f>
        <v>1.9153714185973103</v>
      </c>
      <c r="W114" s="330">
        <f>IF(W$6=0,0,W$6/FBT!W$5*1000)</f>
        <v>2.0233158731251986</v>
      </c>
      <c r="X114" s="330">
        <f>IF(X$6=0,0,X$6/FBT!X$5*1000)</f>
        <v>2.0083332267880132</v>
      </c>
      <c r="Y114" s="330">
        <f>IF(Y$6=0,0,Y$6/FBT!Y$5*1000)</f>
        <v>1.857387596473312</v>
      </c>
      <c r="DA114" s="67"/>
    </row>
    <row r="115" spans="1:105" ht="12" customHeight="1" x14ac:dyDescent="0.25">
      <c r="A115" s="173" t="s">
        <v>92</v>
      </c>
      <c r="B115" s="331">
        <f>IF(B$7=0,0,B$7/FBT!B$5*1000)</f>
        <v>2.6967564132918427</v>
      </c>
      <c r="C115" s="331">
        <f>IF(C$7=0,0,C$7/FBT!C$5*1000)</f>
        <v>2.6507600213082991</v>
      </c>
      <c r="D115" s="331">
        <f>IF(D$7=0,0,D$7/FBT!D$5*1000)</f>
        <v>2.6076567295100936</v>
      </c>
      <c r="E115" s="331">
        <f>IF(E$7=0,0,E$7/FBT!E$5*1000)</f>
        <v>2.4508847407522021</v>
      </c>
      <c r="F115" s="331">
        <f>IF(F$7=0,0,F$7/FBT!F$5*1000)</f>
        <v>2.5312064828768239</v>
      </c>
      <c r="G115" s="331">
        <f>IF(G$7=0,0,G$7/FBT!G$5*1000)</f>
        <v>2.691553839876597</v>
      </c>
      <c r="H115" s="331">
        <f>IF(H$7=0,0,H$7/FBT!H$5*1000)</f>
        <v>2.5729733890919548</v>
      </c>
      <c r="I115" s="331">
        <f>IF(I$7=0,0,I$7/FBT!I$5*1000)</f>
        <v>2.7096301732789261</v>
      </c>
      <c r="J115" s="331">
        <f>IF(J$7=0,0,J$7/FBT!J$5*1000)</f>
        <v>2.6230184050005843</v>
      </c>
      <c r="K115" s="331">
        <f>IF(K$7=0,0,K$7/FBT!K$5*1000)</f>
        <v>2.4518162906076211</v>
      </c>
      <c r="L115" s="331">
        <f>IF(L$7=0,0,L$7/FBT!L$5*1000)</f>
        <v>2.5779298905182455</v>
      </c>
      <c r="M115" s="331">
        <f>IF(M$7=0,0,M$7/FBT!M$5*1000)</f>
        <v>2.5987919883771116</v>
      </c>
      <c r="N115" s="331">
        <f>IF(N$7=0,0,N$7/FBT!N$5*1000)</f>
        <v>2.5951502994173135</v>
      </c>
      <c r="O115" s="331">
        <f>IF(O$7=0,0,O$7/FBT!O$5*1000)</f>
        <v>2.6216922622448111</v>
      </c>
      <c r="P115" s="331">
        <f>IF(P$7=0,0,P$7/FBT!P$5*1000)</f>
        <v>2.7751910648896438</v>
      </c>
      <c r="Q115" s="331">
        <f>IF(Q$7=0,0,Q$7/FBT!Q$5*1000)</f>
        <v>2.6837555295401003</v>
      </c>
      <c r="R115" s="331">
        <f>IF(R$7=0,0,R$7/FBT!R$5*1000)</f>
        <v>2.6668108259388128</v>
      </c>
      <c r="S115" s="331">
        <f>IF(S$7=0,0,S$7/FBT!S$5*1000)</f>
        <v>2.8050911523065389</v>
      </c>
      <c r="T115" s="331">
        <f>IF(T$7=0,0,T$7/FBT!T$5*1000)</f>
        <v>2.7527449847255112</v>
      </c>
      <c r="U115" s="331">
        <f>IF(U$7=0,0,U$7/FBT!U$5*1000)</f>
        <v>2.6850411282119633</v>
      </c>
      <c r="V115" s="331">
        <f>IF(V$7=0,0,V$7/FBT!V$5*1000)</f>
        <v>2.234599988363529</v>
      </c>
      <c r="W115" s="331">
        <f>IF(W$7=0,0,W$7/FBT!W$5*1000)</f>
        <v>2.3605351853127314</v>
      </c>
      <c r="X115" s="331">
        <f>IF(X$7=0,0,X$7/FBT!X$5*1000)</f>
        <v>2.3430554312526821</v>
      </c>
      <c r="Y115" s="331">
        <f>IF(Y$7=0,0,Y$7/FBT!Y$5*1000)</f>
        <v>2.1669521958855311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6.164014658952782</v>
      </c>
      <c r="C116" s="331">
        <f>IF(C$8=0,0,C$8/FBT!C$5*1000)</f>
        <v>6.058880048704685</v>
      </c>
      <c r="D116" s="331">
        <f>IF(D$8=0,0,D$8/FBT!D$5*1000)</f>
        <v>5.9603582388802119</v>
      </c>
      <c r="E116" s="331">
        <f>IF(E$8=0,0,E$8/FBT!E$5*1000)</f>
        <v>5.6020222645764592</v>
      </c>
      <c r="F116" s="331">
        <f>IF(F$8=0,0,F$8/FBT!F$5*1000)</f>
        <v>5.78561481800417</v>
      </c>
      <c r="G116" s="331">
        <f>IF(G$8=0,0,G$8/FBT!G$5*1000)</f>
        <v>6.1521230625750762</v>
      </c>
      <c r="H116" s="331">
        <f>IF(H$8=0,0,H$8/FBT!H$5*1000)</f>
        <v>5.8810820322101822</v>
      </c>
      <c r="I116" s="331">
        <f>IF(I$8=0,0,I$8/FBT!I$5*1000)</f>
        <v>6.1934403960661175</v>
      </c>
      <c r="J116" s="331">
        <f>IF(J$8=0,0,J$8/FBT!J$5*1000)</f>
        <v>5.9954706400013329</v>
      </c>
      <c r="K116" s="331">
        <f>IF(K$8=0,0,K$8/FBT!K$5*1000)</f>
        <v>5.6041515213888466</v>
      </c>
      <c r="L116" s="331">
        <f>IF(L$8=0,0,L$8/FBT!L$5*1000)</f>
        <v>5.8924111783274169</v>
      </c>
      <c r="M116" s="331">
        <f>IF(M$8=0,0,M$8/FBT!M$5*1000)</f>
        <v>5.9400959734333956</v>
      </c>
      <c r="N116" s="331">
        <f>IF(N$8=0,0,N$8/FBT!N$5*1000)</f>
        <v>5.9317721129538565</v>
      </c>
      <c r="O116" s="331">
        <f>IF(O$8=0,0,O$8/FBT!O$5*1000)</f>
        <v>5.9924394565595644</v>
      </c>
      <c r="P116" s="331">
        <f>IF(P$8=0,0,P$8/FBT!P$5*1000)</f>
        <v>6.3432938626049022</v>
      </c>
      <c r="Q116" s="331">
        <f>IF(Q$8=0,0,Q$8/FBT!Q$5*1000)</f>
        <v>6.134298353234513</v>
      </c>
      <c r="R116" s="331">
        <f>IF(R$8=0,0,R$8/FBT!R$5*1000)</f>
        <v>6.0955676021458576</v>
      </c>
      <c r="S116" s="331">
        <f>IF(S$8=0,0,S$8/FBT!S$5*1000)</f>
        <v>6.4116369195578047</v>
      </c>
      <c r="T116" s="331">
        <f>IF(T$8=0,0,T$8/FBT!T$5*1000)</f>
        <v>6.2919885365154506</v>
      </c>
      <c r="U116" s="331">
        <f>IF(U$8=0,0,U$8/FBT!U$5*1000)</f>
        <v>6.1372368644844917</v>
      </c>
      <c r="V116" s="331">
        <f>IF(V$8=0,0,V$8/FBT!V$5*1000)</f>
        <v>5.107657116259495</v>
      </c>
      <c r="W116" s="331">
        <f>IF(W$8=0,0,W$8/FBT!W$5*1000)</f>
        <v>5.3955089950005268</v>
      </c>
      <c r="X116" s="331">
        <f>IF(X$8=0,0,X$8/FBT!X$5*1000)</f>
        <v>5.355555271434703</v>
      </c>
      <c r="Y116" s="331">
        <f>IF(Y$8=0,0,Y$8/FBT!Y$5*1000)</f>
        <v>4.9530335905954983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4.6230109942145843</v>
      </c>
      <c r="C117" s="331">
        <f>IF(C$9=0,0,C$9/FBT!C$5*1000)</f>
        <v>4.5441600365285151</v>
      </c>
      <c r="D117" s="331">
        <f>IF(D$9=0,0,D$9/FBT!D$5*1000)</f>
        <v>4.4702686791601574</v>
      </c>
      <c r="E117" s="331">
        <f>IF(E$9=0,0,E$9/FBT!E$5*1000)</f>
        <v>4.2015166984323447</v>
      </c>
      <c r="F117" s="331">
        <f>IF(F$9=0,0,F$9/FBT!F$5*1000)</f>
        <v>4.3392111135031284</v>
      </c>
      <c r="G117" s="331">
        <f>IF(G$9=0,0,G$9/FBT!G$5*1000)</f>
        <v>4.6140922969313083</v>
      </c>
      <c r="H117" s="331">
        <f>IF(H$9=0,0,H$9/FBT!H$5*1000)</f>
        <v>4.4108115241576344</v>
      </c>
      <c r="I117" s="331">
        <f>IF(I$9=0,0,I$9/FBT!I$5*1000)</f>
        <v>4.6450802970495868</v>
      </c>
      <c r="J117" s="331">
        <f>IF(J$9=0,0,J$9/FBT!J$5*1000)</f>
        <v>4.4966029800009997</v>
      </c>
      <c r="K117" s="331">
        <f>IF(K$9=0,0,K$9/FBT!K$5*1000)</f>
        <v>4.2031136410416341</v>
      </c>
      <c r="L117" s="331">
        <f>IF(L$9=0,0,L$9/FBT!L$5*1000)</f>
        <v>4.4193083837455625</v>
      </c>
      <c r="M117" s="331">
        <f>IF(M$9=0,0,M$9/FBT!M$5*1000)</f>
        <v>4.4550719800750489</v>
      </c>
      <c r="N117" s="331">
        <f>IF(N$9=0,0,N$9/FBT!N$5*1000)</f>
        <v>4.4488290847153902</v>
      </c>
      <c r="O117" s="331">
        <f>IF(O$9=0,0,O$9/FBT!O$5*1000)</f>
        <v>4.4943295924196738</v>
      </c>
      <c r="P117" s="331">
        <f>IF(P$9=0,0,P$9/FBT!P$5*1000)</f>
        <v>4.7574703969536776</v>
      </c>
      <c r="Q117" s="331">
        <f>IF(Q$9=0,0,Q$9/FBT!Q$5*1000)</f>
        <v>4.6007237649258856</v>
      </c>
      <c r="R117" s="331">
        <f>IF(R$9=0,0,R$9/FBT!R$5*1000)</f>
        <v>4.5716757016093927</v>
      </c>
      <c r="S117" s="331">
        <f>IF(S$9=0,0,S$9/FBT!S$5*1000)</f>
        <v>4.8087276896683493</v>
      </c>
      <c r="T117" s="331">
        <f>IF(T$9=0,0,T$9/FBT!T$5*1000)</f>
        <v>4.7189914023865889</v>
      </c>
      <c r="U117" s="331">
        <f>IF(U$9=0,0,U$9/FBT!U$5*1000)</f>
        <v>4.6029276483633659</v>
      </c>
      <c r="V117" s="331">
        <f>IF(V$9=0,0,V$9/FBT!V$5*1000)</f>
        <v>3.8307428371946206</v>
      </c>
      <c r="W117" s="331">
        <f>IF(W$9=0,0,W$9/FBT!W$5*1000)</f>
        <v>4.0466317462503962</v>
      </c>
      <c r="X117" s="331">
        <f>IF(X$9=0,0,X$9/FBT!X$5*1000)</f>
        <v>4.0166664535760255</v>
      </c>
      <c r="Y117" s="331">
        <f>IF(Y$9=0,0,Y$9/FBT!Y$5*1000)</f>
        <v>3.7147751929466248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2.6484704413889677</v>
      </c>
      <c r="C118" s="332">
        <f>IF(C$10=0,0,C$10/FBT!C$5*1000)</f>
        <v>2.5826195982525855</v>
      </c>
      <c r="D118" s="332">
        <f>IF(D$10=0,0,D$10/FBT!D$5*1000)</f>
        <v>2.5685427519066706</v>
      </c>
      <c r="E118" s="332">
        <f>IF(E$10=0,0,E$10/FBT!E$5*1000)</f>
        <v>2.4606311740375482</v>
      </c>
      <c r="F118" s="332">
        <f>IF(F$10=0,0,F$10/FBT!F$5*1000)</f>
        <v>2.5282362406040382</v>
      </c>
      <c r="G118" s="332">
        <f>IF(G$10=0,0,G$10/FBT!G$5*1000)</f>
        <v>2.6045734533585496</v>
      </c>
      <c r="H118" s="332">
        <f>IF(H$10=0,0,H$10/FBT!H$5*1000)</f>
        <v>2.4800718282277163</v>
      </c>
      <c r="I118" s="332">
        <f>IF(I$10=0,0,I$10/FBT!I$5*1000)</f>
        <v>2.6276484586300333</v>
      </c>
      <c r="J118" s="332">
        <f>IF(J$10=0,0,J$10/FBT!J$5*1000)</f>
        <v>2.5492561148343209</v>
      </c>
      <c r="K118" s="332">
        <f>IF(K$10=0,0,K$10/FBT!K$5*1000)</f>
        <v>2.3842536503482217</v>
      </c>
      <c r="L118" s="332">
        <f>IF(L$10=0,0,L$10/FBT!L$5*1000)</f>
        <v>2.5104559031022711</v>
      </c>
      <c r="M118" s="332">
        <f>IF(M$10=0,0,M$10/FBT!M$5*1000)</f>
        <v>2.5159779449958228</v>
      </c>
      <c r="N118" s="332">
        <f>IF(N$10=0,0,N$10/FBT!N$5*1000)</f>
        <v>2.5104067725075492</v>
      </c>
      <c r="O118" s="332">
        <f>IF(O$10=0,0,O$10/FBT!O$5*1000)</f>
        <v>2.5522238325426656</v>
      </c>
      <c r="P118" s="332">
        <f>IF(P$10=0,0,P$10/FBT!P$5*1000)</f>
        <v>2.7005428842299226</v>
      </c>
      <c r="Q118" s="332">
        <f>IF(Q$10=0,0,Q$10/FBT!Q$5*1000)</f>
        <v>2.6373569687999709</v>
      </c>
      <c r="R118" s="332">
        <f>IF(R$10=0,0,R$10/FBT!R$5*1000)</f>
        <v>2.6059652412585983</v>
      </c>
      <c r="S118" s="332">
        <f>IF(S$10=0,0,S$10/FBT!S$5*1000)</f>
        <v>2.8293046292510811</v>
      </c>
      <c r="T118" s="332">
        <f>IF(T$10=0,0,T$10/FBT!T$5*1000)</f>
        <v>2.7128367463389589</v>
      </c>
      <c r="U118" s="332">
        <f>IF(U$10=0,0,U$10/FBT!U$5*1000)</f>
        <v>2.6625935611590039</v>
      </c>
      <c r="V118" s="332">
        <f>IF(V$10=0,0,V$10/FBT!V$5*1000)</f>
        <v>2.2473827474359207</v>
      </c>
      <c r="W118" s="332">
        <f>IF(W$10=0,0,W$10/FBT!W$5*1000)</f>
        <v>2.3922154452972788</v>
      </c>
      <c r="X118" s="332">
        <f>IF(X$10=0,0,X$10/FBT!X$5*1000)</f>
        <v>2.3955938779076442</v>
      </c>
      <c r="Y118" s="332">
        <f>IF(Y$10=0,0,Y$10/FBT!Y$5*1000)</f>
        <v>2.2297067499168932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7.6594735534809395</v>
      </c>
      <c r="C119" s="348">
        <f>IF(C$16=0,0,C$16/FBT!C$5*1000)</f>
        <v>7.5445232045902939</v>
      </c>
      <c r="D119" s="348">
        <f>IF(D$16=0,0,D$16/FBT!D$5*1000)</f>
        <v>7.4906330232518394</v>
      </c>
      <c r="E119" s="348">
        <f>IF(E$16=0,0,E$16/FBT!E$5*1000)</f>
        <v>7.2297754662809686</v>
      </c>
      <c r="F119" s="348">
        <f>IF(F$16=0,0,F$16/FBT!F$5*1000)</f>
        <v>7.3181545125164753</v>
      </c>
      <c r="G119" s="348">
        <f>IF(G$16=0,0,G$16/FBT!G$5*1000)</f>
        <v>7.6024546400808131</v>
      </c>
      <c r="H119" s="348">
        <f>IF(H$16=0,0,H$16/FBT!H$5*1000)</f>
        <v>7.2966989322148947</v>
      </c>
      <c r="I119" s="348">
        <f>IF(I$16=0,0,I$16/FBT!I$5*1000)</f>
        <v>7.711516646945145</v>
      </c>
      <c r="J119" s="348">
        <f>IF(J$16=0,0,J$16/FBT!J$5*1000)</f>
        <v>7.5045119555977742</v>
      </c>
      <c r="K119" s="348">
        <f>IF(K$16=0,0,K$16/FBT!K$5*1000)</f>
        <v>7.0217771360730019</v>
      </c>
      <c r="L119" s="348">
        <f>IF(L$16=0,0,L$16/FBT!L$5*1000)</f>
        <v>7.386551589855876</v>
      </c>
      <c r="M119" s="348">
        <f>IF(M$16=0,0,M$16/FBT!M$5*1000)</f>
        <v>7.4279947029899338</v>
      </c>
      <c r="N119" s="348">
        <f>IF(N$16=0,0,N$16/FBT!N$5*1000)</f>
        <v>7.4207539279651558</v>
      </c>
      <c r="O119" s="348">
        <f>IF(O$16=0,0,O$16/FBT!O$5*1000)</f>
        <v>7.5307562051353605</v>
      </c>
      <c r="P119" s="348">
        <f>IF(P$16=0,0,P$16/FBT!P$5*1000)</f>
        <v>7.9065847782607053</v>
      </c>
      <c r="Q119" s="348">
        <f>IF(Q$16=0,0,Q$16/FBT!Q$5*1000)</f>
        <v>7.7821330773635724</v>
      </c>
      <c r="R119" s="348">
        <f>IF(R$16=0,0,R$16/FBT!R$5*1000)</f>
        <v>7.7249209631381985</v>
      </c>
      <c r="S119" s="348">
        <f>IF(S$16=0,0,S$16/FBT!S$5*1000)</f>
        <v>8.2710760696258188</v>
      </c>
      <c r="T119" s="348">
        <f>IF(T$16=0,0,T$16/FBT!T$5*1000)</f>
        <v>8.0343831262827408</v>
      </c>
      <c r="U119" s="348">
        <f>IF(U$16=0,0,U$16/FBT!U$5*1000)</f>
        <v>7.8615033444869518</v>
      </c>
      <c r="V119" s="348">
        <f>IF(V$16=0,0,V$16/FBT!V$5*1000)</f>
        <v>6.7679015500196646</v>
      </c>
      <c r="W119" s="348">
        <f>IF(W$16=0,0,W$16/FBT!W$5*1000)</f>
        <v>7.1860485340879015</v>
      </c>
      <c r="X119" s="348">
        <f>IF(X$16=0,0,X$16/FBT!X$5*1000)</f>
        <v>7.1821961550905726</v>
      </c>
      <c r="Y119" s="348">
        <f>IF(Y$16=0,0,Y$16/FBT!Y$5*1000)</f>
        <v>6.665923284234597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6.3828946279007823</v>
      </c>
      <c r="C120" s="348">
        <f>IF(C$25=0,0,C$25/FBT!C$5*1000)</f>
        <v>6.2871026704919117</v>
      </c>
      <c r="D120" s="348">
        <f>IF(D$25=0,0,D$25/FBT!D$5*1000)</f>
        <v>6.2421941860432026</v>
      </c>
      <c r="E120" s="348">
        <f>IF(E$25=0,0,E$25/FBT!E$5*1000)</f>
        <v>6.0248128885674737</v>
      </c>
      <c r="F120" s="348">
        <f>IF(F$25=0,0,F$25/FBT!F$5*1000)</f>
        <v>6.0984620937637315</v>
      </c>
      <c r="G120" s="348">
        <f>IF(G$25=0,0,G$25/FBT!G$5*1000)</f>
        <v>6.3353788667340121</v>
      </c>
      <c r="H120" s="348">
        <f>IF(H$25=0,0,H$25/FBT!H$5*1000)</f>
        <v>6.0805824435124123</v>
      </c>
      <c r="I120" s="348">
        <f>IF(I$25=0,0,I$25/FBT!I$5*1000)</f>
        <v>6.4262638724542889</v>
      </c>
      <c r="J120" s="348">
        <f>IF(J$25=0,0,J$25/FBT!J$5*1000)</f>
        <v>6.2537599629981466</v>
      </c>
      <c r="K120" s="348">
        <f>IF(K$25=0,0,K$25/FBT!K$5*1000)</f>
        <v>5.8514809467275022</v>
      </c>
      <c r="L120" s="348">
        <f>IF(L$25=0,0,L$25/FBT!L$5*1000)</f>
        <v>6.1554596582132302</v>
      </c>
      <c r="M120" s="348">
        <f>IF(M$25=0,0,M$25/FBT!M$5*1000)</f>
        <v>6.1899955858249456</v>
      </c>
      <c r="N120" s="348">
        <f>IF(N$25=0,0,N$25/FBT!N$5*1000)</f>
        <v>6.1839616066376317</v>
      </c>
      <c r="O120" s="348">
        <f>IF(O$25=0,0,O$25/FBT!O$5*1000)</f>
        <v>6.2756301709461333</v>
      </c>
      <c r="P120" s="348">
        <f>IF(P$25=0,0,P$25/FBT!P$5*1000)</f>
        <v>6.5888206485505858</v>
      </c>
      <c r="Q120" s="348">
        <f>IF(Q$25=0,0,Q$25/FBT!Q$5*1000)</f>
        <v>6.4851108978029748</v>
      </c>
      <c r="R120" s="348">
        <f>IF(R$25=0,0,R$25/FBT!R$5*1000)</f>
        <v>6.4374341359484974</v>
      </c>
      <c r="S120" s="348">
        <f>IF(S$25=0,0,S$25/FBT!S$5*1000)</f>
        <v>6.8925633913548525</v>
      </c>
      <c r="T120" s="348">
        <f>IF(T$25=0,0,T$25/FBT!T$5*1000)</f>
        <v>6.6953192719022852</v>
      </c>
      <c r="U120" s="348">
        <f>IF(U$25=0,0,U$25/FBT!U$5*1000)</f>
        <v>6.5512527870724586</v>
      </c>
      <c r="V120" s="348">
        <f>IF(V$25=0,0,V$25/FBT!V$5*1000)</f>
        <v>5.639917958349721</v>
      </c>
      <c r="W120" s="348">
        <f>IF(W$25=0,0,W$25/FBT!W$5*1000)</f>
        <v>5.9883737784065856</v>
      </c>
      <c r="X120" s="348">
        <f>IF(X$25=0,0,X$25/FBT!X$5*1000)</f>
        <v>5.9851634625754793</v>
      </c>
      <c r="Y120" s="348">
        <f>IF(Y$25=0,0,Y$25/FBT!Y$5*1000)</f>
        <v>5.5549360701954997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42.621329154536006</v>
      </c>
      <c r="C121" s="348">
        <f>IF(C$34=0,0,C$34/FBT!C$5*1000)</f>
        <v>43.632225273370963</v>
      </c>
      <c r="D121" s="348">
        <f>IF(D$34=0,0,D$34/FBT!D$5*1000)</f>
        <v>46.204688330970484</v>
      </c>
      <c r="E121" s="348">
        <f>IF(E$34=0,0,E$34/FBT!E$5*1000)</f>
        <v>49.094329516060526</v>
      </c>
      <c r="F121" s="348">
        <f>IF(F$34=0,0,F$34/FBT!F$5*1000)</f>
        <v>46.266786372198524</v>
      </c>
      <c r="G121" s="348">
        <f>IF(G$34=0,0,G$34/FBT!G$5*1000)</f>
        <v>40.150471416292341</v>
      </c>
      <c r="H121" s="348">
        <f>IF(H$34=0,0,H$34/FBT!H$5*1000)</f>
        <v>38.822884299552456</v>
      </c>
      <c r="I121" s="348">
        <f>IF(I$34=0,0,I$34/FBT!I$5*1000)</f>
        <v>36.138556932275776</v>
      </c>
      <c r="J121" s="348">
        <f>IF(J$34=0,0,J$34/FBT!J$5*1000)</f>
        <v>36.841047349563084</v>
      </c>
      <c r="K121" s="348">
        <f>IF(K$34=0,0,K$34/FBT!K$5*1000)</f>
        <v>36.722330280168848</v>
      </c>
      <c r="L121" s="348">
        <f>IF(L$34=0,0,L$34/FBT!L$5*1000)</f>
        <v>36.571971806057348</v>
      </c>
      <c r="M121" s="348">
        <f>IF(M$34=0,0,M$34/FBT!M$5*1000)</f>
        <v>36.248004371794103</v>
      </c>
      <c r="N121" s="348">
        <f>IF(N$34=0,0,N$34/FBT!N$5*1000)</f>
        <v>36.960699592877639</v>
      </c>
      <c r="O121" s="348">
        <f>IF(O$34=0,0,O$34/FBT!O$5*1000)</f>
        <v>35.309412228938911</v>
      </c>
      <c r="P121" s="348">
        <f>IF(P$34=0,0,P$34/FBT!P$5*1000)</f>
        <v>31.520539004934164</v>
      </c>
      <c r="Q121" s="348">
        <f>IF(Q$34=0,0,Q$34/FBT!Q$5*1000)</f>
        <v>31.583345905941659</v>
      </c>
      <c r="R121" s="348">
        <f>IF(R$34=0,0,R$34/FBT!R$5*1000)</f>
        <v>33.331636984737813</v>
      </c>
      <c r="S121" s="348">
        <f>IF(S$34=0,0,S$34/FBT!S$5*1000)</f>
        <v>30.872883809674757</v>
      </c>
      <c r="T121" s="348">
        <f>IF(T$34=0,0,T$34/FBT!T$5*1000)</f>
        <v>32.373324503478756</v>
      </c>
      <c r="U121" s="348">
        <f>IF(U$34=0,0,U$34/FBT!U$5*1000)</f>
        <v>31.711022848786818</v>
      </c>
      <c r="V121" s="348">
        <f>IF(V$34=0,0,V$34/FBT!V$5*1000)</f>
        <v>40.12254477791857</v>
      </c>
      <c r="W121" s="348">
        <f>IF(W$34=0,0,W$34/FBT!W$5*1000)</f>
        <v>41.294144437514284</v>
      </c>
      <c r="X121" s="348">
        <f>IF(X$34=0,0,X$34/FBT!X$5*1000)</f>
        <v>40.870379155436012</v>
      </c>
      <c r="Y121" s="348">
        <f>IF(Y$34=0,0,Y$34/FBT!Y$5*1000)</f>
        <v>36.528482586553494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9.208989127547726</v>
      </c>
      <c r="C122" s="348">
        <f>IF(C$45=0,0,C$45/FBT!C$5*1000)</f>
        <v>9.3284584390935894</v>
      </c>
      <c r="D122" s="348">
        <f>IF(D$45=0,0,D$45/FBT!D$5*1000)</f>
        <v>9.6948531746452815</v>
      </c>
      <c r="E122" s="348">
        <f>IF(E$45=0,0,E$45/FBT!E$5*1000)</f>
        <v>10.006118075800636</v>
      </c>
      <c r="F122" s="348">
        <f>IF(F$45=0,0,F$45/FBT!F$5*1000)</f>
        <v>9.6302633602062251</v>
      </c>
      <c r="G122" s="348">
        <f>IF(G$45=0,0,G$45/FBT!G$5*1000)</f>
        <v>8.8207837946080048</v>
      </c>
      <c r="H122" s="348">
        <f>IF(H$45=0,0,H$45/FBT!H$5*1000)</f>
        <v>8.4933757390283091</v>
      </c>
      <c r="I122" s="348">
        <f>IF(I$45=0,0,I$45/FBT!I$5*1000)</f>
        <v>8.191125568316604</v>
      </c>
      <c r="J122" s="348">
        <f>IF(J$45=0,0,J$45/FBT!J$5*1000)</f>
        <v>8.2088465243120901</v>
      </c>
      <c r="K122" s="348">
        <f>IF(K$45=0,0,K$45/FBT!K$5*1000)</f>
        <v>8.0291537467681593</v>
      </c>
      <c r="L122" s="348">
        <f>IF(L$45=0,0,L$45/FBT!L$5*1000)</f>
        <v>8.1215908674581616</v>
      </c>
      <c r="M122" s="348">
        <f>IF(M$45=0,0,M$45/FBT!M$5*1000)</f>
        <v>8.0953108440747119</v>
      </c>
      <c r="N122" s="348">
        <f>IF(N$45=0,0,N$45/FBT!N$5*1000)</f>
        <v>8.2022158140312857</v>
      </c>
      <c r="O122" s="348">
        <f>IF(O$45=0,0,O$45/FBT!O$5*1000)</f>
        <v>7.9619310151036649</v>
      </c>
      <c r="P122" s="348">
        <f>IF(P$45=0,0,P$45/FBT!P$5*1000)</f>
        <v>7.5367546401494767</v>
      </c>
      <c r="Q122" s="348">
        <f>IF(Q$45=0,0,Q$45/FBT!Q$5*1000)</f>
        <v>7.433243656419747</v>
      </c>
      <c r="R122" s="348">
        <f>IF(R$45=0,0,R$45/FBT!R$5*1000)</f>
        <v>7.6859028195402548</v>
      </c>
      <c r="S122" s="348">
        <f>IF(S$45=0,0,S$45/FBT!S$5*1000)</f>
        <v>7.4179671806481942</v>
      </c>
      <c r="T122" s="348">
        <f>IF(T$45=0,0,T$45/FBT!T$5*1000)</f>
        <v>7.6105056486667362</v>
      </c>
      <c r="U122" s="348">
        <f>IF(U$45=0,0,U$45/FBT!U$5*1000)</f>
        <v>7.4387569590152314</v>
      </c>
      <c r="V122" s="348">
        <f>IF(V$45=0,0,V$45/FBT!V$5*1000)</f>
        <v>8.1910098624546261</v>
      </c>
      <c r="W122" s="348">
        <f>IF(W$45=0,0,W$45/FBT!W$5*1000)</f>
        <v>8.4625942979142987</v>
      </c>
      <c r="X122" s="348">
        <f>IF(X$45=0,0,X$45/FBT!X$5*1000)</f>
        <v>8.3516341793514517</v>
      </c>
      <c r="Y122" s="348">
        <f>IF(Y$45=0,0,Y$45/FBT!Y$5*1000)</f>
        <v>7.5201626950268814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11.554310022843945</v>
      </c>
      <c r="C123" s="348">
        <f>IF(C$66=0,0,C$66/FBT!C$5*1000)</f>
        <v>11.439073549627043</v>
      </c>
      <c r="D123" s="348">
        <f>IF(D$66=0,0,D$66/FBT!D$5*1000)</f>
        <v>11.405994248274787</v>
      </c>
      <c r="E123" s="348">
        <f>IF(E$66=0,0,E$66/FBT!E$5*1000)</f>
        <v>10.980833898970959</v>
      </c>
      <c r="F123" s="348">
        <f>IF(F$66=0,0,F$66/FBT!F$5*1000)</f>
        <v>11.127736338526002</v>
      </c>
      <c r="G123" s="348">
        <f>IF(G$66=0,0,G$66/FBT!G$5*1000)</f>
        <v>11.427295294985406</v>
      </c>
      <c r="H123" s="348">
        <f>IF(H$66=0,0,H$66/FBT!H$5*1000)</f>
        <v>10.944348842712314</v>
      </c>
      <c r="I123" s="348">
        <f>IF(I$66=0,0,I$66/FBT!I$5*1000)</f>
        <v>11.297733646144403</v>
      </c>
      <c r="J123" s="348">
        <f>IF(J$66=0,0,J$66/FBT!J$5*1000)</f>
        <v>11.018768852878566</v>
      </c>
      <c r="K123" s="348">
        <f>IF(K$66=0,0,K$66/FBT!K$5*1000)</f>
        <v>10.407325611017759</v>
      </c>
      <c r="L123" s="348">
        <f>IF(L$66=0,0,L$66/FBT!L$5*1000)</f>
        <v>10.847214399409539</v>
      </c>
      <c r="M123" s="348">
        <f>IF(M$66=0,0,M$66/FBT!M$5*1000)</f>
        <v>10.910284662185164</v>
      </c>
      <c r="N123" s="348">
        <f>IF(N$66=0,0,N$66/FBT!N$5*1000)</f>
        <v>10.932186686431979</v>
      </c>
      <c r="O123" s="348">
        <f>IF(O$66=0,0,O$66/FBT!O$5*1000)</f>
        <v>10.944366486596881</v>
      </c>
      <c r="P123" s="348">
        <f>IF(P$66=0,0,P$66/FBT!P$5*1000)</f>
        <v>11.320425401760668</v>
      </c>
      <c r="Q123" s="348">
        <f>IF(Q$66=0,0,Q$66/FBT!Q$5*1000)</f>
        <v>10.988333946714445</v>
      </c>
      <c r="R123" s="348">
        <f>IF(R$66=0,0,R$66/FBT!R$5*1000)</f>
        <v>11.010254824378102</v>
      </c>
      <c r="S123" s="348">
        <f>IF(S$66=0,0,S$66/FBT!S$5*1000)</f>
        <v>11.37243794178649</v>
      </c>
      <c r="T123" s="348">
        <f>IF(T$66=0,0,T$66/FBT!T$5*1000)</f>
        <v>11.266868477796226</v>
      </c>
      <c r="U123" s="348">
        <f>IF(U$66=0,0,U$66/FBT!U$5*1000)</f>
        <v>10.993998618028439</v>
      </c>
      <c r="V123" s="348">
        <f>IF(V$66=0,0,V$66/FBT!V$5*1000)</f>
        <v>9.7338149576624478</v>
      </c>
      <c r="W123" s="348">
        <f>IF(W$66=0,0,W$66/FBT!W$5*1000)</f>
        <v>10.224268222522262</v>
      </c>
      <c r="X123" s="348">
        <f>IF(X$66=0,0,X$66/FBT!X$5*1000)</f>
        <v>10.1251895930911</v>
      </c>
      <c r="Y123" s="348">
        <f>IF(Y$66=0,0,Y$66/FBT!Y$5*1000)</f>
        <v>9.3011933135027416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13.078498102633063</v>
      </c>
      <c r="C124" s="333">
        <f>IF(C$80=0,0,C$80/FBT!C$5*1000)</f>
        <v>12.855428743339164</v>
      </c>
      <c r="D124" s="333">
        <f>IF(D$80=0,0,D$80/FBT!D$5*1000)</f>
        <v>12.646390093344092</v>
      </c>
      <c r="E124" s="333">
        <f>IF(E$80=0,0,E$80/FBT!E$5*1000)</f>
        <v>11.886090739865104</v>
      </c>
      <c r="F124" s="333">
        <f>IF(F$80=0,0,F$80/FBT!F$5*1000)</f>
        <v>12.275628240100351</v>
      </c>
      <c r="G124" s="333">
        <f>IF(G$80=0,0,G$80/FBT!G$5*1000)</f>
        <v>13.053267108018671</v>
      </c>
      <c r="H124" s="333">
        <f>IF(H$80=0,0,H$80/FBT!H$5*1000)</f>
        <v>12.478185801841953</v>
      </c>
      <c r="I124" s="333">
        <f>IF(I$80=0,0,I$80/FBT!I$5*1000)</f>
        <v>13.14093216035328</v>
      </c>
      <c r="J124" s="333">
        <f>IF(J$80=0,0,J$80/FBT!J$5*1000)</f>
        <v>12.720889830422827</v>
      </c>
      <c r="K124" s="333">
        <f>IF(K$80=0,0,K$80/FBT!K$5*1000)</f>
        <v>11.890608490506786</v>
      </c>
      <c r="L124" s="333">
        <f>IF(L$80=0,0,L$80/FBT!L$5*1000)</f>
        <v>12.502223417616197</v>
      </c>
      <c r="M124" s="333">
        <f>IF(M$80=0,0,M$80/FBT!M$5*1000)</f>
        <v>12.603398631632309</v>
      </c>
      <c r="N124" s="333">
        <f>IF(N$80=0,0,N$80/FBT!N$5*1000)</f>
        <v>12.585737480659848</v>
      </c>
      <c r="O124" s="333">
        <f>IF(O$80=0,0,O$80/FBT!O$5*1000)</f>
        <v>12.714458416955258</v>
      </c>
      <c r="P124" s="333">
        <f>IF(P$80=0,0,P$80/FBT!P$5*1000)</f>
        <v>13.458883752981954</v>
      </c>
      <c r="Q124" s="333">
        <f>IF(Q$80=0,0,Q$80/FBT!Q$5*1000)</f>
        <v>13.015447530975328</v>
      </c>
      <c r="R124" s="333">
        <f>IF(R$80=0,0,R$80/FBT!R$5*1000)</f>
        <v>12.933270559852973</v>
      </c>
      <c r="S124" s="333">
        <f>IF(S$80=0,0,S$80/FBT!S$5*1000)</f>
        <v>13.603890634071771</v>
      </c>
      <c r="T124" s="333">
        <f>IF(T$80=0,0,T$80/FBT!T$5*1000)</f>
        <v>13.350026677351661</v>
      </c>
      <c r="U124" s="333">
        <f>IF(U$80=0,0,U$80/FBT!U$5*1000)</f>
        <v>13.021682317219962</v>
      </c>
      <c r="V124" s="333">
        <f>IF(V$80=0,0,V$80/FBT!V$5*1000)</f>
        <v>10.837171486423584</v>
      </c>
      <c r="W124" s="333">
        <f>IF(W$80=0,0,W$80/FBT!W$5*1000)</f>
        <v>11.447921210142368</v>
      </c>
      <c r="X124" s="333">
        <f>IF(X$80=0,0,X$80/FBT!X$5*1000)</f>
        <v>11.363149397166577</v>
      </c>
      <c r="Y124" s="333">
        <f>IF(Y$80=0,0,Y$80/FBT!Y$5*1000)</f>
        <v>10.509099020846001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SE: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246.74046257749811</v>
      </c>
      <c r="C5" s="223">
        <v>241.80850249326971</v>
      </c>
      <c r="D5" s="223">
        <v>237.74101095141299</v>
      </c>
      <c r="E5" s="223">
        <v>236.4681616538148</v>
      </c>
      <c r="F5" s="223">
        <v>226.86368764335879</v>
      </c>
      <c r="G5" s="223">
        <v>196.12846734078261</v>
      </c>
      <c r="H5" s="223">
        <v>197.62946777592501</v>
      </c>
      <c r="I5" s="223">
        <v>187.4116767294299</v>
      </c>
      <c r="J5" s="223">
        <v>193.7504617493386</v>
      </c>
      <c r="K5" s="223">
        <v>191.31195296505729</v>
      </c>
      <c r="L5" s="223">
        <v>201.0311264425446</v>
      </c>
      <c r="M5" s="223">
        <v>193.9780510711276</v>
      </c>
      <c r="N5" s="223">
        <v>193.3354456548754</v>
      </c>
      <c r="O5" s="223">
        <v>182.9857911862218</v>
      </c>
      <c r="P5" s="223">
        <v>175.25779513548221</v>
      </c>
      <c r="Q5" s="223">
        <v>173.47983242869759</v>
      </c>
      <c r="R5" s="223">
        <v>177.5642024453777</v>
      </c>
      <c r="S5" s="223">
        <v>166.26930762569509</v>
      </c>
      <c r="T5" s="223">
        <v>170.12518746482641</v>
      </c>
      <c r="U5" s="223">
        <v>171.23188216522669</v>
      </c>
      <c r="V5" s="223">
        <v>206.11399636621451</v>
      </c>
      <c r="W5" s="223">
        <v>198.0321399237686</v>
      </c>
      <c r="X5" s="223">
        <v>200.66366142712431</v>
      </c>
      <c r="Y5" s="223">
        <v>191.91085208503921</v>
      </c>
      <c r="DA5" s="89" t="s">
        <v>2228</v>
      </c>
    </row>
    <row r="6" spans="1:105" ht="12" customHeight="1" x14ac:dyDescent="0.25">
      <c r="A6" s="55" t="s">
        <v>91</v>
      </c>
      <c r="B6" s="259">
        <v>5.0136198501446154</v>
      </c>
      <c r="C6" s="259">
        <v>4.8183960772427632</v>
      </c>
      <c r="D6" s="259">
        <v>4.59202321566704</v>
      </c>
      <c r="E6" s="259">
        <v>4.3240484972688478</v>
      </c>
      <c r="F6" s="259">
        <v>4.3240424447230392</v>
      </c>
      <c r="G6" s="259">
        <v>4.0588006872831466</v>
      </c>
      <c r="H6" s="259">
        <v>4.0646373386499928</v>
      </c>
      <c r="I6" s="259">
        <v>4.03406864566763</v>
      </c>
      <c r="J6" s="259">
        <v>4.0961721457761158</v>
      </c>
      <c r="K6" s="259">
        <v>3.944690543668977</v>
      </c>
      <c r="L6" s="259">
        <v>4.2284098687330358</v>
      </c>
      <c r="M6" s="259">
        <v>4.0962739610712369</v>
      </c>
      <c r="N6" s="259">
        <v>4.0482439324663773</v>
      </c>
      <c r="O6" s="259">
        <v>3.9139854958446039</v>
      </c>
      <c r="P6" s="259">
        <v>3.9603647355261402</v>
      </c>
      <c r="Q6" s="259">
        <v>3.8784518507226471</v>
      </c>
      <c r="R6" s="259">
        <v>3.8875405491596049</v>
      </c>
      <c r="S6" s="259">
        <v>3.8040771081954752</v>
      </c>
      <c r="T6" s="259">
        <v>3.799825366840146</v>
      </c>
      <c r="U6" s="259">
        <v>3.8213242828996332</v>
      </c>
      <c r="V6" s="259">
        <v>3.8742751040791692</v>
      </c>
      <c r="W6" s="259">
        <v>3.7486966374547621</v>
      </c>
      <c r="X6" s="259">
        <v>3.7968095826784949</v>
      </c>
      <c r="Y6" s="259">
        <v>3.672839755845549</v>
      </c>
      <c r="DA6" s="67" t="s">
        <v>2229</v>
      </c>
    </row>
    <row r="7" spans="1:105" ht="12" customHeight="1" x14ac:dyDescent="0.25">
      <c r="A7" s="173" t="s">
        <v>92</v>
      </c>
      <c r="B7" s="224">
        <v>1.515863198463747</v>
      </c>
      <c r="C7" s="224">
        <v>1.456837476200695</v>
      </c>
      <c r="D7" s="224">
        <v>1.3883938565705261</v>
      </c>
      <c r="E7" s="224">
        <v>1.3073719550542411</v>
      </c>
      <c r="F7" s="224">
        <v>1.3073701250727661</v>
      </c>
      <c r="G7" s="224">
        <v>1.227174531705753</v>
      </c>
      <c r="H7" s="224">
        <v>1.2289392377013639</v>
      </c>
      <c r="I7" s="224">
        <v>1.219696822420165</v>
      </c>
      <c r="J7" s="224">
        <v>1.238473756676066</v>
      </c>
      <c r="K7" s="224">
        <v>1.192673438195214</v>
      </c>
      <c r="L7" s="224">
        <v>1.278455706578641</v>
      </c>
      <c r="M7" s="224">
        <v>1.2385045404338151</v>
      </c>
      <c r="N7" s="224">
        <v>1.223982706916428</v>
      </c>
      <c r="O7" s="224">
        <v>1.1833897961570781</v>
      </c>
      <c r="P7" s="224">
        <v>1.1974125152118431</v>
      </c>
      <c r="Q7" s="224">
        <v>1.172646232313463</v>
      </c>
      <c r="R7" s="224">
        <v>1.175394191651091</v>
      </c>
      <c r="S7" s="224">
        <v>1.1501590995706601</v>
      </c>
      <c r="T7" s="224">
        <v>1.1488735896112749</v>
      </c>
      <c r="U7" s="224">
        <v>1.1553737664566519</v>
      </c>
      <c r="V7" s="224">
        <v>1.1713833969339571</v>
      </c>
      <c r="W7" s="224">
        <v>1.13341486685684</v>
      </c>
      <c r="X7" s="224">
        <v>1.1479617701351681</v>
      </c>
      <c r="Y7" s="224">
        <v>1.1104796107706989</v>
      </c>
      <c r="DA7" s="177" t="s">
        <v>2230</v>
      </c>
    </row>
    <row r="8" spans="1:105" ht="12" customHeight="1" x14ac:dyDescent="0.25">
      <c r="A8" s="173" t="s">
        <v>93</v>
      </c>
      <c r="B8" s="224">
        <v>18.934734182078369</v>
      </c>
      <c r="C8" s="224">
        <v>18.19744049879035</v>
      </c>
      <c r="D8" s="224">
        <v>17.342507319153881</v>
      </c>
      <c r="E8" s="224">
        <v>16.33045809882044</v>
      </c>
      <c r="F8" s="224">
        <v>16.33043524041684</v>
      </c>
      <c r="G8" s="224">
        <v>15.32870748258399</v>
      </c>
      <c r="H8" s="224">
        <v>15.350750526422161</v>
      </c>
      <c r="I8" s="224">
        <v>15.23530298687689</v>
      </c>
      <c r="J8" s="224">
        <v>15.469846749961929</v>
      </c>
      <c r="K8" s="224">
        <v>14.8977523441024</v>
      </c>
      <c r="L8" s="224">
        <v>15.969263580091249</v>
      </c>
      <c r="M8" s="224">
        <v>15.47023127164614</v>
      </c>
      <c r="N8" s="224">
        <v>15.28883821601501</v>
      </c>
      <c r="O8" s="224">
        <v>14.7817898387709</v>
      </c>
      <c r="P8" s="224">
        <v>14.956948427013581</v>
      </c>
      <c r="Q8" s="224">
        <v>14.64759136640664</v>
      </c>
      <c r="R8" s="224">
        <v>14.681916284152431</v>
      </c>
      <c r="S8" s="224">
        <v>14.36670330115537</v>
      </c>
      <c r="T8" s="224">
        <v>14.350645922498741</v>
      </c>
      <c r="U8" s="224">
        <v>14.43184000441093</v>
      </c>
      <c r="V8" s="224">
        <v>14.6318172172282</v>
      </c>
      <c r="W8" s="224">
        <v>14.15755012965522</v>
      </c>
      <c r="X8" s="224">
        <v>14.33925633310861</v>
      </c>
      <c r="Y8" s="224">
        <v>13.871064530011999</v>
      </c>
      <c r="DA8" s="177" t="s">
        <v>2231</v>
      </c>
    </row>
    <row r="9" spans="1:105" ht="12" customHeight="1" x14ac:dyDescent="0.25">
      <c r="A9" s="173" t="s">
        <v>94</v>
      </c>
      <c r="B9" s="224">
        <v>10.035955990228789</v>
      </c>
      <c r="C9" s="224">
        <v>9.6451690435413813</v>
      </c>
      <c r="D9" s="224">
        <v>9.1920297661207808</v>
      </c>
      <c r="E9" s="224">
        <v>8.6556144492992164</v>
      </c>
      <c r="F9" s="224">
        <v>8.6556023336851116</v>
      </c>
      <c r="G9" s="224">
        <v>8.1246576900937324</v>
      </c>
      <c r="H9" s="224">
        <v>8.1363411399760146</v>
      </c>
      <c r="I9" s="224">
        <v>8.0751506096566974</v>
      </c>
      <c r="J9" s="224">
        <v>8.1994655781938395</v>
      </c>
      <c r="K9" s="224">
        <v>7.8962390198354626</v>
      </c>
      <c r="L9" s="224">
        <v>8.4641709223386385</v>
      </c>
      <c r="M9" s="224">
        <v>8.1996693857922445</v>
      </c>
      <c r="N9" s="224">
        <v>8.1035258273064734</v>
      </c>
      <c r="O9" s="224">
        <v>7.8347755427761916</v>
      </c>
      <c r="P9" s="224">
        <v>7.9276146534819496</v>
      </c>
      <c r="Q9" s="224">
        <v>7.7636464764976436</v>
      </c>
      <c r="R9" s="224">
        <v>7.7818396742765197</v>
      </c>
      <c r="S9" s="224">
        <v>7.61476768929447</v>
      </c>
      <c r="T9" s="224">
        <v>7.6062568148366294</v>
      </c>
      <c r="U9" s="224">
        <v>7.6492920233007116</v>
      </c>
      <c r="V9" s="224">
        <v>7.7552857218434861</v>
      </c>
      <c r="W9" s="224">
        <v>7.5039104676293853</v>
      </c>
      <c r="X9" s="224">
        <v>7.6002200035052958</v>
      </c>
      <c r="Y9" s="224">
        <v>7.3520648255302739</v>
      </c>
      <c r="DA9" s="177" t="s">
        <v>2232</v>
      </c>
    </row>
    <row r="10" spans="1:105" ht="12" customHeight="1" x14ac:dyDescent="0.25">
      <c r="A10" s="56" t="s">
        <v>95</v>
      </c>
      <c r="B10" s="260">
        <v>9.7417198939800258</v>
      </c>
      <c r="C10" s="260">
        <v>9.2121990416745447</v>
      </c>
      <c r="D10" s="260">
        <v>8.8231698416210964</v>
      </c>
      <c r="E10" s="260">
        <v>8.3380754889863482</v>
      </c>
      <c r="F10" s="260">
        <v>8.4337404989808995</v>
      </c>
      <c r="G10" s="260">
        <v>7.7805791689823298</v>
      </c>
      <c r="H10" s="260">
        <v>7.7480128565835908</v>
      </c>
      <c r="I10" s="260">
        <v>7.8200172921784556</v>
      </c>
      <c r="J10" s="260">
        <v>7.9359937364581148</v>
      </c>
      <c r="K10" s="260">
        <v>7.6134722714072316</v>
      </c>
      <c r="L10" s="260">
        <v>8.2108445068541531</v>
      </c>
      <c r="M10" s="260">
        <v>7.9081463613536913</v>
      </c>
      <c r="N10" s="260">
        <v>7.7995710307272921</v>
      </c>
      <c r="O10" s="260">
        <v>7.6249553915240522</v>
      </c>
      <c r="P10" s="260">
        <v>7.7694941854223556</v>
      </c>
      <c r="Q10" s="260">
        <v>7.686026718312756</v>
      </c>
      <c r="R10" s="260">
        <v>7.6384665104239966</v>
      </c>
      <c r="S10" s="260">
        <v>7.7749729927933071</v>
      </c>
      <c r="T10" s="260">
        <v>7.5562639042745214</v>
      </c>
      <c r="U10" s="260">
        <v>7.6529600973319809</v>
      </c>
      <c r="V10" s="260">
        <v>7.7122029544502011</v>
      </c>
      <c r="W10" s="260">
        <v>7.5650280770081446</v>
      </c>
      <c r="X10" s="260">
        <v>7.751952065750654</v>
      </c>
      <c r="Y10" s="260">
        <v>7.5789917617432492</v>
      </c>
      <c r="DA10" s="68" t="s">
        <v>2233</v>
      </c>
    </row>
    <row r="11" spans="1:105" ht="12" customHeight="1" x14ac:dyDescent="0.25">
      <c r="A11" s="37" t="s">
        <v>159</v>
      </c>
      <c r="B11" s="226">
        <v>0.34751501556126058</v>
      </c>
      <c r="C11" s="226">
        <v>0.49337443505075051</v>
      </c>
      <c r="D11" s="226">
        <v>0.50936655734579561</v>
      </c>
      <c r="E11" s="226">
        <v>0.68041274531919738</v>
      </c>
      <c r="F11" s="226">
        <v>0.49274750605728418</v>
      </c>
      <c r="G11" s="226">
        <v>0.26995146018517802</v>
      </c>
      <c r="H11" s="226">
        <v>0.27095865545852821</v>
      </c>
      <c r="I11" s="226">
        <v>0.19382517707534391</v>
      </c>
      <c r="J11" s="226">
        <v>0.22290872287264071</v>
      </c>
      <c r="K11" s="226">
        <v>0.22599392918397901</v>
      </c>
      <c r="L11" s="226">
        <v>0.19568283142121201</v>
      </c>
      <c r="M11" s="226">
        <v>0.17645109385549479</v>
      </c>
      <c r="N11" s="226">
        <v>0.15615970925105119</v>
      </c>
      <c r="O11" s="226">
        <v>0.13743860330489771</v>
      </c>
      <c r="P11" s="226">
        <v>9.0122859991027662E-2</v>
      </c>
      <c r="Q11" s="226">
        <v>8.4038543435468363E-2</v>
      </c>
      <c r="R11" s="226">
        <v>8.9939294043049553E-2</v>
      </c>
      <c r="S11" s="226">
        <v>6.2863021650303316E-2</v>
      </c>
      <c r="T11" s="226">
        <v>6.9892212793251224E-2</v>
      </c>
      <c r="U11" s="226">
        <v>5.2766782805688292E-2</v>
      </c>
      <c r="V11" s="226">
        <v>0.19817478887565071</v>
      </c>
      <c r="W11" s="226">
        <v>0.11832419111150511</v>
      </c>
      <c r="X11" s="226">
        <v>0.14149472928286841</v>
      </c>
      <c r="Y11" s="226">
        <v>0.1047657446872642</v>
      </c>
      <c r="DA11" s="69" t="s">
        <v>2234</v>
      </c>
    </row>
    <row r="12" spans="1:105" ht="12" customHeight="1" x14ac:dyDescent="0.25">
      <c r="A12" s="37" t="s">
        <v>35</v>
      </c>
      <c r="B12" s="226">
        <v>0.83077925521316631</v>
      </c>
      <c r="C12" s="226">
        <v>0.84846020242474118</v>
      </c>
      <c r="D12" s="226">
        <v>0.97887834625214398</v>
      </c>
      <c r="E12" s="226">
        <v>1.171350144921216</v>
      </c>
      <c r="F12" s="226">
        <v>0.88880732248695882</v>
      </c>
      <c r="G12" s="226">
        <v>0.6339492683852086</v>
      </c>
      <c r="H12" s="226">
        <v>0.6835553270409539</v>
      </c>
      <c r="I12" s="226">
        <v>0.46197637119961521</v>
      </c>
      <c r="J12" s="226">
        <v>0.51920457667490227</v>
      </c>
      <c r="K12" s="226">
        <v>0.61897773570611092</v>
      </c>
      <c r="L12" s="226">
        <v>0.58216714909641654</v>
      </c>
      <c r="M12" s="226">
        <v>0.57777687555967738</v>
      </c>
      <c r="N12" s="226">
        <v>0.63720085464138099</v>
      </c>
      <c r="O12" s="226">
        <v>0.49596279983797942</v>
      </c>
      <c r="P12" s="226">
        <v>0.34444214889131353</v>
      </c>
      <c r="Q12" s="226">
        <v>0.34006445051153089</v>
      </c>
      <c r="R12" s="226">
        <v>0.41974793777837388</v>
      </c>
      <c r="S12" s="226">
        <v>0.22372481532502969</v>
      </c>
      <c r="T12" s="226">
        <v>0.33485045930100099</v>
      </c>
      <c r="U12" s="226">
        <v>0.33984517975097361</v>
      </c>
      <c r="V12" s="226">
        <v>0.7638484174217578</v>
      </c>
      <c r="W12" s="226">
        <v>0.67551411272756501</v>
      </c>
      <c r="X12" s="226">
        <v>0.56978526025733101</v>
      </c>
      <c r="Y12" s="226">
        <v>0.47505675068204289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8.5634256232055996</v>
      </c>
      <c r="C15" s="226">
        <v>7.8703644041990524</v>
      </c>
      <c r="D15" s="226">
        <v>7.3349249380231569</v>
      </c>
      <c r="E15" s="226">
        <v>6.4863125987459336</v>
      </c>
      <c r="F15" s="226">
        <v>7.0521856704366561</v>
      </c>
      <c r="G15" s="226">
        <v>6.8766784404119434</v>
      </c>
      <c r="H15" s="226">
        <v>6.7934988740841087</v>
      </c>
      <c r="I15" s="226">
        <v>7.1642157439034966</v>
      </c>
      <c r="J15" s="226">
        <v>7.1938804369105718</v>
      </c>
      <c r="K15" s="226">
        <v>6.7685006065171418</v>
      </c>
      <c r="L15" s="226">
        <v>7.4329945263365254</v>
      </c>
      <c r="M15" s="226">
        <v>7.153918391938519</v>
      </c>
      <c r="N15" s="226">
        <v>7.0062104668348599</v>
      </c>
      <c r="O15" s="226">
        <v>6.9915539883811748</v>
      </c>
      <c r="P15" s="226">
        <v>7.3349291765400144</v>
      </c>
      <c r="Q15" s="226">
        <v>7.2619237243657571</v>
      </c>
      <c r="R15" s="226">
        <v>7.1287792786025737</v>
      </c>
      <c r="S15" s="226">
        <v>7.4883851558179746</v>
      </c>
      <c r="T15" s="226">
        <v>7.1515212321802686</v>
      </c>
      <c r="U15" s="226">
        <v>7.2603481347753194</v>
      </c>
      <c r="V15" s="226">
        <v>6.7501797481527923</v>
      </c>
      <c r="W15" s="226">
        <v>6.7711897731690742</v>
      </c>
      <c r="X15" s="226">
        <v>7.0406720762104547</v>
      </c>
      <c r="Y15" s="226">
        <v>6.9991692663739418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21.740213242502733</v>
      </c>
      <c r="C16" s="261">
        <f t="shared" si="0"/>
        <v>20.818144166274848</v>
      </c>
      <c r="D16" s="261">
        <f t="shared" si="0"/>
        <v>19.767914516135043</v>
      </c>
      <c r="E16" s="261">
        <f t="shared" si="0"/>
        <v>18.631846776859188</v>
      </c>
      <c r="F16" s="261">
        <f t="shared" si="0"/>
        <v>18.629849049858816</v>
      </c>
      <c r="G16" s="261">
        <f t="shared" si="0"/>
        <v>17.659684783745185</v>
      </c>
      <c r="H16" s="261">
        <f t="shared" si="0"/>
        <v>17.773223759735451</v>
      </c>
      <c r="I16" s="261">
        <f t="shared" si="0"/>
        <v>17.966231709260967</v>
      </c>
      <c r="J16" s="261">
        <f t="shared" si="0"/>
        <v>18.27926756044738</v>
      </c>
      <c r="K16" s="261">
        <f t="shared" si="0"/>
        <v>17.511409475157354</v>
      </c>
      <c r="L16" s="261">
        <f t="shared" si="0"/>
        <v>18.89919108125882</v>
      </c>
      <c r="M16" s="261">
        <f t="shared" si="0"/>
        <v>18.293268083862763</v>
      </c>
      <c r="N16" s="261">
        <f t="shared" si="0"/>
        <v>18.059302898962937</v>
      </c>
      <c r="O16" s="261">
        <f t="shared" si="0"/>
        <v>17.643041400269258</v>
      </c>
      <c r="P16" s="261">
        <f t="shared" si="0"/>
        <v>17.867846837874829</v>
      </c>
      <c r="Q16" s="261">
        <f t="shared" si="0"/>
        <v>17.83405208514111</v>
      </c>
      <c r="R16" s="261">
        <f t="shared" si="0"/>
        <v>17.806925182039489</v>
      </c>
      <c r="S16" s="261">
        <f t="shared" si="0"/>
        <v>17.869562049651712</v>
      </c>
      <c r="T16" s="261">
        <f t="shared" si="0"/>
        <v>17.612767718457224</v>
      </c>
      <c r="U16" s="261">
        <f t="shared" si="0"/>
        <v>17.772793757527001</v>
      </c>
      <c r="V16" s="261">
        <f t="shared" si="0"/>
        <v>18.252926022397268</v>
      </c>
      <c r="W16" s="261">
        <f t="shared" si="0"/>
        <v>17.850912066755786</v>
      </c>
      <c r="X16" s="261">
        <f t="shared" si="0"/>
        <v>18.253177867421723</v>
      </c>
      <c r="Y16" s="261">
        <f t="shared" si="0"/>
        <v>17.795750360146595</v>
      </c>
      <c r="DA16" s="70"/>
    </row>
    <row r="17" spans="1:105" ht="12" customHeight="1" x14ac:dyDescent="0.25">
      <c r="A17" s="60" t="s">
        <v>2148</v>
      </c>
      <c r="B17" s="329">
        <v>3.937648985286561</v>
      </c>
      <c r="C17" s="329">
        <v>4.2533781180146359</v>
      </c>
      <c r="D17" s="329">
        <v>4.8625024477524166</v>
      </c>
      <c r="E17" s="329">
        <v>6.086826455652643</v>
      </c>
      <c r="F17" s="329">
        <v>4.8768927672088527</v>
      </c>
      <c r="G17" s="329">
        <v>2.8311942680393312</v>
      </c>
      <c r="H17" s="329">
        <v>2.8684576293455848</v>
      </c>
      <c r="I17" s="329">
        <v>2.0124226710764361</v>
      </c>
      <c r="J17" s="329">
        <v>2.250501244619258</v>
      </c>
      <c r="K17" s="329">
        <v>2.5616986500320391</v>
      </c>
      <c r="L17" s="329">
        <v>2.372121614043313</v>
      </c>
      <c r="M17" s="329">
        <v>2.248645011281845</v>
      </c>
      <c r="N17" s="329">
        <v>2.3455196515833059</v>
      </c>
      <c r="O17" s="329">
        <v>1.904725722937848</v>
      </c>
      <c r="P17" s="329">
        <v>1.3572767417450751</v>
      </c>
      <c r="Q17" s="329">
        <v>1.2925598724263121</v>
      </c>
      <c r="R17" s="329">
        <v>1.507386832180027</v>
      </c>
      <c r="S17" s="329">
        <v>0.96411247474558737</v>
      </c>
      <c r="T17" s="329">
        <v>1.216327438600505</v>
      </c>
      <c r="U17" s="329">
        <v>1.207161332064097</v>
      </c>
      <c r="V17" s="329">
        <v>2.6793632854075891</v>
      </c>
      <c r="W17" s="329">
        <v>2.2657798260647048</v>
      </c>
      <c r="X17" s="329">
        <v>2.0945240625408039</v>
      </c>
      <c r="Y17" s="329">
        <v>1.7682384163705429</v>
      </c>
      <c r="DA17" s="72" t="s">
        <v>2239</v>
      </c>
    </row>
    <row r="18" spans="1:105" ht="12" customHeight="1" x14ac:dyDescent="0.25">
      <c r="A18" s="59" t="s">
        <v>28</v>
      </c>
      <c r="B18" s="230">
        <v>0.22087912412128871</v>
      </c>
      <c r="C18" s="230">
        <v>5.050748711814624E-2</v>
      </c>
      <c r="D18" s="230">
        <v>5.5837915602288853E-2</v>
      </c>
      <c r="E18" s="230">
        <v>5.2020385188881149E-2</v>
      </c>
      <c r="F18" s="230">
        <v>3.4932717024519958E-2</v>
      </c>
      <c r="G18" s="230">
        <v>2.6175265737491599E-2</v>
      </c>
      <c r="H18" s="230">
        <v>5.3550622338873151E-2</v>
      </c>
      <c r="I18" s="230">
        <v>2.210869882825894E-2</v>
      </c>
      <c r="J18" s="230">
        <v>4.0272191053220031E-2</v>
      </c>
      <c r="K18" s="230">
        <v>3.5685844936936287E-2</v>
      </c>
      <c r="L18" s="230">
        <v>2.458483759501124E-2</v>
      </c>
      <c r="M18" s="230">
        <v>1.592314942222272E-2</v>
      </c>
      <c r="N18" s="230">
        <v>2.4712841027475889E-2</v>
      </c>
      <c r="O18" s="230">
        <v>2.263145842843654E-2</v>
      </c>
      <c r="P18" s="230">
        <v>1.6809314741303111E-2</v>
      </c>
      <c r="Q18" s="230">
        <v>0</v>
      </c>
      <c r="R18" s="230">
        <v>0</v>
      </c>
      <c r="S18" s="230">
        <v>3.2202196282065297E-2</v>
      </c>
      <c r="T18" s="230">
        <v>1.205375551441293E-2</v>
      </c>
      <c r="U18" s="230">
        <v>1.8229765548998592E-2</v>
      </c>
      <c r="V18" s="230">
        <v>3.7051523660117963E-2</v>
      </c>
      <c r="W18" s="230">
        <v>4.7532882851739407E-2</v>
      </c>
      <c r="X18" s="230">
        <v>4.7339709848613097E-2</v>
      </c>
      <c r="Y18" s="230">
        <v>3.3557410783286133E-2</v>
      </c>
      <c r="DA18" s="71" t="s">
        <v>2240</v>
      </c>
    </row>
    <row r="19" spans="1:105" ht="12" customHeight="1" x14ac:dyDescent="0.25">
      <c r="A19" s="59" t="s">
        <v>31</v>
      </c>
      <c r="B19" s="230">
        <v>0.29814662898632333</v>
      </c>
      <c r="C19" s="230">
        <v>0.41473569722102838</v>
      </c>
      <c r="D19" s="230">
        <v>0.58950677224140113</v>
      </c>
      <c r="E19" s="230">
        <v>0.78820934743214921</v>
      </c>
      <c r="F19" s="230">
        <v>0.84232322470638787</v>
      </c>
      <c r="G19" s="230">
        <v>0.26491543306306448</v>
      </c>
      <c r="H19" s="230">
        <v>0.28407517819816169</v>
      </c>
      <c r="I19" s="230">
        <v>0.25150791759841268</v>
      </c>
      <c r="J19" s="230">
        <v>0.26544887655470412</v>
      </c>
      <c r="K19" s="230">
        <v>0.33640848602565032</v>
      </c>
      <c r="L19" s="230">
        <v>0.33338209319377432</v>
      </c>
      <c r="M19" s="230">
        <v>0.34529090275202762</v>
      </c>
      <c r="N19" s="230">
        <v>0.35708488626709939</v>
      </c>
      <c r="O19" s="230">
        <v>0.3088398118432884</v>
      </c>
      <c r="P19" s="230">
        <v>0.27192512907591371</v>
      </c>
      <c r="Q19" s="230">
        <v>0.25634927926840873</v>
      </c>
      <c r="R19" s="230">
        <v>0.29869132771734558</v>
      </c>
      <c r="S19" s="230">
        <v>0.2419785696173066</v>
      </c>
      <c r="T19" s="230">
        <v>0.27102889832369342</v>
      </c>
      <c r="U19" s="230">
        <v>0.27253560341717481</v>
      </c>
      <c r="V19" s="230">
        <v>0.424220640674913</v>
      </c>
      <c r="W19" s="230">
        <v>0.39258832028137242</v>
      </c>
      <c r="X19" s="230">
        <v>0.41407851027291648</v>
      </c>
      <c r="Y19" s="230">
        <v>0.40869580440773351</v>
      </c>
      <c r="DA19" s="71" t="s">
        <v>2241</v>
      </c>
    </row>
    <row r="20" spans="1:105" ht="12" customHeight="1" x14ac:dyDescent="0.25">
      <c r="A20" s="59" t="s">
        <v>159</v>
      </c>
      <c r="B20" s="230">
        <v>0.71923198766000218</v>
      </c>
      <c r="C20" s="230">
        <v>1.0326583229502899</v>
      </c>
      <c r="D20" s="230">
        <v>1.0272886098080369</v>
      </c>
      <c r="E20" s="230">
        <v>1.30043715150351</v>
      </c>
      <c r="F20" s="230">
        <v>0.95298838580805734</v>
      </c>
      <c r="G20" s="230">
        <v>0.58005075935324668</v>
      </c>
      <c r="H20" s="230">
        <v>0.59244497471621138</v>
      </c>
      <c r="I20" s="230">
        <v>0.43114746696106032</v>
      </c>
      <c r="J20" s="230">
        <v>0.49596093800503999</v>
      </c>
      <c r="K20" s="230">
        <v>0.49796543177348712</v>
      </c>
      <c r="L20" s="230">
        <v>0.43446348354795622</v>
      </c>
      <c r="M20" s="230">
        <v>0.39518995346554109</v>
      </c>
      <c r="N20" s="230">
        <v>0.34965928879354041</v>
      </c>
      <c r="O20" s="230">
        <v>0.30918915798797969</v>
      </c>
      <c r="P20" s="230">
        <v>0.20294510996595119</v>
      </c>
      <c r="Q20" s="230">
        <v>0.1916249528398617</v>
      </c>
      <c r="R20" s="230">
        <v>0.20575764887516429</v>
      </c>
      <c r="S20" s="230">
        <v>0.14222031048514619</v>
      </c>
      <c r="T20" s="230">
        <v>0.1604604462624997</v>
      </c>
      <c r="U20" s="230">
        <v>0.1205738916579091</v>
      </c>
      <c r="V20" s="230">
        <v>0.4569281626205946</v>
      </c>
      <c r="W20" s="230">
        <v>0.2724350956841825</v>
      </c>
      <c r="X20" s="230">
        <v>0.3250547068398113</v>
      </c>
      <c r="Y20" s="230">
        <v>0.24030221028825041</v>
      </c>
      <c r="DA20" s="71" t="s">
        <v>2242</v>
      </c>
    </row>
    <row r="21" spans="1:105" ht="12" customHeight="1" x14ac:dyDescent="0.25">
      <c r="A21" s="59" t="s">
        <v>32</v>
      </c>
      <c r="B21" s="230">
        <v>1.0211464596799851</v>
      </c>
      <c r="C21" s="230">
        <v>1.022128758036595</v>
      </c>
      <c r="D21" s="230">
        <v>1.2629432704272621</v>
      </c>
      <c r="E21" s="230">
        <v>1.7610264167636891</v>
      </c>
      <c r="F21" s="230">
        <v>1.3688297034751691</v>
      </c>
      <c r="G21" s="230">
        <v>0.63048936326387306</v>
      </c>
      <c r="H21" s="230">
        <v>0.47959642090447158</v>
      </c>
      <c r="I21" s="230">
        <v>0.30463844269012769</v>
      </c>
      <c r="J21" s="230">
        <v>0.32127610686095132</v>
      </c>
      <c r="K21" s="230">
        <v>0.36041318673865752</v>
      </c>
      <c r="L21" s="230">
        <v>0.31808883479176142</v>
      </c>
      <c r="M21" s="230">
        <v>0.22920439469270679</v>
      </c>
      <c r="N21" s="230">
        <v>0.22146173803282301</v>
      </c>
      <c r="O21" s="230">
        <v>0.17503773744018369</v>
      </c>
      <c r="P21" s="230">
        <v>0.1085304617777601</v>
      </c>
      <c r="Q21" s="230">
        <v>8.7737023438696993E-2</v>
      </c>
      <c r="R21" s="230">
        <v>6.5657902109458807E-2</v>
      </c>
      <c r="S21" s="230">
        <v>5.367975023718901E-2</v>
      </c>
      <c r="T21" s="230">
        <v>2.2433543299767499E-2</v>
      </c>
      <c r="U21" s="230">
        <v>3.7859047401529053E-2</v>
      </c>
      <c r="V21" s="230">
        <v>4.2142883760298663E-2</v>
      </c>
      <c r="W21" s="230">
        <v>3.513122192487575E-2</v>
      </c>
      <c r="X21" s="230">
        <v>3.043128835110892E-2</v>
      </c>
      <c r="Y21" s="230">
        <v>2.213229047473601E-2</v>
      </c>
      <c r="DA21" s="71" t="s">
        <v>2243</v>
      </c>
    </row>
    <row r="22" spans="1:105" ht="12" customHeight="1" x14ac:dyDescent="0.25">
      <c r="A22" s="59" t="s">
        <v>35</v>
      </c>
      <c r="B22" s="230">
        <v>1.6782447848389619</v>
      </c>
      <c r="C22" s="230">
        <v>1.7333478526885759</v>
      </c>
      <c r="D22" s="230">
        <v>1.9269258796734281</v>
      </c>
      <c r="E22" s="230">
        <v>2.1851331547644142</v>
      </c>
      <c r="F22" s="230">
        <v>1.6778187361947181</v>
      </c>
      <c r="G22" s="230">
        <v>1.329563446621655</v>
      </c>
      <c r="H22" s="230">
        <v>1.4587904331878669</v>
      </c>
      <c r="I22" s="230">
        <v>1.0030201449985769</v>
      </c>
      <c r="J22" s="230">
        <v>1.1275431321453431</v>
      </c>
      <c r="K22" s="230">
        <v>1.331225700557308</v>
      </c>
      <c r="L22" s="230">
        <v>1.26160236491481</v>
      </c>
      <c r="M22" s="230">
        <v>1.2630366109493461</v>
      </c>
      <c r="N22" s="230">
        <v>1.3926008974623669</v>
      </c>
      <c r="O22" s="230">
        <v>1.0890275572379591</v>
      </c>
      <c r="P22" s="230">
        <v>0.75706672618414728</v>
      </c>
      <c r="Q22" s="230">
        <v>0.75684861687934502</v>
      </c>
      <c r="R22" s="230">
        <v>0.9372799534780577</v>
      </c>
      <c r="S22" s="230">
        <v>0.49403164812388028</v>
      </c>
      <c r="T22" s="230">
        <v>0.75035079520013137</v>
      </c>
      <c r="U22" s="230">
        <v>0.75796302403848503</v>
      </c>
      <c r="V22" s="230">
        <v>1.719020074691664</v>
      </c>
      <c r="W22" s="230">
        <v>1.518092305322535</v>
      </c>
      <c r="X22" s="230">
        <v>1.277619847228354</v>
      </c>
      <c r="Y22" s="230">
        <v>1.063550700416537</v>
      </c>
      <c r="DA22" s="71" t="s">
        <v>2244</v>
      </c>
    </row>
    <row r="23" spans="1:105" ht="12" customHeight="1" x14ac:dyDescent="0.25">
      <c r="A23" s="60" t="s">
        <v>2155</v>
      </c>
      <c r="B23" s="329">
        <v>17.234530322665432</v>
      </c>
      <c r="C23" s="329">
        <v>16.01885060915864</v>
      </c>
      <c r="D23" s="329">
        <v>14.3851442593527</v>
      </c>
      <c r="E23" s="329">
        <v>12.05511355633266</v>
      </c>
      <c r="F23" s="329">
        <v>13.26305020351842</v>
      </c>
      <c r="G23" s="329">
        <v>14.36863584126575</v>
      </c>
      <c r="H23" s="329">
        <v>14.44425017405373</v>
      </c>
      <c r="I23" s="329">
        <v>15.496756458703411</v>
      </c>
      <c r="J23" s="329">
        <v>15.564677523676229</v>
      </c>
      <c r="K23" s="329">
        <v>14.50278462069026</v>
      </c>
      <c r="L23" s="329">
        <v>16.047998383563179</v>
      </c>
      <c r="M23" s="329">
        <v>15.58052274494281</v>
      </c>
      <c r="N23" s="329">
        <v>15.25512463390025</v>
      </c>
      <c r="O23" s="329">
        <v>15.294868298504911</v>
      </c>
      <c r="P23" s="329">
        <v>16.061868034502162</v>
      </c>
      <c r="Q23" s="329">
        <v>16.102070730715511</v>
      </c>
      <c r="R23" s="329">
        <v>15.85908713499502</v>
      </c>
      <c r="S23" s="329">
        <v>16.474454614839431</v>
      </c>
      <c r="T23" s="329">
        <v>15.96592703428832</v>
      </c>
      <c r="U23" s="329">
        <v>16.132683392131799</v>
      </c>
      <c r="V23" s="329">
        <v>15.134614472725371</v>
      </c>
      <c r="W23" s="329">
        <v>15.160411786397139</v>
      </c>
      <c r="X23" s="329">
        <v>15.72848224212739</v>
      </c>
      <c r="Y23" s="329">
        <v>15.611385935054599</v>
      </c>
      <c r="DA23" s="72" t="s">
        <v>2245</v>
      </c>
    </row>
    <row r="24" spans="1:105" ht="12" customHeight="1" x14ac:dyDescent="0.25">
      <c r="A24" s="60" t="s">
        <v>2157</v>
      </c>
      <c r="B24" s="329">
        <v>0.56803393455073925</v>
      </c>
      <c r="C24" s="329">
        <v>0.54591543910157181</v>
      </c>
      <c r="D24" s="329">
        <v>0.52026780902992653</v>
      </c>
      <c r="E24" s="329">
        <v>0.48990676487388402</v>
      </c>
      <c r="F24" s="329">
        <v>0.48990607913154338</v>
      </c>
      <c r="G24" s="329">
        <v>0.45985467444010331</v>
      </c>
      <c r="H24" s="329">
        <v>0.46051595633613979</v>
      </c>
      <c r="I24" s="329">
        <v>0.45705257948112271</v>
      </c>
      <c r="J24" s="329">
        <v>0.46408879215188947</v>
      </c>
      <c r="K24" s="329">
        <v>0.44692620443505521</v>
      </c>
      <c r="L24" s="329">
        <v>0.47907108365232759</v>
      </c>
      <c r="M24" s="329">
        <v>0.46410032763810749</v>
      </c>
      <c r="N24" s="329">
        <v>0.45865861347938158</v>
      </c>
      <c r="O24" s="329">
        <v>0.44344737882649943</v>
      </c>
      <c r="P24" s="329">
        <v>0.44870206162759269</v>
      </c>
      <c r="Q24" s="329">
        <v>0.43942148199928532</v>
      </c>
      <c r="R24" s="329">
        <v>0.440451214864441</v>
      </c>
      <c r="S24" s="329">
        <v>0.43099496006669641</v>
      </c>
      <c r="T24" s="329">
        <v>0.43051324556840009</v>
      </c>
      <c r="U24" s="329">
        <v>0.4329490333311069</v>
      </c>
      <c r="V24" s="329">
        <v>0.43894826426430927</v>
      </c>
      <c r="W24" s="329">
        <v>0.42472045429394339</v>
      </c>
      <c r="X24" s="329">
        <v>0.43017156275352758</v>
      </c>
      <c r="Y24" s="329">
        <v>0.41612600872145211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9.8819151102285154</v>
      </c>
      <c r="C25" s="261">
        <f t="shared" si="1"/>
        <v>9.4627928028522046</v>
      </c>
      <c r="D25" s="261">
        <f t="shared" si="1"/>
        <v>8.9854156891522958</v>
      </c>
      <c r="E25" s="261">
        <f t="shared" si="1"/>
        <v>8.4690212622087202</v>
      </c>
      <c r="F25" s="261">
        <f t="shared" si="1"/>
        <v>8.4681132044812824</v>
      </c>
      <c r="G25" s="261">
        <f t="shared" si="1"/>
        <v>8.0271294471569004</v>
      </c>
      <c r="H25" s="261">
        <f t="shared" si="1"/>
        <v>8.0787380726070275</v>
      </c>
      <c r="I25" s="261">
        <f t="shared" si="1"/>
        <v>8.1664689587549866</v>
      </c>
      <c r="J25" s="261">
        <f t="shared" si="1"/>
        <v>8.3087579820215325</v>
      </c>
      <c r="K25" s="261">
        <f t="shared" si="1"/>
        <v>7.9597315796169763</v>
      </c>
      <c r="L25" s="261">
        <f t="shared" si="1"/>
        <v>8.5905414005721923</v>
      </c>
      <c r="M25" s="261">
        <f t="shared" si="1"/>
        <v>8.3151218563012499</v>
      </c>
      <c r="N25" s="261">
        <f t="shared" si="1"/>
        <v>8.208774044983155</v>
      </c>
      <c r="O25" s="261">
        <f t="shared" si="1"/>
        <v>8.0195642728496637</v>
      </c>
      <c r="P25" s="261">
        <f t="shared" si="1"/>
        <v>8.1217485626703727</v>
      </c>
      <c r="Q25" s="261">
        <f t="shared" si="1"/>
        <v>8.1063873114277758</v>
      </c>
      <c r="R25" s="261">
        <f t="shared" si="1"/>
        <v>8.0940569009270398</v>
      </c>
      <c r="S25" s="261">
        <f t="shared" si="1"/>
        <v>8.122528204387141</v>
      </c>
      <c r="T25" s="261">
        <f t="shared" si="1"/>
        <v>8.0058035083896488</v>
      </c>
      <c r="U25" s="261">
        <f t="shared" si="1"/>
        <v>8.0785426170577228</v>
      </c>
      <c r="V25" s="261">
        <f t="shared" si="1"/>
        <v>8.296784555635119</v>
      </c>
      <c r="W25" s="261">
        <f t="shared" si="1"/>
        <v>8.1140509394344509</v>
      </c>
      <c r="X25" s="261">
        <f t="shared" si="1"/>
        <v>8.2968990306462356</v>
      </c>
      <c r="Y25" s="261">
        <f t="shared" si="1"/>
        <v>8.0889774364302696</v>
      </c>
      <c r="DA25" s="70"/>
    </row>
    <row r="26" spans="1:105" ht="12" customHeight="1" x14ac:dyDescent="0.25">
      <c r="A26" s="60" t="s">
        <v>2160</v>
      </c>
      <c r="B26" s="329">
        <v>1.789840447857528</v>
      </c>
      <c r="C26" s="329">
        <v>1.933353690006653</v>
      </c>
      <c r="D26" s="329">
        <v>2.2102283853420079</v>
      </c>
      <c r="E26" s="329">
        <v>2.7667392980239289</v>
      </c>
      <c r="F26" s="329">
        <v>2.216769439640387</v>
      </c>
      <c r="G26" s="329">
        <v>1.286906485472423</v>
      </c>
      <c r="H26" s="329">
        <v>1.3038443769752659</v>
      </c>
      <c r="I26" s="329">
        <v>0.91473757776201703</v>
      </c>
      <c r="J26" s="329">
        <v>1.0229551111905719</v>
      </c>
      <c r="K26" s="329">
        <v>1.16440847728729</v>
      </c>
      <c r="L26" s="329">
        <v>1.0782370972924149</v>
      </c>
      <c r="M26" s="329">
        <v>1.0221113687644741</v>
      </c>
      <c r="N26" s="329">
        <v>1.0661452961742299</v>
      </c>
      <c r="O26" s="329">
        <v>0.86578441951720353</v>
      </c>
      <c r="P26" s="329">
        <v>0.61694397352048858</v>
      </c>
      <c r="Q26" s="329">
        <v>0.58752721473923297</v>
      </c>
      <c r="R26" s="329">
        <v>0.68517583280910288</v>
      </c>
      <c r="S26" s="329">
        <v>0.43823294306617611</v>
      </c>
      <c r="T26" s="329">
        <v>0.55287610845477508</v>
      </c>
      <c r="U26" s="329">
        <v>0.54870969639277112</v>
      </c>
      <c r="V26" s="329">
        <v>1.217892402457994</v>
      </c>
      <c r="W26" s="329">
        <v>1.029899920938502</v>
      </c>
      <c r="X26" s="329">
        <v>0.95205639206400172</v>
      </c>
      <c r="Y26" s="329">
        <v>0.80374473471388308</v>
      </c>
      <c r="DA26" s="72" t="s">
        <v>2247</v>
      </c>
    </row>
    <row r="27" spans="1:105" ht="12" customHeight="1" x14ac:dyDescent="0.25">
      <c r="A27" s="59" t="s">
        <v>28</v>
      </c>
      <c r="B27" s="230">
        <v>0.10039960187331309</v>
      </c>
      <c r="C27" s="230">
        <v>2.2957948690066461E-2</v>
      </c>
      <c r="D27" s="230">
        <v>2.5380870728313111E-2</v>
      </c>
      <c r="E27" s="230">
        <v>2.364562963130961E-2</v>
      </c>
      <c r="F27" s="230">
        <v>1.587850773841816E-2</v>
      </c>
      <c r="G27" s="230">
        <v>1.1897848062496179E-2</v>
      </c>
      <c r="H27" s="230">
        <v>2.434119197221507E-2</v>
      </c>
      <c r="I27" s="230">
        <v>1.004940855829952E-2</v>
      </c>
      <c r="J27" s="230">
        <v>1.8305541387827279E-2</v>
      </c>
      <c r="K27" s="230">
        <v>1.622083860769832E-2</v>
      </c>
      <c r="L27" s="230">
        <v>1.117492617955056E-2</v>
      </c>
      <c r="M27" s="230">
        <v>7.2377951919194187E-3</v>
      </c>
      <c r="N27" s="230">
        <v>1.123310955794359E-2</v>
      </c>
      <c r="O27" s="230">
        <v>1.0287026558380241E-2</v>
      </c>
      <c r="P27" s="230">
        <v>7.6405976096832334E-3</v>
      </c>
      <c r="Q27" s="230">
        <v>0</v>
      </c>
      <c r="R27" s="230">
        <v>0</v>
      </c>
      <c r="S27" s="230">
        <v>1.4637361946393319E-2</v>
      </c>
      <c r="T27" s="230">
        <v>5.4789797792786053E-3</v>
      </c>
      <c r="U27" s="230">
        <v>8.2862570677266333E-3</v>
      </c>
      <c r="V27" s="230">
        <v>1.684160166368999E-2</v>
      </c>
      <c r="W27" s="230">
        <v>2.1605855841699741E-2</v>
      </c>
      <c r="X27" s="230">
        <v>2.151804993118777E-2</v>
      </c>
      <c r="Y27" s="230">
        <v>1.525336853785734E-2</v>
      </c>
      <c r="DA27" s="71" t="s">
        <v>2248</v>
      </c>
    </row>
    <row r="28" spans="1:105" ht="12" customHeight="1" x14ac:dyDescent="0.25">
      <c r="A28" s="59" t="s">
        <v>31</v>
      </c>
      <c r="B28" s="230">
        <v>0.1355211949937834</v>
      </c>
      <c r="C28" s="230">
        <v>0.18851622600955831</v>
      </c>
      <c r="D28" s="230">
        <v>0.26795762374609161</v>
      </c>
      <c r="E28" s="230">
        <v>0.35827697610552262</v>
      </c>
      <c r="F28" s="230">
        <v>0.38287419304835818</v>
      </c>
      <c r="G28" s="230">
        <v>0.12041610593775651</v>
      </c>
      <c r="H28" s="230">
        <v>0.12912508099916439</v>
      </c>
      <c r="I28" s="230">
        <v>0.1143217807265513</v>
      </c>
      <c r="J28" s="230">
        <v>0.1206585802521382</v>
      </c>
      <c r="K28" s="230">
        <v>0.15291294819347739</v>
      </c>
      <c r="L28" s="230">
        <v>0.1515373150880793</v>
      </c>
      <c r="M28" s="230">
        <v>0.15695041034183069</v>
      </c>
      <c r="N28" s="230">
        <v>0.1623113119395907</v>
      </c>
      <c r="O28" s="230">
        <v>0.1403817326560402</v>
      </c>
      <c r="P28" s="230">
        <v>0.1236023313981425</v>
      </c>
      <c r="Q28" s="230">
        <v>0.1165223996674585</v>
      </c>
      <c r="R28" s="230">
        <v>0.1357687853260662</v>
      </c>
      <c r="S28" s="230">
        <v>0.1099902589169575</v>
      </c>
      <c r="T28" s="230">
        <v>0.123194953783497</v>
      </c>
      <c r="U28" s="230">
        <v>0.1238798197350794</v>
      </c>
      <c r="V28" s="230">
        <v>0.19282756394314221</v>
      </c>
      <c r="W28" s="230">
        <v>0.17844923649153299</v>
      </c>
      <c r="X28" s="230">
        <v>0.18821750466950751</v>
      </c>
      <c r="Y28" s="230">
        <v>0.18577082018533339</v>
      </c>
      <c r="DA28" s="71" t="s">
        <v>2249</v>
      </c>
    </row>
    <row r="29" spans="1:105" ht="12" customHeight="1" x14ac:dyDescent="0.25">
      <c r="A29" s="59" t="s">
        <v>159</v>
      </c>
      <c r="B29" s="230">
        <v>0.32692363075454639</v>
      </c>
      <c r="C29" s="230">
        <v>0.46939014679558622</v>
      </c>
      <c r="D29" s="230">
        <v>0.46694936809456239</v>
      </c>
      <c r="E29" s="230">
        <v>0.59110779613795894</v>
      </c>
      <c r="F29" s="230">
        <v>0.43317653900366238</v>
      </c>
      <c r="G29" s="230">
        <v>0.26365943606965753</v>
      </c>
      <c r="H29" s="230">
        <v>0.2692931703255505</v>
      </c>
      <c r="I29" s="230">
        <v>0.1959761213459365</v>
      </c>
      <c r="J29" s="230">
        <v>0.22543679000229089</v>
      </c>
      <c r="K29" s="230">
        <v>0.22634792353340311</v>
      </c>
      <c r="L29" s="230">
        <v>0.19748340161270739</v>
      </c>
      <c r="M29" s="230">
        <v>0.17963179702979129</v>
      </c>
      <c r="N29" s="230">
        <v>0.15893604036070019</v>
      </c>
      <c r="O29" s="230">
        <v>0.1405405263581726</v>
      </c>
      <c r="P29" s="230">
        <v>9.2247777257250529E-2</v>
      </c>
      <c r="Q29" s="230">
        <v>8.7102251290846228E-2</v>
      </c>
      <c r="R29" s="230">
        <v>9.3526204034165575E-2</v>
      </c>
      <c r="S29" s="230">
        <v>6.4645595675066475E-2</v>
      </c>
      <c r="T29" s="230">
        <v>7.2936566482954393E-2</v>
      </c>
      <c r="U29" s="230">
        <v>5.4806314389958651E-2</v>
      </c>
      <c r="V29" s="230">
        <v>0.20769461937299741</v>
      </c>
      <c r="W29" s="230">
        <v>0.12383413440190109</v>
      </c>
      <c r="X29" s="230">
        <v>0.14775213947264151</v>
      </c>
      <c r="Y29" s="230">
        <v>0.1092282774037501</v>
      </c>
      <c r="DA29" s="71" t="s">
        <v>2250</v>
      </c>
    </row>
    <row r="30" spans="1:105" ht="12" customHeight="1" x14ac:dyDescent="0.25">
      <c r="A30" s="59" t="s">
        <v>32</v>
      </c>
      <c r="B30" s="230">
        <v>0.46415748167272047</v>
      </c>
      <c r="C30" s="230">
        <v>0.46460398092572508</v>
      </c>
      <c r="D30" s="230">
        <v>0.57406512292148293</v>
      </c>
      <c r="E30" s="230">
        <v>0.80046655307440417</v>
      </c>
      <c r="F30" s="230">
        <v>0.6221953197614406</v>
      </c>
      <c r="G30" s="230">
        <v>0.28658607421085153</v>
      </c>
      <c r="H30" s="230">
        <v>0.21799837313839621</v>
      </c>
      <c r="I30" s="230">
        <v>0.13847201940460349</v>
      </c>
      <c r="J30" s="230">
        <v>0.14603459402770511</v>
      </c>
      <c r="K30" s="230">
        <v>0.1638241757902989</v>
      </c>
      <c r="L30" s="230">
        <v>0.14458583399625519</v>
      </c>
      <c r="M30" s="230">
        <v>0.1041838157694121</v>
      </c>
      <c r="N30" s="230">
        <v>0.1006644263785559</v>
      </c>
      <c r="O30" s="230">
        <v>7.9562607927356241E-2</v>
      </c>
      <c r="P30" s="230">
        <v>4.9332028080800033E-2</v>
      </c>
      <c r="Q30" s="230">
        <v>3.9880465199407723E-2</v>
      </c>
      <c r="R30" s="230">
        <v>2.9844500958844909E-2</v>
      </c>
      <c r="S30" s="230">
        <v>2.4399886471449559E-2</v>
      </c>
      <c r="T30" s="230">
        <v>1.019706513625796E-2</v>
      </c>
      <c r="U30" s="230">
        <v>1.7208657909785929E-2</v>
      </c>
      <c r="V30" s="230">
        <v>1.9155856254681199E-2</v>
      </c>
      <c r="W30" s="230">
        <v>1.5968737238579889E-2</v>
      </c>
      <c r="X30" s="230">
        <v>1.3832403795958599E-2</v>
      </c>
      <c r="Y30" s="230">
        <v>1.0060132033970919E-2</v>
      </c>
      <c r="DA30" s="71" t="s">
        <v>2251</v>
      </c>
    </row>
    <row r="31" spans="1:105" ht="12" customHeight="1" x14ac:dyDescent="0.25">
      <c r="A31" s="59" t="s">
        <v>35</v>
      </c>
      <c r="B31" s="230">
        <v>0.76283853856316441</v>
      </c>
      <c r="C31" s="230">
        <v>0.78788538758571669</v>
      </c>
      <c r="D31" s="230">
        <v>0.87587539985155838</v>
      </c>
      <c r="E31" s="230">
        <v>0.9932423430747338</v>
      </c>
      <c r="F31" s="230">
        <v>0.76264488008850784</v>
      </c>
      <c r="G31" s="230">
        <v>0.60434702119166139</v>
      </c>
      <c r="H31" s="230">
        <v>0.66308656053993942</v>
      </c>
      <c r="I31" s="230">
        <v>0.45591824772662609</v>
      </c>
      <c r="J31" s="230">
        <v>0.5125196055206106</v>
      </c>
      <c r="K31" s="230">
        <v>0.60510259116241272</v>
      </c>
      <c r="L31" s="230">
        <v>0.57345562041582276</v>
      </c>
      <c r="M31" s="230">
        <v>0.57410755043152073</v>
      </c>
      <c r="N31" s="230">
        <v>0.63300040793743939</v>
      </c>
      <c r="O31" s="230">
        <v>0.49501252601725421</v>
      </c>
      <c r="P31" s="230">
        <v>0.34412123917461229</v>
      </c>
      <c r="Q31" s="230">
        <v>0.3440220985815205</v>
      </c>
      <c r="R31" s="230">
        <v>0.42603634249002631</v>
      </c>
      <c r="S31" s="230">
        <v>0.22455984005630919</v>
      </c>
      <c r="T31" s="230">
        <v>0.34106854327278707</v>
      </c>
      <c r="U31" s="230">
        <v>0.34452864729022048</v>
      </c>
      <c r="V31" s="230">
        <v>0.78137276122348343</v>
      </c>
      <c r="W31" s="230">
        <v>0.69004195696478876</v>
      </c>
      <c r="X31" s="230">
        <v>0.58073629419470629</v>
      </c>
      <c r="Y31" s="230">
        <v>0.48343213655297129</v>
      </c>
      <c r="DA31" s="71" t="s">
        <v>2252</v>
      </c>
    </row>
    <row r="32" spans="1:105" ht="12" customHeight="1" x14ac:dyDescent="0.25">
      <c r="A32" s="60" t="s">
        <v>2167</v>
      </c>
      <c r="B32" s="329">
        <v>7.833877419393378</v>
      </c>
      <c r="C32" s="329">
        <v>7.2812957314357449</v>
      </c>
      <c r="D32" s="329">
        <v>6.5387019360694119</v>
      </c>
      <c r="E32" s="329">
        <v>5.4795970710602981</v>
      </c>
      <c r="F32" s="329">
        <v>6.0286591834174654</v>
      </c>
      <c r="G32" s="329">
        <v>6.5311981096662493</v>
      </c>
      <c r="H32" s="329">
        <v>6.5655682609335164</v>
      </c>
      <c r="I32" s="329">
        <v>7.0439802085015506</v>
      </c>
      <c r="J32" s="329">
        <v>7.0748534198528308</v>
      </c>
      <c r="K32" s="329">
        <v>6.5921748275864802</v>
      </c>
      <c r="L32" s="329">
        <v>7.2945447198014461</v>
      </c>
      <c r="M32" s="329">
        <v>7.0820557931558188</v>
      </c>
      <c r="N32" s="329">
        <v>6.9341475608637522</v>
      </c>
      <c r="O32" s="329">
        <v>6.9522128629567783</v>
      </c>
      <c r="P32" s="329">
        <v>7.3008491065918886</v>
      </c>
      <c r="Q32" s="329">
        <v>7.3191230594161407</v>
      </c>
      <c r="R32" s="329">
        <v>7.2086759704522816</v>
      </c>
      <c r="S32" s="329">
        <v>7.4883884612906479</v>
      </c>
      <c r="T32" s="329">
        <v>7.257239561040147</v>
      </c>
      <c r="U32" s="329">
        <v>7.3330379055144492</v>
      </c>
      <c r="V32" s="329">
        <v>6.8793702148751654</v>
      </c>
      <c r="W32" s="329">
        <v>6.8910962665441566</v>
      </c>
      <c r="X32" s="329">
        <v>7.149310110057904</v>
      </c>
      <c r="Y32" s="329">
        <v>7.0960845159339074</v>
      </c>
      <c r="DA32" s="72" t="s">
        <v>2253</v>
      </c>
    </row>
    <row r="33" spans="1:105" ht="12" customHeight="1" x14ac:dyDescent="0.25">
      <c r="A33" s="60" t="s">
        <v>2169</v>
      </c>
      <c r="B33" s="329">
        <v>0.25819724297760882</v>
      </c>
      <c r="C33" s="329">
        <v>0.24814338140980521</v>
      </c>
      <c r="D33" s="329">
        <v>0.23648536774087561</v>
      </c>
      <c r="E33" s="329">
        <v>0.22268489312449269</v>
      </c>
      <c r="F33" s="329">
        <v>0.2226845814234289</v>
      </c>
      <c r="G33" s="329">
        <v>0.20902485201822871</v>
      </c>
      <c r="H33" s="329">
        <v>0.20932543469824541</v>
      </c>
      <c r="I33" s="329">
        <v>0.20775117249141939</v>
      </c>
      <c r="J33" s="329">
        <v>0.2109494509781315</v>
      </c>
      <c r="K33" s="329">
        <v>0.2031482747432069</v>
      </c>
      <c r="L33" s="329">
        <v>0.21775958347833069</v>
      </c>
      <c r="M33" s="329">
        <v>0.21095469438095801</v>
      </c>
      <c r="N33" s="329">
        <v>0.2084811879451734</v>
      </c>
      <c r="O33" s="329">
        <v>0.20156699037568149</v>
      </c>
      <c r="P33" s="329">
        <v>0.2039554825579967</v>
      </c>
      <c r="Q33" s="329">
        <v>0.19973703727240241</v>
      </c>
      <c r="R33" s="329">
        <v>0.20020509766565489</v>
      </c>
      <c r="S33" s="329">
        <v>0.19590680003031649</v>
      </c>
      <c r="T33" s="329">
        <v>0.1956878388947273</v>
      </c>
      <c r="U33" s="329">
        <v>0.19679501515050321</v>
      </c>
      <c r="V33" s="329">
        <v>0.1995219383019588</v>
      </c>
      <c r="W33" s="329">
        <v>0.1930547519517925</v>
      </c>
      <c r="X33" s="329">
        <v>0.1955325285243307</v>
      </c>
      <c r="Y33" s="329">
        <v>0.18914818578247819</v>
      </c>
      <c r="DA33" s="72" t="s">
        <v>2254</v>
      </c>
    </row>
    <row r="34" spans="1:105" ht="12" customHeight="1" x14ac:dyDescent="0.25">
      <c r="A34" s="57" t="s">
        <v>2171</v>
      </c>
      <c r="B34" s="261">
        <v>86.382340226405404</v>
      </c>
      <c r="C34" s="261">
        <v>87.198012270588038</v>
      </c>
      <c r="D34" s="261">
        <v>89.275114009412533</v>
      </c>
      <c r="E34" s="261">
        <v>94.606042692383994</v>
      </c>
      <c r="F34" s="261">
        <v>86.474424536349517</v>
      </c>
      <c r="G34" s="261">
        <v>66.919343082988135</v>
      </c>
      <c r="H34" s="261">
        <v>67.970149827489152</v>
      </c>
      <c r="I34" s="261">
        <v>59.613034521396301</v>
      </c>
      <c r="J34" s="261">
        <v>63.385219591449292</v>
      </c>
      <c r="K34" s="261">
        <v>65.147492325572884</v>
      </c>
      <c r="L34" s="261">
        <v>66.237740060833275</v>
      </c>
      <c r="M34" s="261">
        <v>63.586539174548349</v>
      </c>
      <c r="N34" s="261">
        <v>64.246587496887457</v>
      </c>
      <c r="O34" s="261">
        <v>58.508255531650448</v>
      </c>
      <c r="P34" s="261">
        <v>50.852990103799087</v>
      </c>
      <c r="Q34" s="261">
        <v>50.846122570341308</v>
      </c>
      <c r="R34" s="261">
        <v>54.192687612876952</v>
      </c>
      <c r="S34" s="261">
        <v>45.934527282045067</v>
      </c>
      <c r="T34" s="261">
        <v>49.751596945563342</v>
      </c>
      <c r="U34" s="261">
        <v>50.026200598830798</v>
      </c>
      <c r="V34" s="261">
        <v>78.196155694941766</v>
      </c>
      <c r="W34" s="261">
        <v>74.238493688251538</v>
      </c>
      <c r="X34" s="261">
        <v>75.072376263706687</v>
      </c>
      <c r="Y34" s="261">
        <v>70.572962226922968</v>
      </c>
      <c r="DA34" s="70" t="s">
        <v>2255</v>
      </c>
    </row>
    <row r="35" spans="1:105" ht="12" customHeight="1" x14ac:dyDescent="0.25">
      <c r="A35" s="64" t="s">
        <v>28</v>
      </c>
      <c r="B35" s="229">
        <v>4.6796072487491358</v>
      </c>
      <c r="C35" s="229">
        <v>1.0063040860036141</v>
      </c>
      <c r="D35" s="229">
        <v>0.99903000578785583</v>
      </c>
      <c r="E35" s="229">
        <v>0.7890849261638575</v>
      </c>
      <c r="F35" s="229">
        <v>0.59698238477434185</v>
      </c>
      <c r="G35" s="229">
        <v>0.61007916598576584</v>
      </c>
      <c r="H35" s="229">
        <v>1.215784350064131</v>
      </c>
      <c r="I35" s="229">
        <v>0.61324919080354645</v>
      </c>
      <c r="J35" s="229">
        <v>1.0134887570593321</v>
      </c>
      <c r="K35" s="229">
        <v>0.80551386447546081</v>
      </c>
      <c r="L35" s="229">
        <v>0.60690730135779347</v>
      </c>
      <c r="M35" s="229">
        <v>0.40589692604748079</v>
      </c>
      <c r="N35" s="229">
        <v>0.60743802505085465</v>
      </c>
      <c r="O35" s="229">
        <v>0.60907944736211783</v>
      </c>
      <c r="P35" s="229">
        <v>0.62327214913589046</v>
      </c>
      <c r="Q35" s="229">
        <v>0</v>
      </c>
      <c r="R35" s="229">
        <v>0</v>
      </c>
      <c r="S35" s="229">
        <v>1.22588728372872</v>
      </c>
      <c r="T35" s="229">
        <v>0.40808886793538568</v>
      </c>
      <c r="U35" s="229">
        <v>0.61055109405038421</v>
      </c>
      <c r="V35" s="229">
        <v>0.56148056250756273</v>
      </c>
      <c r="W35" s="229">
        <v>0.74421627458145623</v>
      </c>
      <c r="X35" s="229">
        <v>0.73604452336412363</v>
      </c>
      <c r="Y35" s="229">
        <v>0.55089632327694682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6.3795799381988099</v>
      </c>
      <c r="C37" s="229">
        <v>8.3454995641319378</v>
      </c>
      <c r="D37" s="229">
        <v>10.652353738675149</v>
      </c>
      <c r="E37" s="229">
        <v>12.07533564446063</v>
      </c>
      <c r="F37" s="229">
        <v>14.538358462946171</v>
      </c>
      <c r="G37" s="229">
        <v>6.2360530504275218</v>
      </c>
      <c r="H37" s="229">
        <v>6.5137751185488773</v>
      </c>
      <c r="I37" s="229">
        <v>7.0458421344944959</v>
      </c>
      <c r="J37" s="229">
        <v>6.7468649201978588</v>
      </c>
      <c r="K37" s="229">
        <v>7.6692240429048493</v>
      </c>
      <c r="L37" s="229">
        <v>8.3119846851571584</v>
      </c>
      <c r="M37" s="229">
        <v>8.8895417687129115</v>
      </c>
      <c r="N37" s="229">
        <v>8.8645810484087342</v>
      </c>
      <c r="O37" s="229">
        <v>8.3946410190045153</v>
      </c>
      <c r="P37" s="229">
        <v>10.18320535705789</v>
      </c>
      <c r="Q37" s="229">
        <v>8.8161029150864749</v>
      </c>
      <c r="R37" s="229">
        <v>9.192319802873449</v>
      </c>
      <c r="S37" s="229">
        <v>9.3035650644755616</v>
      </c>
      <c r="T37" s="229">
        <v>9.267346815940229</v>
      </c>
      <c r="U37" s="229">
        <v>9.218741194359648</v>
      </c>
      <c r="V37" s="229">
        <v>6.4927382738274266</v>
      </c>
      <c r="W37" s="229">
        <v>6.207973148772985</v>
      </c>
      <c r="X37" s="229">
        <v>6.5023244037408761</v>
      </c>
      <c r="Y37" s="229">
        <v>6.7762443122463942</v>
      </c>
      <c r="DA37" s="73" t="s">
        <v>2258</v>
      </c>
    </row>
    <row r="38" spans="1:105" ht="12" customHeight="1" x14ac:dyDescent="0.25">
      <c r="A38" s="64" t="s">
        <v>159</v>
      </c>
      <c r="B38" s="229">
        <v>15.68240038945536</v>
      </c>
      <c r="C38" s="229">
        <v>21.17478131969149</v>
      </c>
      <c r="D38" s="229">
        <v>18.916057137389291</v>
      </c>
      <c r="E38" s="229">
        <v>20.30151094092956</v>
      </c>
      <c r="F38" s="229">
        <v>16.76121775928328</v>
      </c>
      <c r="G38" s="229">
        <v>13.913932889377991</v>
      </c>
      <c r="H38" s="229">
        <v>13.842956565576349</v>
      </c>
      <c r="I38" s="229">
        <v>12.30802724558886</v>
      </c>
      <c r="J38" s="229">
        <v>12.845468820698111</v>
      </c>
      <c r="K38" s="229">
        <v>11.568180096970829</v>
      </c>
      <c r="L38" s="229">
        <v>11.03817076417927</v>
      </c>
      <c r="M38" s="229">
        <v>10.36767792006308</v>
      </c>
      <c r="N38" s="229">
        <v>8.8453124639734941</v>
      </c>
      <c r="O38" s="229">
        <v>8.5639568327429458</v>
      </c>
      <c r="P38" s="229">
        <v>7.7445308298958091</v>
      </c>
      <c r="Q38" s="229">
        <v>6.7154941419676613</v>
      </c>
      <c r="R38" s="229">
        <v>6.4526760685035862</v>
      </c>
      <c r="S38" s="229">
        <v>5.5720560900763294</v>
      </c>
      <c r="T38" s="229">
        <v>5.5909959171700212</v>
      </c>
      <c r="U38" s="229">
        <v>4.1560715804113446</v>
      </c>
      <c r="V38" s="229">
        <v>7.126321158492714</v>
      </c>
      <c r="W38" s="229">
        <v>4.3899226849235431</v>
      </c>
      <c r="X38" s="229">
        <v>5.2014420317057333</v>
      </c>
      <c r="Y38" s="229">
        <v>4.0600184291838071</v>
      </c>
      <c r="DA38" s="73" t="s">
        <v>2259</v>
      </c>
    </row>
    <row r="39" spans="1:105" ht="12" customHeight="1" x14ac:dyDescent="0.25">
      <c r="A39" s="64" t="s">
        <v>32</v>
      </c>
      <c r="B39" s="229">
        <v>21.585840772120839</v>
      </c>
      <c r="C39" s="229">
        <v>20.31913807532943</v>
      </c>
      <c r="D39" s="229">
        <v>22.545474352720799</v>
      </c>
      <c r="E39" s="229">
        <v>26.652764007430068</v>
      </c>
      <c r="F39" s="229">
        <v>23.340210638329161</v>
      </c>
      <c r="G39" s="229">
        <v>14.662197277724919</v>
      </c>
      <c r="H39" s="229">
        <v>10.864110129704191</v>
      </c>
      <c r="I39" s="229">
        <v>8.4311090462199694</v>
      </c>
      <c r="J39" s="229">
        <v>8.0671160562229911</v>
      </c>
      <c r="K39" s="229">
        <v>8.1171562877891859</v>
      </c>
      <c r="L39" s="229">
        <v>7.8348311874127878</v>
      </c>
      <c r="M39" s="229">
        <v>5.8295620837638129</v>
      </c>
      <c r="N39" s="229">
        <v>5.4313051410747164</v>
      </c>
      <c r="O39" s="229">
        <v>4.7002319867240434</v>
      </c>
      <c r="P39" s="229">
        <v>4.0151850192205778</v>
      </c>
      <c r="Q39" s="229">
        <v>2.980891714263036</v>
      </c>
      <c r="R39" s="229">
        <v>1.9962193762729299</v>
      </c>
      <c r="S39" s="229">
        <v>2.0389272647505221</v>
      </c>
      <c r="T39" s="229">
        <v>0.75780321507309933</v>
      </c>
      <c r="U39" s="229">
        <v>1.2651348300055221</v>
      </c>
      <c r="V39" s="229">
        <v>0.63720489613385334</v>
      </c>
      <c r="W39" s="229">
        <v>0.54881309239599407</v>
      </c>
      <c r="X39" s="229">
        <v>0.47209025173469438</v>
      </c>
      <c r="Y39" s="229">
        <v>0.36252168567225879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5.0022627267114822E-3</v>
      </c>
      <c r="H40" s="229">
        <v>2.3135465111038859E-3</v>
      </c>
      <c r="I40" s="229">
        <v>1.5319429600606639E-3</v>
      </c>
      <c r="J40" s="229">
        <v>8.8477521978903868E-3</v>
      </c>
      <c r="K40" s="229">
        <v>2.3135465111054181E-3</v>
      </c>
      <c r="L40" s="229">
        <v>2.6887162156128712E-3</v>
      </c>
      <c r="M40" s="229">
        <v>3.7516970450422418E-4</v>
      </c>
      <c r="N40" s="229">
        <v>7.8160355105001255E-4</v>
      </c>
      <c r="O40" s="229">
        <v>7.8160355104899351E-4</v>
      </c>
      <c r="P40" s="229">
        <v>3.845489471174171E-3</v>
      </c>
      <c r="Q40" s="229">
        <v>3.845489471175583E-3</v>
      </c>
      <c r="R40" s="229">
        <v>2.6887162156139848E-3</v>
      </c>
      <c r="S40" s="229">
        <v>8.8477521978945397E-3</v>
      </c>
      <c r="T40" s="229">
        <v>4.6270930222302139E-3</v>
      </c>
      <c r="U40" s="229">
        <v>7.690978942326461E-3</v>
      </c>
      <c r="V40" s="229">
        <v>5.3774324312149896E-3</v>
      </c>
      <c r="W40" s="229">
        <v>1.156773255553339E-3</v>
      </c>
      <c r="X40" s="229">
        <v>3.7516970450410199E-4</v>
      </c>
      <c r="Y40" s="229">
        <v>1.907112664559402E-3</v>
      </c>
      <c r="DA40" s="73" t="s">
        <v>2261</v>
      </c>
    </row>
    <row r="41" spans="1:105" ht="12" customHeight="1" x14ac:dyDescent="0.25">
      <c r="A41" s="64" t="s">
        <v>35</v>
      </c>
      <c r="B41" s="229">
        <v>35.823902493700992</v>
      </c>
      <c r="C41" s="229">
        <v>34.795417791875238</v>
      </c>
      <c r="D41" s="229">
        <v>34.735791427895677</v>
      </c>
      <c r="E41" s="229">
        <v>33.395730249552273</v>
      </c>
      <c r="F41" s="229">
        <v>28.889301732019671</v>
      </c>
      <c r="G41" s="229">
        <v>31.22245265774956</v>
      </c>
      <c r="H41" s="229">
        <v>33.369353079843641</v>
      </c>
      <c r="I41" s="229">
        <v>28.031498200832459</v>
      </c>
      <c r="J41" s="229">
        <v>28.589706380204031</v>
      </c>
      <c r="K41" s="229">
        <v>30.27551808340732</v>
      </c>
      <c r="L41" s="229">
        <v>31.379091624588192</v>
      </c>
      <c r="M41" s="229">
        <v>32.438860158988888</v>
      </c>
      <c r="N41" s="229">
        <v>34.488064689165682</v>
      </c>
      <c r="O41" s="229">
        <v>29.52997823875279</v>
      </c>
      <c r="P41" s="229">
        <v>28.282951259017761</v>
      </c>
      <c r="Q41" s="229">
        <v>25.96623478855436</v>
      </c>
      <c r="R41" s="229">
        <v>28.77578949336699</v>
      </c>
      <c r="S41" s="229">
        <v>18.948841919051851</v>
      </c>
      <c r="T41" s="229">
        <v>25.595261502360209</v>
      </c>
      <c r="U41" s="229">
        <v>25.57712963491398</v>
      </c>
      <c r="V41" s="229">
        <v>26.246564003242248</v>
      </c>
      <c r="W41" s="229">
        <v>23.947823099791869</v>
      </c>
      <c r="X41" s="229">
        <v>20.014419483127622</v>
      </c>
      <c r="Y41" s="229">
        <v>17.59148417218827</v>
      </c>
      <c r="DA41" s="73" t="s">
        <v>2262</v>
      </c>
    </row>
    <row r="42" spans="1:105" ht="12" customHeight="1" x14ac:dyDescent="0.25">
      <c r="A42" s="64" t="s">
        <v>36</v>
      </c>
      <c r="B42" s="229">
        <v>1.522081010461859</v>
      </c>
      <c r="C42" s="229">
        <v>1.556871433556317</v>
      </c>
      <c r="D42" s="229">
        <v>1.4264073469437539</v>
      </c>
      <c r="E42" s="229">
        <v>1.391616923847623</v>
      </c>
      <c r="F42" s="229">
        <v>2.348353558996882</v>
      </c>
      <c r="G42" s="229">
        <v>0.26962577899566831</v>
      </c>
      <c r="H42" s="229">
        <v>4.3488028870265788E-2</v>
      </c>
      <c r="I42" s="229">
        <v>0</v>
      </c>
      <c r="J42" s="229">
        <v>0.1130688750629482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0.70892837371839579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2.1183690083705899</v>
      </c>
      <c r="I43" s="229">
        <v>3.1817767604969052</v>
      </c>
      <c r="J43" s="229">
        <v>6.0006580298061341</v>
      </c>
      <c r="K43" s="229">
        <v>6.7095864035141348</v>
      </c>
      <c r="L43" s="229">
        <v>7.0640657819224613</v>
      </c>
      <c r="M43" s="229">
        <v>5.6546251472676623</v>
      </c>
      <c r="N43" s="229">
        <v>6.0091045256629236</v>
      </c>
      <c r="O43" s="229">
        <v>6.7095864035129837</v>
      </c>
      <c r="P43" s="229">
        <v>0</v>
      </c>
      <c r="Q43" s="229">
        <v>6.3635535209986038</v>
      </c>
      <c r="R43" s="229">
        <v>7.772994155644378</v>
      </c>
      <c r="S43" s="229">
        <v>8.8364019077641842</v>
      </c>
      <c r="T43" s="229">
        <v>8.1274735340621582</v>
      </c>
      <c r="U43" s="229">
        <v>9.190881286147583</v>
      </c>
      <c r="V43" s="229">
        <v>13.714557097479741</v>
      </c>
      <c r="W43" s="229">
        <v>11.250185589661699</v>
      </c>
      <c r="X43" s="229">
        <v>11.056068100291821</v>
      </c>
      <c r="Y43" s="229">
        <v>8.9630081964026314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23.411912270826999</v>
      </c>
      <c r="W44" s="229">
        <v>27.148403024868429</v>
      </c>
      <c r="X44" s="229">
        <v>31.089612300037309</v>
      </c>
      <c r="Y44" s="229">
        <v>32.266881995288102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16.812604670936491</v>
      </c>
      <c r="C45" s="261">
        <f t="shared" si="2"/>
        <v>16.740303923913608</v>
      </c>
      <c r="D45" s="261">
        <f t="shared" si="2"/>
        <v>16.837787755793038</v>
      </c>
      <c r="E45" s="261">
        <f t="shared" si="2"/>
        <v>17.356151615084084</v>
      </c>
      <c r="F45" s="261">
        <f t="shared" si="2"/>
        <v>16.191921412177365</v>
      </c>
      <c r="G45" s="261">
        <f t="shared" si="2"/>
        <v>13.182704126704619</v>
      </c>
      <c r="H45" s="261">
        <f t="shared" si="2"/>
        <v>13.34323700289786</v>
      </c>
      <c r="I45" s="261">
        <f t="shared" si="2"/>
        <v>12.129535880028556</v>
      </c>
      <c r="J45" s="261">
        <f t="shared" si="2"/>
        <v>12.729017725880109</v>
      </c>
      <c r="K45" s="261">
        <f t="shared" si="2"/>
        <v>12.84807545843273</v>
      </c>
      <c r="L45" s="261">
        <f t="shared" si="2"/>
        <v>13.263015185049724</v>
      </c>
      <c r="M45" s="261">
        <f t="shared" si="2"/>
        <v>12.763977407038436</v>
      </c>
      <c r="N45" s="261">
        <f t="shared" si="2"/>
        <v>12.819044950933058</v>
      </c>
      <c r="O45" s="261">
        <f t="shared" si="2"/>
        <v>11.882792864138233</v>
      </c>
      <c r="P45" s="261">
        <f t="shared" si="2"/>
        <v>10.80667861871161</v>
      </c>
      <c r="Q45" s="261">
        <f t="shared" si="2"/>
        <v>10.763504639530398</v>
      </c>
      <c r="R45" s="261">
        <f t="shared" si="2"/>
        <v>11.25594148720057</v>
      </c>
      <c r="S45" s="261">
        <f t="shared" si="2"/>
        <v>10.004093681056231</v>
      </c>
      <c r="T45" s="261">
        <f t="shared" si="2"/>
        <v>10.547750140864784</v>
      </c>
      <c r="U45" s="261">
        <f t="shared" si="2"/>
        <v>10.61288261317579</v>
      </c>
      <c r="V45" s="261">
        <f t="shared" si="2"/>
        <v>14.361399447264601</v>
      </c>
      <c r="W45" s="261">
        <f t="shared" si="2"/>
        <v>13.635814601095991</v>
      </c>
      <c r="X45" s="261">
        <f t="shared" si="2"/>
        <v>13.71951735182949</v>
      </c>
      <c r="Y45" s="261">
        <f t="shared" si="2"/>
        <v>12.951647003413822</v>
      </c>
      <c r="DA45" s="70"/>
    </row>
    <row r="46" spans="1:105" ht="12" customHeight="1" x14ac:dyDescent="0.25">
      <c r="A46" s="165" t="s">
        <v>2184</v>
      </c>
      <c r="B46" s="346">
        <v>6.3597956239737661</v>
      </c>
      <c r="C46" s="346">
        <v>6.4073004615497968</v>
      </c>
      <c r="D46" s="346">
        <v>6.5659603101455941</v>
      </c>
      <c r="E46" s="346">
        <v>6.9593631692672648</v>
      </c>
      <c r="F46" s="346">
        <v>6.3539674902589516</v>
      </c>
      <c r="G46" s="346">
        <v>4.9275682039455164</v>
      </c>
      <c r="H46" s="346">
        <v>5.0106287460902381</v>
      </c>
      <c r="I46" s="346">
        <v>4.3987903474475054</v>
      </c>
      <c r="J46" s="346">
        <v>4.6830924524856989</v>
      </c>
      <c r="K46" s="346">
        <v>4.8174988292953396</v>
      </c>
      <c r="L46" s="346">
        <v>4.9019341280110638</v>
      </c>
      <c r="M46" s="346">
        <v>4.7041251339714716</v>
      </c>
      <c r="N46" s="346">
        <v>4.7570984800125258</v>
      </c>
      <c r="O46" s="346">
        <v>4.3361440510303471</v>
      </c>
      <c r="P46" s="346">
        <v>3.7443432625384352</v>
      </c>
      <c r="Q46" s="346">
        <v>3.7754298055273088</v>
      </c>
      <c r="R46" s="346">
        <v>4.0296934552279184</v>
      </c>
      <c r="S46" s="346">
        <v>3.420556409693444</v>
      </c>
      <c r="T46" s="346">
        <v>3.70572249195695</v>
      </c>
      <c r="U46" s="346">
        <v>3.7326167805120991</v>
      </c>
      <c r="V46" s="346">
        <v>5.4975111868380733</v>
      </c>
      <c r="W46" s="346">
        <v>5.1570319744614128</v>
      </c>
      <c r="X46" s="346">
        <v>5.1400868397883688</v>
      </c>
      <c r="Y46" s="346">
        <v>4.7931038507752932</v>
      </c>
      <c r="DA46" s="167" t="s">
        <v>2266</v>
      </c>
    </row>
    <row r="47" spans="1:105" ht="12" customHeight="1" x14ac:dyDescent="0.25">
      <c r="A47" s="59" t="s">
        <v>28</v>
      </c>
      <c r="B47" s="230">
        <v>0.35674741254558562</v>
      </c>
      <c r="C47" s="230">
        <v>7.6084617107795419E-2</v>
      </c>
      <c r="D47" s="230">
        <v>7.5399352819936219E-2</v>
      </c>
      <c r="E47" s="230">
        <v>5.9477423148542548E-2</v>
      </c>
      <c r="F47" s="230">
        <v>4.5512862167615027E-2</v>
      </c>
      <c r="G47" s="230">
        <v>4.5556890473365523E-2</v>
      </c>
      <c r="H47" s="230">
        <v>9.3542357020415676E-2</v>
      </c>
      <c r="I47" s="230">
        <v>4.8325598989773837E-2</v>
      </c>
      <c r="J47" s="230">
        <v>8.3802839219626363E-2</v>
      </c>
      <c r="K47" s="230">
        <v>6.7110359059585525E-2</v>
      </c>
      <c r="L47" s="230">
        <v>5.0803994923843132E-2</v>
      </c>
      <c r="M47" s="230">
        <v>3.3310943716439188E-2</v>
      </c>
      <c r="N47" s="230">
        <v>5.0121694102728501E-2</v>
      </c>
      <c r="O47" s="230">
        <v>5.1520942174942137E-2</v>
      </c>
      <c r="P47" s="230">
        <v>4.6372152755349949E-2</v>
      </c>
      <c r="Q47" s="230">
        <v>0</v>
      </c>
      <c r="R47" s="230">
        <v>0</v>
      </c>
      <c r="S47" s="230">
        <v>0.1142495629754105</v>
      </c>
      <c r="T47" s="230">
        <v>3.6723559384391237E-2</v>
      </c>
      <c r="U47" s="230">
        <v>5.6367551698036422E-2</v>
      </c>
      <c r="V47" s="230">
        <v>7.6022227713666804E-2</v>
      </c>
      <c r="W47" s="230">
        <v>0.1081872977616266</v>
      </c>
      <c r="X47" s="230">
        <v>0.1161744684360797</v>
      </c>
      <c r="Y47" s="230">
        <v>9.0962934273062152E-2</v>
      </c>
      <c r="DA47" s="71" t="s">
        <v>2267</v>
      </c>
    </row>
    <row r="48" spans="1:105" ht="12" customHeight="1" x14ac:dyDescent="0.25">
      <c r="A48" s="59" t="s">
        <v>31</v>
      </c>
      <c r="B48" s="230">
        <v>0.48154409735731107</v>
      </c>
      <c r="C48" s="230">
        <v>0.62475899167550319</v>
      </c>
      <c r="D48" s="230">
        <v>0.79602593740353056</v>
      </c>
      <c r="E48" s="230">
        <v>0.90119788072770413</v>
      </c>
      <c r="F48" s="230">
        <v>1.0974394233272411</v>
      </c>
      <c r="G48" s="230">
        <v>0.46107357571051649</v>
      </c>
      <c r="H48" s="230">
        <v>0.49622321046978562</v>
      </c>
      <c r="I48" s="230">
        <v>0.5497506145897022</v>
      </c>
      <c r="J48" s="230">
        <v>0.55237544670829763</v>
      </c>
      <c r="K48" s="230">
        <v>0.6326456422082738</v>
      </c>
      <c r="L48" s="230">
        <v>0.68892633945052395</v>
      </c>
      <c r="M48" s="230">
        <v>0.72234239109248388</v>
      </c>
      <c r="N48" s="230">
        <v>0.72422670539127343</v>
      </c>
      <c r="O48" s="230">
        <v>0.70307965956382734</v>
      </c>
      <c r="P48" s="230">
        <v>0.7501646448764735</v>
      </c>
      <c r="Q48" s="230">
        <v>0.74876895857725068</v>
      </c>
      <c r="R48" s="230">
        <v>0.79849078069442447</v>
      </c>
      <c r="S48" s="230">
        <v>0.85851118930013359</v>
      </c>
      <c r="T48" s="230">
        <v>0.82572985909454499</v>
      </c>
      <c r="U48" s="230">
        <v>0.84269677928013964</v>
      </c>
      <c r="V48" s="230">
        <v>0.87041489688964546</v>
      </c>
      <c r="W48" s="230">
        <v>0.89355130503016422</v>
      </c>
      <c r="X48" s="230">
        <v>1.0161733347245929</v>
      </c>
      <c r="Y48" s="230">
        <v>1.107837843452844</v>
      </c>
      <c r="DA48" s="71" t="s">
        <v>2268</v>
      </c>
    </row>
    <row r="49" spans="1:105" ht="12" customHeight="1" x14ac:dyDescent="0.25">
      <c r="A49" s="59" t="s">
        <v>159</v>
      </c>
      <c r="B49" s="230">
        <v>1.1616496200737789</v>
      </c>
      <c r="C49" s="230">
        <v>1.555599329680819</v>
      </c>
      <c r="D49" s="230">
        <v>1.3871738495847969</v>
      </c>
      <c r="E49" s="230">
        <v>1.486852710859814</v>
      </c>
      <c r="F49" s="230">
        <v>1.2416219734690419</v>
      </c>
      <c r="G49" s="230">
        <v>1.009552650882876</v>
      </c>
      <c r="H49" s="230">
        <v>1.034884319161792</v>
      </c>
      <c r="I49" s="230">
        <v>0.94241003306741178</v>
      </c>
      <c r="J49" s="230">
        <v>1.0320504958850061</v>
      </c>
      <c r="K49" s="230">
        <v>0.93646763820885737</v>
      </c>
      <c r="L49" s="230">
        <v>0.89780868095888966</v>
      </c>
      <c r="M49" s="230">
        <v>0.82673031246071571</v>
      </c>
      <c r="N49" s="230">
        <v>0.70916637603917942</v>
      </c>
      <c r="O49" s="230">
        <v>0.70387495265448641</v>
      </c>
      <c r="P49" s="230">
        <v>0.55986825073648516</v>
      </c>
      <c r="Q49" s="230">
        <v>0.55971609042475745</v>
      </c>
      <c r="R49" s="230">
        <v>0.55005140905749306</v>
      </c>
      <c r="S49" s="230">
        <v>0.50458074899085836</v>
      </c>
      <c r="T49" s="230">
        <v>0.48886662087353788</v>
      </c>
      <c r="U49" s="230">
        <v>0.37282185847058141</v>
      </c>
      <c r="V49" s="230">
        <v>0.9375241122653365</v>
      </c>
      <c r="W49" s="230">
        <v>0.62007635660211846</v>
      </c>
      <c r="X49" s="230">
        <v>0.79770361712234117</v>
      </c>
      <c r="Y49" s="230">
        <v>0.65137904414868408</v>
      </c>
      <c r="DA49" s="71" t="s">
        <v>2269</v>
      </c>
    </row>
    <row r="50" spans="1:105" ht="12" customHeight="1" x14ac:dyDescent="0.25">
      <c r="A50" s="59" t="s">
        <v>32</v>
      </c>
      <c r="B50" s="230">
        <v>1.649279255204219</v>
      </c>
      <c r="C50" s="230">
        <v>1.5397375642182829</v>
      </c>
      <c r="D50" s="230">
        <v>1.7053843112045881</v>
      </c>
      <c r="E50" s="230">
        <v>2.0134667012808469</v>
      </c>
      <c r="F50" s="230">
        <v>1.7834100216560209</v>
      </c>
      <c r="G50" s="230">
        <v>1.097338806600662</v>
      </c>
      <c r="H50" s="230">
        <v>0.83776019158218529</v>
      </c>
      <c r="I50" s="230">
        <v>0.66588428982962666</v>
      </c>
      <c r="J50" s="230">
        <v>0.66854693584453107</v>
      </c>
      <c r="K50" s="230">
        <v>0.67778858577076173</v>
      </c>
      <c r="L50" s="230">
        <v>0.65732317676042129</v>
      </c>
      <c r="M50" s="230">
        <v>0.47949149309078631</v>
      </c>
      <c r="N50" s="230">
        <v>0.44916072080901842</v>
      </c>
      <c r="O50" s="230">
        <v>0.39847671229871379</v>
      </c>
      <c r="P50" s="230">
        <v>0.29940489720265667</v>
      </c>
      <c r="Q50" s="230">
        <v>0.25627050661638778</v>
      </c>
      <c r="R50" s="230">
        <v>0.17552310579218511</v>
      </c>
      <c r="S50" s="230">
        <v>0.19044937033203799</v>
      </c>
      <c r="T50" s="230">
        <v>6.8347127049842832E-2</v>
      </c>
      <c r="U50" s="230">
        <v>0.1170624935306054</v>
      </c>
      <c r="V50" s="230">
        <v>8.6468668201749588E-2</v>
      </c>
      <c r="W50" s="230">
        <v>7.996047660250917E-2</v>
      </c>
      <c r="X50" s="230">
        <v>7.4680194688998877E-2</v>
      </c>
      <c r="Y50" s="230">
        <v>5.9993248488898587E-2</v>
      </c>
      <c r="DA50" s="71" t="s">
        <v>2270</v>
      </c>
    </row>
    <row r="51" spans="1:105" ht="12" customHeight="1" x14ac:dyDescent="0.25">
      <c r="A51" s="59" t="s">
        <v>35</v>
      </c>
      <c r="B51" s="230">
        <v>2.7105752387928712</v>
      </c>
      <c r="C51" s="230">
        <v>2.611119958867397</v>
      </c>
      <c r="D51" s="230">
        <v>2.6019768591327419</v>
      </c>
      <c r="E51" s="230">
        <v>2.4983684532503569</v>
      </c>
      <c r="F51" s="230">
        <v>2.1859832096390339</v>
      </c>
      <c r="G51" s="230">
        <v>2.3140462802780961</v>
      </c>
      <c r="H51" s="230">
        <v>2.5482186678560601</v>
      </c>
      <c r="I51" s="230">
        <v>2.19241981097099</v>
      </c>
      <c r="J51" s="230">
        <v>2.3463167348282372</v>
      </c>
      <c r="K51" s="230">
        <v>2.5034866040478612</v>
      </c>
      <c r="L51" s="230">
        <v>2.6070719359173862</v>
      </c>
      <c r="M51" s="230">
        <v>2.6422499936110468</v>
      </c>
      <c r="N51" s="230">
        <v>2.8244229836703258</v>
      </c>
      <c r="O51" s="230">
        <v>2.4791917843383779</v>
      </c>
      <c r="P51" s="230">
        <v>2.08853331696747</v>
      </c>
      <c r="Q51" s="230">
        <v>2.2106742499089131</v>
      </c>
      <c r="R51" s="230">
        <v>2.5056281596838161</v>
      </c>
      <c r="S51" s="230">
        <v>1.7527655380950029</v>
      </c>
      <c r="T51" s="230">
        <v>2.2860553255546332</v>
      </c>
      <c r="U51" s="230">
        <v>2.3436680975327362</v>
      </c>
      <c r="V51" s="230">
        <v>3.527081281767674</v>
      </c>
      <c r="W51" s="230">
        <v>3.4552565384649951</v>
      </c>
      <c r="X51" s="230">
        <v>3.135355224816355</v>
      </c>
      <c r="Y51" s="230">
        <v>2.8829307804118049</v>
      </c>
      <c r="DA51" s="71" t="s">
        <v>2271</v>
      </c>
    </row>
    <row r="52" spans="1:105" ht="12" customHeight="1" x14ac:dyDescent="0.25">
      <c r="A52" s="165" t="s">
        <v>2191</v>
      </c>
      <c r="B52" s="346">
        <v>5.9364522620408033</v>
      </c>
      <c r="C52" s="346">
        <v>5.9925076796074066</v>
      </c>
      <c r="D52" s="346">
        <v>6.1352523110172026</v>
      </c>
      <c r="E52" s="346">
        <v>6.5016096423404663</v>
      </c>
      <c r="F52" s="346">
        <v>5.9427805706815926</v>
      </c>
      <c r="G52" s="346">
        <v>4.5988970034624508</v>
      </c>
      <c r="H52" s="346">
        <v>4.6711115794858724</v>
      </c>
      <c r="I52" s="346">
        <v>4.0967856705910632</v>
      </c>
      <c r="J52" s="346">
        <v>4.3560214881581754</v>
      </c>
      <c r="K52" s="346">
        <v>4.4771301306353468</v>
      </c>
      <c r="L52" s="346">
        <v>4.5520552092707236</v>
      </c>
      <c r="M52" s="346">
        <v>4.3698567708253186</v>
      </c>
      <c r="N52" s="346">
        <v>4.4152172617073244</v>
      </c>
      <c r="O52" s="346">
        <v>4.0208619607732663</v>
      </c>
      <c r="P52" s="346">
        <v>3.4947692704550759</v>
      </c>
      <c r="Q52" s="346">
        <v>3.4942973130570332</v>
      </c>
      <c r="R52" s="346">
        <v>3.7242832519046871</v>
      </c>
      <c r="S52" s="346">
        <v>3.156757824279413</v>
      </c>
      <c r="T52" s="346">
        <v>3.4190782450849828</v>
      </c>
      <c r="U52" s="346">
        <v>3.437949827798898</v>
      </c>
      <c r="V52" s="346">
        <v>5.3738732261878779</v>
      </c>
      <c r="W52" s="346">
        <v>5.1018908799070211</v>
      </c>
      <c r="X52" s="346">
        <v>5.1591977795390811</v>
      </c>
      <c r="Y52" s="346">
        <v>4.8499846166806124</v>
      </c>
      <c r="DA52" s="167" t="s">
        <v>2272</v>
      </c>
    </row>
    <row r="53" spans="1:105" ht="12" customHeight="1" x14ac:dyDescent="0.25">
      <c r="A53" s="64" t="s">
        <v>28</v>
      </c>
      <c r="B53" s="229">
        <v>0.32159657824143389</v>
      </c>
      <c r="C53" s="229">
        <v>6.9156220495991655E-2</v>
      </c>
      <c r="D53" s="229">
        <v>6.8656323991243995E-2</v>
      </c>
      <c r="E53" s="229">
        <v>5.4228271456760263E-2</v>
      </c>
      <c r="F53" s="229">
        <v>4.1026411407743241E-2</v>
      </c>
      <c r="G53" s="229">
        <v>4.1926461305028209E-2</v>
      </c>
      <c r="H53" s="229">
        <v>8.3552329517530069E-2</v>
      </c>
      <c r="I53" s="229">
        <v>4.2144314872677738E-2</v>
      </c>
      <c r="J53" s="229">
        <v>6.9649972536384927E-2</v>
      </c>
      <c r="K53" s="229">
        <v>5.5357317136088061E-2</v>
      </c>
      <c r="L53" s="229">
        <v>4.1708481300130683E-2</v>
      </c>
      <c r="M53" s="229">
        <v>2.7894448315182511E-2</v>
      </c>
      <c r="N53" s="229">
        <v>4.1744954216469038E-2</v>
      </c>
      <c r="O53" s="229">
        <v>4.1857757657162167E-2</v>
      </c>
      <c r="P53" s="229">
        <v>4.2833122486692778E-2</v>
      </c>
      <c r="Q53" s="229">
        <v>0</v>
      </c>
      <c r="R53" s="229">
        <v>0</v>
      </c>
      <c r="S53" s="229">
        <v>8.4246633275094462E-2</v>
      </c>
      <c r="T53" s="229">
        <v>2.8045085104422201E-2</v>
      </c>
      <c r="U53" s="229">
        <v>4.19588936102816E-2</v>
      </c>
      <c r="V53" s="229">
        <v>3.8586620212577541E-2</v>
      </c>
      <c r="W53" s="229">
        <v>5.1144763792080869E-2</v>
      </c>
      <c r="X53" s="229">
        <v>5.0583176656656841E-2</v>
      </c>
      <c r="Y53" s="229">
        <v>3.7859239699872191E-2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0.43842377568990321</v>
      </c>
      <c r="C55" s="229">
        <v>0.57352764043555493</v>
      </c>
      <c r="D55" s="229">
        <v>0.73206154501341658</v>
      </c>
      <c r="E55" s="229">
        <v>0.82985310902178633</v>
      </c>
      <c r="F55" s="229">
        <v>0.99911938895740593</v>
      </c>
      <c r="G55" s="229">
        <v>0.42856017955045661</v>
      </c>
      <c r="H55" s="229">
        <v>0.44764606904125459</v>
      </c>
      <c r="I55" s="229">
        <v>0.48421130253792849</v>
      </c>
      <c r="J55" s="229">
        <v>0.46366469595771709</v>
      </c>
      <c r="K55" s="229">
        <v>0.52705196800958187</v>
      </c>
      <c r="L55" s="229">
        <v>0.57122439791422042</v>
      </c>
      <c r="M55" s="229">
        <v>0.61091584463985782</v>
      </c>
      <c r="N55" s="229">
        <v>0.60920046943557915</v>
      </c>
      <c r="O55" s="229">
        <v>0.57690478789617827</v>
      </c>
      <c r="P55" s="229">
        <v>0.69982026787291574</v>
      </c>
      <c r="Q55" s="229">
        <v>0.60586890741183519</v>
      </c>
      <c r="R55" s="229">
        <v>0.63172365490614091</v>
      </c>
      <c r="S55" s="229">
        <v>0.63936876133817666</v>
      </c>
      <c r="T55" s="229">
        <v>0.63687973519138374</v>
      </c>
      <c r="U55" s="229">
        <v>0.63353941179398909</v>
      </c>
      <c r="V55" s="229">
        <v>0.44620035427935362</v>
      </c>
      <c r="W55" s="229">
        <v>0.42663044489337232</v>
      </c>
      <c r="X55" s="229">
        <v>0.44685914174053798</v>
      </c>
      <c r="Y55" s="229">
        <v>0.4656837354735115</v>
      </c>
      <c r="DA55" s="73" t="s">
        <v>2275</v>
      </c>
    </row>
    <row r="56" spans="1:105" ht="12" customHeight="1" x14ac:dyDescent="0.25">
      <c r="A56" s="64" t="s">
        <v>159</v>
      </c>
      <c r="B56" s="229">
        <v>1.0777413649850811</v>
      </c>
      <c r="C56" s="229">
        <v>1.4551941766573819</v>
      </c>
      <c r="D56" s="229">
        <v>1.2999679088089999</v>
      </c>
      <c r="E56" s="229">
        <v>1.3951804296138659</v>
      </c>
      <c r="F56" s="229">
        <v>1.1518809147895701</v>
      </c>
      <c r="G56" s="229">
        <v>0.95620699970088208</v>
      </c>
      <c r="H56" s="229">
        <v>0.95132929487279727</v>
      </c>
      <c r="I56" s="229">
        <v>0.84584437040987914</v>
      </c>
      <c r="J56" s="229">
        <v>0.88277895965473918</v>
      </c>
      <c r="K56" s="229">
        <v>0.7949998659953601</v>
      </c>
      <c r="L56" s="229">
        <v>0.75857604262698874</v>
      </c>
      <c r="M56" s="229">
        <v>0.71249777303272488</v>
      </c>
      <c r="N56" s="229">
        <v>0.60787627479860695</v>
      </c>
      <c r="O56" s="229">
        <v>0.58854067600516391</v>
      </c>
      <c r="P56" s="229">
        <v>0.53222727519398783</v>
      </c>
      <c r="Q56" s="229">
        <v>0.46150880243945253</v>
      </c>
      <c r="R56" s="229">
        <v>0.44344715994827022</v>
      </c>
      <c r="S56" s="229">
        <v>0.38292832647801422</v>
      </c>
      <c r="T56" s="229">
        <v>0.38422992792917121</v>
      </c>
      <c r="U56" s="229">
        <v>0.28561764441749388</v>
      </c>
      <c r="V56" s="229">
        <v>0.48974206128802572</v>
      </c>
      <c r="W56" s="229">
        <v>0.30168859033912132</v>
      </c>
      <c r="X56" s="229">
        <v>0.35745862214502477</v>
      </c>
      <c r="Y56" s="229">
        <v>0.27901658515715949</v>
      </c>
      <c r="DA56" s="73" t="s">
        <v>2276</v>
      </c>
    </row>
    <row r="57" spans="1:105" ht="12" customHeight="1" x14ac:dyDescent="0.25">
      <c r="A57" s="64" t="s">
        <v>32</v>
      </c>
      <c r="B57" s="229">
        <v>1.483443409195095</v>
      </c>
      <c r="C57" s="229">
        <v>1.3963918189048621</v>
      </c>
      <c r="D57" s="229">
        <v>1.549392293253478</v>
      </c>
      <c r="E57" s="229">
        <v>1.8316574981280991</v>
      </c>
      <c r="F57" s="229">
        <v>1.604008942999944</v>
      </c>
      <c r="G57" s="229">
        <v>1.007629961954096</v>
      </c>
      <c r="H57" s="229">
        <v>0.74661407627421772</v>
      </c>
      <c r="I57" s="229">
        <v>0.57941097957943077</v>
      </c>
      <c r="J57" s="229">
        <v>0.5543962948282295</v>
      </c>
      <c r="K57" s="229">
        <v>0.5578352089059867</v>
      </c>
      <c r="L57" s="229">
        <v>0.53843298529908279</v>
      </c>
      <c r="M57" s="229">
        <v>0.40062490699098169</v>
      </c>
      <c r="N57" s="229">
        <v>0.37325550113668832</v>
      </c>
      <c r="O57" s="229">
        <v>0.32301397179761959</v>
      </c>
      <c r="P57" s="229">
        <v>0.275935499401742</v>
      </c>
      <c r="Q57" s="229">
        <v>0.20485577623452941</v>
      </c>
      <c r="R57" s="229">
        <v>0.137186154030389</v>
      </c>
      <c r="S57" s="229">
        <v>0.14012116760486831</v>
      </c>
      <c r="T57" s="229">
        <v>5.207849889817346E-2</v>
      </c>
      <c r="U57" s="229">
        <v>8.6943841804798722E-2</v>
      </c>
      <c r="V57" s="229">
        <v>4.3790622448093633E-2</v>
      </c>
      <c r="W57" s="229">
        <v>3.7716073855520539E-2</v>
      </c>
      <c r="X57" s="229">
        <v>3.2443451236126131E-2</v>
      </c>
      <c r="Y57" s="229">
        <v>2.4913572326326881E-2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3.4377042577773769E-4</v>
      </c>
      <c r="H58" s="229">
        <v>1.589938219221917E-4</v>
      </c>
      <c r="I58" s="229">
        <v>1.052796928947945E-4</v>
      </c>
      <c r="J58" s="229">
        <v>6.0804394059571032E-4</v>
      </c>
      <c r="K58" s="229">
        <v>1.58993821922297E-4</v>
      </c>
      <c r="L58" s="229">
        <v>1.847766038559086E-4</v>
      </c>
      <c r="M58" s="229">
        <v>2.5782781933389652E-5</v>
      </c>
      <c r="N58" s="229">
        <v>5.3714129027863827E-5</v>
      </c>
      <c r="O58" s="229">
        <v>5.3714129027793821E-5</v>
      </c>
      <c r="P58" s="229">
        <v>2.6427351481764748E-4</v>
      </c>
      <c r="Q58" s="229">
        <v>2.6427351481774462E-4</v>
      </c>
      <c r="R58" s="229">
        <v>1.8477660385598509E-4</v>
      </c>
      <c r="S58" s="229">
        <v>6.0804394059599612E-4</v>
      </c>
      <c r="T58" s="229">
        <v>3.1798764384592589E-4</v>
      </c>
      <c r="U58" s="229">
        <v>5.2854702963379128E-4</v>
      </c>
      <c r="V58" s="229">
        <v>3.6955320771107832E-4</v>
      </c>
      <c r="W58" s="229">
        <v>7.9496910961191855E-5</v>
      </c>
      <c r="X58" s="229">
        <v>2.5782781933381249E-5</v>
      </c>
      <c r="Y58" s="229">
        <v>1.310624748278071E-4</v>
      </c>
      <c r="DA58" s="73" t="s">
        <v>2278</v>
      </c>
    </row>
    <row r="59" spans="1:105" ht="12" customHeight="1" x14ac:dyDescent="0.25">
      <c r="A59" s="64" t="s">
        <v>35</v>
      </c>
      <c r="B59" s="229">
        <v>2.4619255097334389</v>
      </c>
      <c r="C59" s="229">
        <v>2.3912449711114778</v>
      </c>
      <c r="D59" s="229">
        <v>2.3871472694007361</v>
      </c>
      <c r="E59" s="229">
        <v>2.2950542652913368</v>
      </c>
      <c r="F59" s="229">
        <v>1.985359046378363</v>
      </c>
      <c r="G59" s="229">
        <v>2.1457001421906519</v>
      </c>
      <c r="H59" s="229">
        <v>2.293241547456041</v>
      </c>
      <c r="I59" s="229">
        <v>1.926408227267002</v>
      </c>
      <c r="J59" s="229">
        <v>1.9647699595427739</v>
      </c>
      <c r="K59" s="229">
        <v>2.0806239717474231</v>
      </c>
      <c r="L59" s="229">
        <v>2.1564648395417061</v>
      </c>
      <c r="M59" s="229">
        <v>2.229295296516979</v>
      </c>
      <c r="N59" s="229">
        <v>2.3701227484784351</v>
      </c>
      <c r="O59" s="229">
        <v>2.02938824826921</v>
      </c>
      <c r="P59" s="229">
        <v>1.9436888319849199</v>
      </c>
      <c r="Q59" s="229">
        <v>1.7844771609935659</v>
      </c>
      <c r="R59" s="229">
        <v>1.977558146516738</v>
      </c>
      <c r="S59" s="229">
        <v>1.30222097686378</v>
      </c>
      <c r="T59" s="229">
        <v>1.7589827694522879</v>
      </c>
      <c r="U59" s="229">
        <v>1.757736693399774</v>
      </c>
      <c r="V59" s="229">
        <v>1.803742221378458</v>
      </c>
      <c r="W59" s="229">
        <v>1.64576588500731</v>
      </c>
      <c r="X59" s="229">
        <v>1.375450647697632</v>
      </c>
      <c r="Y59" s="229">
        <v>1.208939300937341</v>
      </c>
      <c r="DA59" s="73" t="s">
        <v>2279</v>
      </c>
    </row>
    <row r="60" spans="1:105" ht="12" customHeight="1" x14ac:dyDescent="0.25">
      <c r="A60" s="64" t="s">
        <v>36</v>
      </c>
      <c r="B60" s="229">
        <v>0.1046019502815414</v>
      </c>
      <c r="C60" s="229">
        <v>0.1069928520021378</v>
      </c>
      <c r="D60" s="229">
        <v>9.8026970549328019E-2</v>
      </c>
      <c r="E60" s="229">
        <v>9.5636068828616652E-2</v>
      </c>
      <c r="F60" s="229">
        <v>0.16138586614856679</v>
      </c>
      <c r="G60" s="229">
        <v>1.8529488335557631E-2</v>
      </c>
      <c r="H60" s="229">
        <v>2.9886271508961651E-3</v>
      </c>
      <c r="I60" s="229">
        <v>0</v>
      </c>
      <c r="J60" s="229">
        <v>7.7704305923476996E-3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4.8719673914310278E-2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0.1455806413512124</v>
      </c>
      <c r="I61" s="229">
        <v>0.21866119623125099</v>
      </c>
      <c r="J61" s="229">
        <v>0.4123831311053876</v>
      </c>
      <c r="K61" s="229">
        <v>0.46110280501898387</v>
      </c>
      <c r="L61" s="229">
        <v>0.48546368598474032</v>
      </c>
      <c r="M61" s="229">
        <v>0.38860271854765921</v>
      </c>
      <c r="N61" s="229">
        <v>0.41296359951251738</v>
      </c>
      <c r="O61" s="229">
        <v>0.46110280501890438</v>
      </c>
      <c r="P61" s="229">
        <v>0</v>
      </c>
      <c r="Q61" s="229">
        <v>0.43732239246283161</v>
      </c>
      <c r="R61" s="229">
        <v>0.53418335989929222</v>
      </c>
      <c r="S61" s="229">
        <v>0.60726391477888364</v>
      </c>
      <c r="T61" s="229">
        <v>0.55854424086569854</v>
      </c>
      <c r="U61" s="229">
        <v>0.63162479574292707</v>
      </c>
      <c r="V61" s="229">
        <v>0.94250530016706069</v>
      </c>
      <c r="W61" s="229">
        <v>0.77314633427482471</v>
      </c>
      <c r="X61" s="229">
        <v>0.75980600098620166</v>
      </c>
      <c r="Y61" s="229">
        <v>0.61596467683981404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1.608936493206597</v>
      </c>
      <c r="W62" s="229">
        <v>1.8657192908338309</v>
      </c>
      <c r="X62" s="229">
        <v>2.136570956294968</v>
      </c>
      <c r="Y62" s="229">
        <v>2.2174764437717598</v>
      </c>
      <c r="DA62" s="73" t="s">
        <v>2282</v>
      </c>
    </row>
    <row r="63" spans="1:105" ht="12" customHeight="1" x14ac:dyDescent="0.25">
      <c r="A63" s="166" t="s">
        <v>2203</v>
      </c>
      <c r="B63" s="347">
        <v>1.7676822750687391</v>
      </c>
      <c r="C63" s="347">
        <v>1.6988510486603989</v>
      </c>
      <c r="D63" s="347">
        <v>1.61903739965539</v>
      </c>
      <c r="E63" s="347">
        <v>1.5245559323647739</v>
      </c>
      <c r="F63" s="347">
        <v>1.5245537983820889</v>
      </c>
      <c r="G63" s="347">
        <v>1.431035907666651</v>
      </c>
      <c r="H63" s="347">
        <v>1.433093771141607</v>
      </c>
      <c r="I63" s="347">
        <v>1.4223159821643709</v>
      </c>
      <c r="J63" s="347">
        <v>1.444212188825978</v>
      </c>
      <c r="K63" s="347">
        <v>1.390803404145966</v>
      </c>
      <c r="L63" s="347">
        <v>1.4908360426388381</v>
      </c>
      <c r="M63" s="347">
        <v>1.4442480864603999</v>
      </c>
      <c r="N63" s="347">
        <v>1.427313848769163</v>
      </c>
      <c r="O63" s="347">
        <v>1.3799775397173499</v>
      </c>
      <c r="P63" s="347">
        <v>1.3963297487732189</v>
      </c>
      <c r="Q63" s="347">
        <v>1.367449227534117</v>
      </c>
      <c r="R63" s="347">
        <v>1.370653684914346</v>
      </c>
      <c r="S63" s="347">
        <v>1.3412264747112661</v>
      </c>
      <c r="T63" s="347">
        <v>1.33972741254528</v>
      </c>
      <c r="U63" s="347">
        <v>1.347307415414952</v>
      </c>
      <c r="V63" s="347">
        <v>1.365976606707288</v>
      </c>
      <c r="W63" s="347">
        <v>1.3217006471775929</v>
      </c>
      <c r="X63" s="347">
        <v>1.338664119282662</v>
      </c>
      <c r="Y63" s="347">
        <v>1.29495532761398</v>
      </c>
      <c r="DA63" s="168" t="s">
        <v>2283</v>
      </c>
    </row>
    <row r="64" spans="1:105" ht="12" customHeight="1" x14ac:dyDescent="0.25">
      <c r="A64" s="60" t="s">
        <v>2205</v>
      </c>
      <c r="B64" s="262">
        <v>2.053693597505116</v>
      </c>
      <c r="C64" s="262">
        <v>1.9737254658012799</v>
      </c>
      <c r="D64" s="262">
        <v>1.880997953472328</v>
      </c>
      <c r="E64" s="262">
        <v>1.7712293671181529</v>
      </c>
      <c r="F64" s="262">
        <v>1.771226887856671</v>
      </c>
      <c r="G64" s="262">
        <v>1.662577784947602</v>
      </c>
      <c r="H64" s="262">
        <v>1.6649686111173641</v>
      </c>
      <c r="I64" s="262">
        <v>1.652446973869544</v>
      </c>
      <c r="J64" s="262">
        <v>1.677885990860787</v>
      </c>
      <c r="K64" s="262">
        <v>1.6158356548389441</v>
      </c>
      <c r="L64" s="262">
        <v>1.7320535929332579</v>
      </c>
      <c r="M64" s="262">
        <v>1.677927696739167</v>
      </c>
      <c r="N64" s="262">
        <v>1.658253496224954</v>
      </c>
      <c r="O64" s="262">
        <v>1.6032581635227281</v>
      </c>
      <c r="P64" s="262">
        <v>1.622256163059606</v>
      </c>
      <c r="Q64" s="262">
        <v>1.5887027680870569</v>
      </c>
      <c r="R64" s="262">
        <v>1.5924257072702299</v>
      </c>
      <c r="S64" s="262">
        <v>1.5582371689571719</v>
      </c>
      <c r="T64" s="262">
        <v>1.5564955582525959</v>
      </c>
      <c r="U64" s="262">
        <v>1.565302007003071</v>
      </c>
      <c r="V64" s="262">
        <v>1.586991876935256</v>
      </c>
      <c r="W64" s="262">
        <v>1.5355520588797209</v>
      </c>
      <c r="X64" s="262">
        <v>1.555260223941388</v>
      </c>
      <c r="Y64" s="262">
        <v>1.504479341612764</v>
      </c>
      <c r="DA64" s="72" t="s">
        <v>2284</v>
      </c>
    </row>
    <row r="65" spans="1:105" ht="12" customHeight="1" x14ac:dyDescent="0.25">
      <c r="A65" s="101" t="s">
        <v>2207</v>
      </c>
      <c r="B65" s="278">
        <v>0.69498091234806358</v>
      </c>
      <c r="C65" s="278">
        <v>0.66791926829472603</v>
      </c>
      <c r="D65" s="278">
        <v>0.63653978150252377</v>
      </c>
      <c r="E65" s="278">
        <v>0.59939350399342617</v>
      </c>
      <c r="F65" s="278">
        <v>0.59939266499806254</v>
      </c>
      <c r="G65" s="278">
        <v>0.56262522668239889</v>
      </c>
      <c r="H65" s="278">
        <v>0.56343429506277698</v>
      </c>
      <c r="I65" s="278">
        <v>0.55919690595607063</v>
      </c>
      <c r="J65" s="278">
        <v>0.56780560554947068</v>
      </c>
      <c r="K65" s="278">
        <v>0.54680743951713207</v>
      </c>
      <c r="L65" s="278">
        <v>0.58613621219584056</v>
      </c>
      <c r="M65" s="278">
        <v>0.56781971904207851</v>
      </c>
      <c r="N65" s="278">
        <v>0.56116186421909175</v>
      </c>
      <c r="O65" s="278">
        <v>0.54255114909454272</v>
      </c>
      <c r="P65" s="278">
        <v>0.54898017388527454</v>
      </c>
      <c r="Q65" s="278">
        <v>0.53762552532488317</v>
      </c>
      <c r="R65" s="278">
        <v>0.53888538788338802</v>
      </c>
      <c r="S65" s="278">
        <v>0.52731580341493545</v>
      </c>
      <c r="T65" s="278">
        <v>0.52672643302497424</v>
      </c>
      <c r="U65" s="278">
        <v>0.52970658244677082</v>
      </c>
      <c r="V65" s="278">
        <v>0.53704655059610573</v>
      </c>
      <c r="W65" s="278">
        <v>0.51963904067024136</v>
      </c>
      <c r="X65" s="278">
        <v>0.5263083892779904</v>
      </c>
      <c r="Y65" s="278">
        <v>0.50912386673117038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35.864526029095153</v>
      </c>
      <c r="C66" s="261">
        <f t="shared" si="3"/>
        <v>34.642209357765587</v>
      </c>
      <c r="D66" s="261">
        <f t="shared" si="3"/>
        <v>33.311092065450516</v>
      </c>
      <c r="E66" s="261">
        <f t="shared" si="3"/>
        <v>31.87111490380423</v>
      </c>
      <c r="F66" s="261">
        <f t="shared" si="3"/>
        <v>31.469810086453002</v>
      </c>
      <c r="G66" s="261">
        <f t="shared" si="3"/>
        <v>28.871656074160882</v>
      </c>
      <c r="H66" s="261">
        <f t="shared" si="3"/>
        <v>28.95153189101638</v>
      </c>
      <c r="I66" s="261">
        <f t="shared" si="3"/>
        <v>28.356158259814926</v>
      </c>
      <c r="J66" s="261">
        <f t="shared" si="3"/>
        <v>28.930507353935699</v>
      </c>
      <c r="K66" s="261">
        <f t="shared" si="3"/>
        <v>28.053781442866224</v>
      </c>
      <c r="L66" s="261">
        <f t="shared" si="3"/>
        <v>29.898935463461147</v>
      </c>
      <c r="M66" s="261">
        <f t="shared" si="3"/>
        <v>28.927953637481625</v>
      </c>
      <c r="N66" s="261">
        <f t="shared" si="3"/>
        <v>28.654432969151003</v>
      </c>
      <c r="O66" s="261">
        <f t="shared" si="3"/>
        <v>27.535339191102459</v>
      </c>
      <c r="P66" s="261">
        <f t="shared" si="3"/>
        <v>27.45371764652371</v>
      </c>
      <c r="Q66" s="261">
        <f t="shared" si="3"/>
        <v>26.941914223100788</v>
      </c>
      <c r="R66" s="261">
        <f t="shared" si="3"/>
        <v>27.154080042754952</v>
      </c>
      <c r="S66" s="261">
        <f t="shared" si="3"/>
        <v>26.245582829152976</v>
      </c>
      <c r="T66" s="261">
        <f t="shared" si="3"/>
        <v>26.38920413426359</v>
      </c>
      <c r="U66" s="261">
        <f t="shared" si="3"/>
        <v>26.542326656610747</v>
      </c>
      <c r="V66" s="261">
        <f t="shared" si="3"/>
        <v>28.047950299402515</v>
      </c>
      <c r="W66" s="261">
        <f t="shared" si="3"/>
        <v>27.04233947293082</v>
      </c>
      <c r="X66" s="261">
        <f t="shared" si="3"/>
        <v>27.347828711077309</v>
      </c>
      <c r="Y66" s="261">
        <f t="shared" si="3"/>
        <v>26.340411355330332</v>
      </c>
      <c r="DA66" s="70"/>
    </row>
    <row r="67" spans="1:105" ht="12" customHeight="1" x14ac:dyDescent="0.25">
      <c r="A67" s="165" t="s">
        <v>2210</v>
      </c>
      <c r="B67" s="346">
        <v>3.0238717285000849</v>
      </c>
      <c r="C67" s="346">
        <v>3.0262259307232968</v>
      </c>
      <c r="D67" s="346">
        <v>3.1005383404676561</v>
      </c>
      <c r="E67" s="346">
        <v>3.287095314261212</v>
      </c>
      <c r="F67" s="346">
        <v>2.9910929947494949</v>
      </c>
      <c r="G67" s="346">
        <v>2.324331628439102</v>
      </c>
      <c r="H67" s="346">
        <v>2.353674742178828</v>
      </c>
      <c r="I67" s="346">
        <v>2.059900174229782</v>
      </c>
      <c r="J67" s="346">
        <v>2.1924737191446591</v>
      </c>
      <c r="K67" s="346">
        <v>2.2513971999423039</v>
      </c>
      <c r="L67" s="346">
        <v>2.2872745603116988</v>
      </c>
      <c r="M67" s="346">
        <v>2.186669699749058</v>
      </c>
      <c r="N67" s="346">
        <v>2.2085027137528619</v>
      </c>
      <c r="O67" s="346">
        <v>2.0131787398600651</v>
      </c>
      <c r="P67" s="346">
        <v>1.737201902302504</v>
      </c>
      <c r="Q67" s="346">
        <v>1.743770751849206</v>
      </c>
      <c r="R67" s="346">
        <v>1.8551086452406389</v>
      </c>
      <c r="S67" s="346">
        <v>1.5816078584931179</v>
      </c>
      <c r="T67" s="346">
        <v>1.7027188410055929</v>
      </c>
      <c r="U67" s="346">
        <v>1.716257569846467</v>
      </c>
      <c r="V67" s="346">
        <v>2.5221866116003739</v>
      </c>
      <c r="W67" s="346">
        <v>2.3623743802211181</v>
      </c>
      <c r="X67" s="346">
        <v>2.3526462919359492</v>
      </c>
      <c r="Y67" s="346">
        <v>2.1878622707470252</v>
      </c>
      <c r="DA67" s="167" t="s">
        <v>2286</v>
      </c>
    </row>
    <row r="68" spans="1:105" ht="12" customHeight="1" x14ac:dyDescent="0.25">
      <c r="A68" s="165" t="s">
        <v>2212</v>
      </c>
      <c r="B68" s="346">
        <v>1.11822369478885</v>
      </c>
      <c r="C68" s="346">
        <v>1.128782610009152</v>
      </c>
      <c r="D68" s="346">
        <v>1.1556707954270631</v>
      </c>
      <c r="E68" s="346">
        <v>1.224679932629229</v>
      </c>
      <c r="F68" s="346">
        <v>1.119415730765507</v>
      </c>
      <c r="G68" s="346">
        <v>0.86627422779902119</v>
      </c>
      <c r="H68" s="346">
        <v>0.87987697342116145</v>
      </c>
      <c r="I68" s="346">
        <v>0.77169369972352431</v>
      </c>
      <c r="J68" s="346">
        <v>0.82052482325417164</v>
      </c>
      <c r="K68" s="346">
        <v>0.84333753153241975</v>
      </c>
      <c r="L68" s="346">
        <v>0.85745084274351602</v>
      </c>
      <c r="M68" s="346">
        <v>0.82313091528011517</v>
      </c>
      <c r="N68" s="346">
        <v>0.83167527367340166</v>
      </c>
      <c r="O68" s="346">
        <v>0.75739228069967346</v>
      </c>
      <c r="P68" s="346">
        <v>0.65829448861757633</v>
      </c>
      <c r="Q68" s="346">
        <v>0.65820558805506457</v>
      </c>
      <c r="R68" s="346">
        <v>0.70152703913994108</v>
      </c>
      <c r="S68" s="346">
        <v>0.59462474252354602</v>
      </c>
      <c r="T68" s="346">
        <v>0.64403689935118746</v>
      </c>
      <c r="U68" s="346">
        <v>0.64759165731391988</v>
      </c>
      <c r="V68" s="346">
        <v>1.0122531284786029</v>
      </c>
      <c r="W68" s="346">
        <v>0.9610209967691894</v>
      </c>
      <c r="X68" s="346">
        <v>0.97181564822342792</v>
      </c>
      <c r="Y68" s="346">
        <v>0.91357050951324537</v>
      </c>
      <c r="DA68" s="167" t="s">
        <v>2287</v>
      </c>
    </row>
    <row r="69" spans="1:105" ht="12" customHeight="1" x14ac:dyDescent="0.25">
      <c r="A69" s="64" t="s">
        <v>28</v>
      </c>
      <c r="B69" s="229">
        <v>6.0577748810020822E-2</v>
      </c>
      <c r="C69" s="229">
        <v>1.3026656492319761E-2</v>
      </c>
      <c r="D69" s="229">
        <v>1.2932493161785571E-2</v>
      </c>
      <c r="E69" s="229">
        <v>1.0214743653904981E-2</v>
      </c>
      <c r="F69" s="229">
        <v>7.7279666917632692E-3</v>
      </c>
      <c r="G69" s="229">
        <v>7.8975051765704136E-3</v>
      </c>
      <c r="H69" s="229">
        <v>1.5738388939590162E-2</v>
      </c>
      <c r="I69" s="229">
        <v>7.9385413056567485E-3</v>
      </c>
      <c r="J69" s="229">
        <v>1.311966241682597E-2</v>
      </c>
      <c r="K69" s="229">
        <v>1.04274170782659E-2</v>
      </c>
      <c r="L69" s="229">
        <v>7.8564452310495476E-3</v>
      </c>
      <c r="M69" s="229">
        <v>5.2543559153252362E-3</v>
      </c>
      <c r="N69" s="229">
        <v>7.8633154756783778E-3</v>
      </c>
      <c r="O69" s="229">
        <v>7.8845637692161446E-3</v>
      </c>
      <c r="P69" s="229">
        <v>8.0682890002634622E-3</v>
      </c>
      <c r="Q69" s="229">
        <v>0</v>
      </c>
      <c r="R69" s="229">
        <v>0</v>
      </c>
      <c r="S69" s="229">
        <v>1.5869171918854359E-2</v>
      </c>
      <c r="T69" s="229">
        <v>5.2827307121903304E-3</v>
      </c>
      <c r="U69" s="229">
        <v>7.903614308861908E-3</v>
      </c>
      <c r="V69" s="229">
        <v>7.2683938350561568E-3</v>
      </c>
      <c r="W69" s="229">
        <v>9.6339167253781076E-3</v>
      </c>
      <c r="X69" s="229">
        <v>9.5281329990378524E-3</v>
      </c>
      <c r="Y69" s="229">
        <v>7.1313803312778616E-3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8.2583979908347441E-2</v>
      </c>
      <c r="C71" s="229">
        <v>0.1080329073396613</v>
      </c>
      <c r="D71" s="229">
        <v>0.1378952494762114</v>
      </c>
      <c r="E71" s="229">
        <v>0.15631582108997641</v>
      </c>
      <c r="F71" s="229">
        <v>0.1881997740972399</v>
      </c>
      <c r="G71" s="229">
        <v>8.0726017200640057E-2</v>
      </c>
      <c r="H71" s="229">
        <v>8.4321143198906684E-2</v>
      </c>
      <c r="I71" s="229">
        <v>9.1208777209360492E-2</v>
      </c>
      <c r="J71" s="229">
        <v>8.7338502285664157E-2</v>
      </c>
      <c r="K71" s="229">
        <v>9.9278487048896316E-2</v>
      </c>
      <c r="L71" s="229">
        <v>0.1075990555627894</v>
      </c>
      <c r="M71" s="229">
        <v>0.11507556076318649</v>
      </c>
      <c r="N71" s="229">
        <v>0.1147524429961756</v>
      </c>
      <c r="O71" s="229">
        <v>0.1086690459195017</v>
      </c>
      <c r="P71" s="229">
        <v>0.13182210031955191</v>
      </c>
      <c r="Q71" s="229">
        <v>0.11412489114682769</v>
      </c>
      <c r="R71" s="229">
        <v>0.11899503748924541</v>
      </c>
      <c r="S71" s="229">
        <v>0.1204351129390471</v>
      </c>
      <c r="T71" s="229">
        <v>0.1199662659086262</v>
      </c>
      <c r="U71" s="229">
        <v>0.11933706371742731</v>
      </c>
      <c r="V71" s="229">
        <v>8.4048820196664945E-2</v>
      </c>
      <c r="W71" s="229">
        <v>8.0362521475759841E-2</v>
      </c>
      <c r="X71" s="229">
        <v>8.4172913125641527E-2</v>
      </c>
      <c r="Y71" s="229">
        <v>8.7718819978389956E-2</v>
      </c>
      <c r="DA71" s="73" t="s">
        <v>2290</v>
      </c>
    </row>
    <row r="72" spans="1:105" ht="12" customHeight="1" x14ac:dyDescent="0.25">
      <c r="A72" s="64" t="s">
        <v>159</v>
      </c>
      <c r="B72" s="229">
        <v>0.2030094537922037</v>
      </c>
      <c r="C72" s="229">
        <v>0.27410859837313578</v>
      </c>
      <c r="D72" s="229">
        <v>0.2448693013823047</v>
      </c>
      <c r="E72" s="229">
        <v>0.26280406984416299</v>
      </c>
      <c r="F72" s="229">
        <v>0.21697479835371389</v>
      </c>
      <c r="G72" s="229">
        <v>0.18011655396027701</v>
      </c>
      <c r="H72" s="229">
        <v>0.17919776191509759</v>
      </c>
      <c r="I72" s="229">
        <v>0.15932802545116831</v>
      </c>
      <c r="J72" s="229">
        <v>0.16628523339756859</v>
      </c>
      <c r="K72" s="229">
        <v>0.1497506672789044</v>
      </c>
      <c r="L72" s="229">
        <v>0.14288967007932199</v>
      </c>
      <c r="M72" s="229">
        <v>0.13421010683164891</v>
      </c>
      <c r="N72" s="229">
        <v>0.11450301021137201</v>
      </c>
      <c r="O72" s="229">
        <v>0.11086084755775941</v>
      </c>
      <c r="P72" s="229">
        <v>0.1002533371556542</v>
      </c>
      <c r="Q72" s="229">
        <v>8.6932405999675291E-2</v>
      </c>
      <c r="R72" s="229">
        <v>8.3530212954244801E-2</v>
      </c>
      <c r="S72" s="229">
        <v>7.2130543491703503E-2</v>
      </c>
      <c r="T72" s="229">
        <v>7.2375720496353546E-2</v>
      </c>
      <c r="U72" s="229">
        <v>5.3800553519084721E-2</v>
      </c>
      <c r="V72" s="229">
        <v>9.2250582181677976E-2</v>
      </c>
      <c r="W72" s="229">
        <v>5.6827767709308169E-2</v>
      </c>
      <c r="X72" s="229">
        <v>6.7332926055018519E-2</v>
      </c>
      <c r="Y72" s="229">
        <v>5.2557140694423382E-2</v>
      </c>
      <c r="DA72" s="73" t="s">
        <v>2291</v>
      </c>
    </row>
    <row r="73" spans="1:105" ht="12" customHeight="1" x14ac:dyDescent="0.25">
      <c r="A73" s="64" t="s">
        <v>32</v>
      </c>
      <c r="B73" s="229">
        <v>0.27942978344949149</v>
      </c>
      <c r="C73" s="229">
        <v>0.26303225397653912</v>
      </c>
      <c r="D73" s="229">
        <v>0.29185228792586282</v>
      </c>
      <c r="E73" s="229">
        <v>0.34502135698811842</v>
      </c>
      <c r="F73" s="229">
        <v>0.30214018870913062</v>
      </c>
      <c r="G73" s="229">
        <v>0.18980287371988511</v>
      </c>
      <c r="H73" s="229">
        <v>0.14063644650040669</v>
      </c>
      <c r="I73" s="229">
        <v>0.109141126347372</v>
      </c>
      <c r="J73" s="229">
        <v>0.10442921897041441</v>
      </c>
      <c r="K73" s="229">
        <v>0.1050769922592994</v>
      </c>
      <c r="L73" s="229">
        <v>0.10142227977932861</v>
      </c>
      <c r="M73" s="229">
        <v>7.5463971399963303E-2</v>
      </c>
      <c r="N73" s="229">
        <v>7.0308515449570091E-2</v>
      </c>
      <c r="O73" s="229">
        <v>6.0844737069911732E-2</v>
      </c>
      <c r="P73" s="229">
        <v>5.1976769970411223E-2</v>
      </c>
      <c r="Q73" s="229">
        <v>3.8587791645285321E-2</v>
      </c>
      <c r="R73" s="229">
        <v>2.584115920794032E-2</v>
      </c>
      <c r="S73" s="229">
        <v>2.6394014950501511E-2</v>
      </c>
      <c r="T73" s="229">
        <v>9.8098003464703407E-3</v>
      </c>
      <c r="U73" s="229">
        <v>1.6377233359352671E-2</v>
      </c>
      <c r="V73" s="229">
        <v>8.2486491037960311E-3</v>
      </c>
      <c r="W73" s="229">
        <v>7.1044128038099614E-3</v>
      </c>
      <c r="X73" s="229">
        <v>6.1112318117910701E-3</v>
      </c>
      <c r="Y73" s="229">
        <v>4.6928612692250064E-3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6.4754540035695792E-5</v>
      </c>
      <c r="H74" s="229">
        <v>2.9948974766507029E-5</v>
      </c>
      <c r="I74" s="229">
        <v>1.9831077886000069E-5</v>
      </c>
      <c r="J74" s="229">
        <v>1.1453459268838869E-4</v>
      </c>
      <c r="K74" s="229">
        <v>2.994897476652687E-5</v>
      </c>
      <c r="L74" s="229">
        <v>3.4805565269257031E-5</v>
      </c>
      <c r="M74" s="229">
        <v>4.856590502688353E-6</v>
      </c>
      <c r="N74" s="229">
        <v>1.011789688059485E-5</v>
      </c>
      <c r="O74" s="229">
        <v>1.011789688058166E-5</v>
      </c>
      <c r="P74" s="229">
        <v>4.9780052652631652E-5</v>
      </c>
      <c r="Q74" s="229">
        <v>4.9780052652649962E-5</v>
      </c>
      <c r="R74" s="229">
        <v>3.4805565269271437E-5</v>
      </c>
      <c r="S74" s="229">
        <v>1.145345926884425E-4</v>
      </c>
      <c r="T74" s="229">
        <v>5.9897949533304563E-5</v>
      </c>
      <c r="U74" s="229">
        <v>9.9560105304980043E-5</v>
      </c>
      <c r="V74" s="229">
        <v>6.9611130538374836E-5</v>
      </c>
      <c r="W74" s="229">
        <v>1.49744873832716E-5</v>
      </c>
      <c r="X74" s="229">
        <v>4.8565905026867733E-6</v>
      </c>
      <c r="Y74" s="229">
        <v>2.4687668388617402E-5</v>
      </c>
      <c r="DA74" s="73" t="s">
        <v>2293</v>
      </c>
    </row>
    <row r="75" spans="1:105" ht="12" customHeight="1" x14ac:dyDescent="0.25">
      <c r="A75" s="64" t="s">
        <v>35</v>
      </c>
      <c r="B75" s="229">
        <v>0.46374220127942911</v>
      </c>
      <c r="C75" s="229">
        <v>0.45042841561102642</v>
      </c>
      <c r="D75" s="229">
        <v>0.44965654936080351</v>
      </c>
      <c r="E75" s="229">
        <v>0.43230939069199698</v>
      </c>
      <c r="F75" s="229">
        <v>0.37397344917930381</v>
      </c>
      <c r="G75" s="229">
        <v>0.40417620406915339</v>
      </c>
      <c r="H75" s="229">
        <v>0.43196793691692748</v>
      </c>
      <c r="I75" s="229">
        <v>0.36286913976220531</v>
      </c>
      <c r="J75" s="229">
        <v>0.37009517243465001</v>
      </c>
      <c r="K75" s="229">
        <v>0.39191808886101043</v>
      </c>
      <c r="L75" s="229">
        <v>0.40620390329317452</v>
      </c>
      <c r="M75" s="229">
        <v>0.41992265973172999</v>
      </c>
      <c r="N75" s="229">
        <v>0.44644971439482978</v>
      </c>
      <c r="O75" s="229">
        <v>0.38226703845514209</v>
      </c>
      <c r="P75" s="229">
        <v>0.366124212119043</v>
      </c>
      <c r="Q75" s="229">
        <v>0.33613420207081041</v>
      </c>
      <c r="R75" s="229">
        <v>0.37250402759872081</v>
      </c>
      <c r="S75" s="229">
        <v>0.24529370201312201</v>
      </c>
      <c r="T75" s="229">
        <v>0.33133193441206499</v>
      </c>
      <c r="U75" s="229">
        <v>0.33109721648527601</v>
      </c>
      <c r="V75" s="229">
        <v>0.33976307771117781</v>
      </c>
      <c r="W75" s="229">
        <v>0.31000576227284499</v>
      </c>
      <c r="X75" s="229">
        <v>0.25908765663002492</v>
      </c>
      <c r="Y75" s="229">
        <v>0.2277226384037096</v>
      </c>
      <c r="DA75" s="73" t="s">
        <v>2294</v>
      </c>
    </row>
    <row r="76" spans="1:105" ht="12" customHeight="1" x14ac:dyDescent="0.25">
      <c r="A76" s="64" t="s">
        <v>36</v>
      </c>
      <c r="B76" s="229">
        <v>1.970341445746487E-2</v>
      </c>
      <c r="C76" s="229">
        <v>2.015377821646918E-2</v>
      </c>
      <c r="D76" s="229">
        <v>1.846491412009502E-2</v>
      </c>
      <c r="E76" s="229">
        <v>1.8014550361069061E-2</v>
      </c>
      <c r="F76" s="229">
        <v>3.0399553734356068E-2</v>
      </c>
      <c r="G76" s="229">
        <v>3.4903191324596101E-3</v>
      </c>
      <c r="H76" s="229">
        <v>5.6295469878376529E-4</v>
      </c>
      <c r="I76" s="229">
        <v>0</v>
      </c>
      <c r="J76" s="229">
        <v>1.463682216841118E-3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9.1771130918922444E-3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2.742239227668267E-2</v>
      </c>
      <c r="I77" s="229">
        <v>4.118825856987552E-2</v>
      </c>
      <c r="J77" s="229">
        <v>7.7678816939518988E-2</v>
      </c>
      <c r="K77" s="229">
        <v>8.6855930031276743E-2</v>
      </c>
      <c r="L77" s="229">
        <v>9.144468323258266E-2</v>
      </c>
      <c r="M77" s="229">
        <v>7.3199404047758473E-2</v>
      </c>
      <c r="N77" s="229">
        <v>7.7788157248895248E-2</v>
      </c>
      <c r="O77" s="229">
        <v>8.6855930031261824E-2</v>
      </c>
      <c r="P77" s="229">
        <v>0</v>
      </c>
      <c r="Q77" s="229">
        <v>8.2376517139813185E-2</v>
      </c>
      <c r="R77" s="229">
        <v>0.10062179632452049</v>
      </c>
      <c r="S77" s="229">
        <v>0.1143876626176291</v>
      </c>
      <c r="T77" s="229">
        <v>0.1052105495259487</v>
      </c>
      <c r="U77" s="229">
        <v>0.1189764158186123</v>
      </c>
      <c r="V77" s="229">
        <v>0.17753562440819981</v>
      </c>
      <c r="W77" s="229">
        <v>0.14563421255038239</v>
      </c>
      <c r="X77" s="229">
        <v>0.14312135198632051</v>
      </c>
      <c r="Y77" s="229">
        <v>0.1160265873271672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0.303068369911492</v>
      </c>
      <c r="W78" s="229">
        <v>0.35143742874432249</v>
      </c>
      <c r="X78" s="229">
        <v>0.40245657902509091</v>
      </c>
      <c r="Y78" s="229">
        <v>0.41769639384066382</v>
      </c>
      <c r="DA78" s="73" t="s">
        <v>2297</v>
      </c>
    </row>
    <row r="79" spans="1:105" ht="12" customHeight="1" x14ac:dyDescent="0.25">
      <c r="A79" s="165" t="s">
        <v>2224</v>
      </c>
      <c r="B79" s="346">
        <v>31.72243060580622</v>
      </c>
      <c r="C79" s="346">
        <v>30.487200817033141</v>
      </c>
      <c r="D79" s="346">
        <v>29.054882929555799</v>
      </c>
      <c r="E79" s="346">
        <v>27.359339656913789</v>
      </c>
      <c r="F79" s="346">
        <v>27.359301360938002</v>
      </c>
      <c r="G79" s="346">
        <v>25.68105021792276</v>
      </c>
      <c r="H79" s="346">
        <v>25.71798017541639</v>
      </c>
      <c r="I79" s="346">
        <v>25.52456438586162</v>
      </c>
      <c r="J79" s="346">
        <v>25.917508811536869</v>
      </c>
      <c r="K79" s="346">
        <v>24.959046711391501</v>
      </c>
      <c r="L79" s="346">
        <v>26.754210060405931</v>
      </c>
      <c r="M79" s="346">
        <v>25.918153022452451</v>
      </c>
      <c r="N79" s="346">
        <v>25.614254981724741</v>
      </c>
      <c r="O79" s="346">
        <v>24.76476817054272</v>
      </c>
      <c r="P79" s="346">
        <v>25.05822125560363</v>
      </c>
      <c r="Q79" s="346">
        <v>24.539937883196519</v>
      </c>
      <c r="R79" s="346">
        <v>24.597444358374371</v>
      </c>
      <c r="S79" s="346">
        <v>24.069350228136312</v>
      </c>
      <c r="T79" s="346">
        <v>24.04244839390681</v>
      </c>
      <c r="U79" s="346">
        <v>24.178477429450361</v>
      </c>
      <c r="V79" s="346">
        <v>24.513510559323539</v>
      </c>
      <c r="W79" s="346">
        <v>23.718944095940511</v>
      </c>
      <c r="X79" s="346">
        <v>24.023366770917931</v>
      </c>
      <c r="Y79" s="346">
        <v>23.23897857507006</v>
      </c>
      <c r="DA79" s="167" t="s">
        <v>2298</v>
      </c>
    </row>
    <row r="80" spans="1:105" ht="12" customHeight="1" x14ac:dyDescent="0.25">
      <c r="A80" s="132" t="s">
        <v>2226</v>
      </c>
      <c r="B80" s="316">
        <v>30.81697018343424</v>
      </c>
      <c r="C80" s="316">
        <v>29.616997834425689</v>
      </c>
      <c r="D80" s="316">
        <v>28.22556291633623</v>
      </c>
      <c r="E80" s="316">
        <v>26.578415914045429</v>
      </c>
      <c r="F80" s="316">
        <v>26.57837871116023</v>
      </c>
      <c r="G80" s="316">
        <v>24.948030265377881</v>
      </c>
      <c r="H80" s="316">
        <v>24.983906122846012</v>
      </c>
      <c r="I80" s="316">
        <v>24.796011043374261</v>
      </c>
      <c r="J80" s="316">
        <v>25.177739568538549</v>
      </c>
      <c r="K80" s="316">
        <v>24.246635066201801</v>
      </c>
      <c r="L80" s="316">
        <v>25.990558666773762</v>
      </c>
      <c r="M80" s="316">
        <v>25.178365391598081</v>
      </c>
      <c r="N80" s="316">
        <v>24.883141580526189</v>
      </c>
      <c r="O80" s="316">
        <v>24.05790186113893</v>
      </c>
      <c r="P80" s="316">
        <v>24.342978849246649</v>
      </c>
      <c r="Q80" s="316">
        <v>23.839488954903029</v>
      </c>
      <c r="R80" s="316">
        <v>23.89535400991511</v>
      </c>
      <c r="S80" s="316">
        <v>23.382333388392681</v>
      </c>
      <c r="T80" s="316">
        <v>23.356199419226439</v>
      </c>
      <c r="U80" s="316">
        <v>23.48834574762472</v>
      </c>
      <c r="V80" s="316">
        <v>23.81381595203823</v>
      </c>
      <c r="W80" s="316">
        <v>23.041928976695619</v>
      </c>
      <c r="X80" s="316">
        <v>23.337662447264641</v>
      </c>
      <c r="Y80" s="316">
        <v>22.57566321889351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0.99999999999999967</v>
      </c>
      <c r="C84" s="232">
        <f t="shared" si="4"/>
        <v>1</v>
      </c>
      <c r="D84" s="232">
        <f t="shared" si="4"/>
        <v>1</v>
      </c>
      <c r="E84" s="232">
        <f t="shared" si="4"/>
        <v>0.99999999999999978</v>
      </c>
      <c r="F84" s="232">
        <f t="shared" si="4"/>
        <v>1.0000000000000004</v>
      </c>
      <c r="G84" s="232">
        <f t="shared" si="4"/>
        <v>0.99999999999999978</v>
      </c>
      <c r="H84" s="232">
        <f t="shared" si="4"/>
        <v>1</v>
      </c>
      <c r="I84" s="232">
        <f t="shared" si="4"/>
        <v>0.99999999999999967</v>
      </c>
      <c r="J84" s="232">
        <f t="shared" si="4"/>
        <v>1.0000000000000004</v>
      </c>
      <c r="K84" s="232">
        <f t="shared" si="4"/>
        <v>0.99999999999999989</v>
      </c>
      <c r="L84" s="232">
        <f t="shared" si="4"/>
        <v>1</v>
      </c>
      <c r="M84" s="232">
        <f t="shared" si="4"/>
        <v>1.0000000000000002</v>
      </c>
      <c r="N84" s="232">
        <f t="shared" si="4"/>
        <v>0.99999999999999978</v>
      </c>
      <c r="O84" s="232">
        <f t="shared" si="4"/>
        <v>1.0000000000000002</v>
      </c>
      <c r="P84" s="232">
        <f t="shared" si="4"/>
        <v>0.99999999999999944</v>
      </c>
      <c r="Q84" s="232">
        <f t="shared" si="4"/>
        <v>0.99999999999999978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0.99999999999999967</v>
      </c>
      <c r="U84" s="232">
        <f t="shared" si="4"/>
        <v>0.99999999999999989</v>
      </c>
      <c r="V84" s="232">
        <f t="shared" si="4"/>
        <v>0.99999999999999989</v>
      </c>
      <c r="W84" s="232">
        <f t="shared" si="4"/>
        <v>0.99999999999999978</v>
      </c>
      <c r="X84" s="232">
        <f t="shared" si="4"/>
        <v>1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2.0319406868947974E-2</v>
      </c>
      <c r="C85" s="299">
        <f t="shared" si="5"/>
        <v>1.9926495667276521E-2</v>
      </c>
      <c r="D85" s="299">
        <f t="shared" si="5"/>
        <v>1.9315233822260094E-2</v>
      </c>
      <c r="E85" s="299">
        <f t="shared" si="5"/>
        <v>1.8285964871664957E-2</v>
      </c>
      <c r="F85" s="299">
        <f t="shared" si="5"/>
        <v>1.9060090619353119E-2</v>
      </c>
      <c r="G85" s="299">
        <f t="shared" si="5"/>
        <v>2.0694602585308464E-2</v>
      </c>
      <c r="H85" s="299">
        <f t="shared" si="5"/>
        <v>2.0566959899211659E-2</v>
      </c>
      <c r="I85" s="299">
        <f t="shared" si="5"/>
        <v>2.1525172369551433E-2</v>
      </c>
      <c r="J85" s="299">
        <f t="shared" si="5"/>
        <v>2.1141483270762314E-2</v>
      </c>
      <c r="K85" s="299">
        <f t="shared" si="5"/>
        <v>2.0619153599824816E-2</v>
      </c>
      <c r="L85" s="299">
        <f t="shared" si="5"/>
        <v>2.10336077977533E-2</v>
      </c>
      <c r="M85" s="299">
        <f t="shared" si="5"/>
        <v>2.1117203407560896E-2</v>
      </c>
      <c r="N85" s="299">
        <f t="shared" si="5"/>
        <v>2.0938963979181182E-2</v>
      </c>
      <c r="O85" s="299">
        <f t="shared" si="5"/>
        <v>2.1389559650898803E-2</v>
      </c>
      <c r="P85" s="299">
        <f t="shared" si="5"/>
        <v>2.2597367109774485E-2</v>
      </c>
      <c r="Q85" s="299">
        <f t="shared" si="5"/>
        <v>2.2356788085535765E-2</v>
      </c>
      <c r="R85" s="299">
        <f t="shared" si="5"/>
        <v>2.1893717853155057E-2</v>
      </c>
      <c r="S85" s="299">
        <f t="shared" si="5"/>
        <v>2.2879009737378594E-2</v>
      </c>
      <c r="T85" s="299">
        <f t="shared" si="5"/>
        <v>2.2335466155625924E-2</v>
      </c>
      <c r="U85" s="299">
        <f t="shared" si="5"/>
        <v>2.2316663430775846E-2</v>
      </c>
      <c r="V85" s="299">
        <f t="shared" si="5"/>
        <v>1.879675894108386E-2</v>
      </c>
      <c r="W85" s="299">
        <f t="shared" si="5"/>
        <v>1.8929738571212745E-2</v>
      </c>
      <c r="X85" s="299">
        <f t="shared" si="5"/>
        <v>1.8921261356817189E-2</v>
      </c>
      <c r="Y85" s="299">
        <f t="shared" si="5"/>
        <v>1.9138259853163732E-2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6.143553362220164E-3</v>
      </c>
      <c r="C86" s="233">
        <f t="shared" si="6"/>
        <v>6.0247570336830628E-3</v>
      </c>
      <c r="D86" s="233">
        <f t="shared" si="6"/>
        <v>5.8399425955762904E-3</v>
      </c>
      <c r="E86" s="233">
        <f t="shared" si="6"/>
        <v>5.5287441062286027E-3</v>
      </c>
      <c r="F86" s="233">
        <f t="shared" si="6"/>
        <v>5.7628002905780948E-3</v>
      </c>
      <c r="G86" s="233">
        <f t="shared" si="6"/>
        <v>6.25699343060423E-3</v>
      </c>
      <c r="H86" s="233">
        <f t="shared" si="6"/>
        <v>6.2184007857307598E-3</v>
      </c>
      <c r="I86" s="233">
        <f t="shared" si="6"/>
        <v>6.5081154157809835E-3</v>
      </c>
      <c r="J86" s="233">
        <f t="shared" si="6"/>
        <v>6.3921073812888279E-3</v>
      </c>
      <c r="K86" s="233">
        <f t="shared" si="6"/>
        <v>6.234181501524127E-3</v>
      </c>
      <c r="L86" s="233">
        <f t="shared" si="6"/>
        <v>6.3594913345124595E-3</v>
      </c>
      <c r="M86" s="233">
        <f t="shared" si="6"/>
        <v>6.384766387717144E-3</v>
      </c>
      <c r="N86" s="233">
        <f t="shared" si="6"/>
        <v>6.3308758658842564E-3</v>
      </c>
      <c r="O86" s="233">
        <f t="shared" si="6"/>
        <v>6.4671130391362498E-3</v>
      </c>
      <c r="P86" s="233">
        <f t="shared" si="6"/>
        <v>6.8322924768406965E-3</v>
      </c>
      <c r="Q86" s="233">
        <f t="shared" si="6"/>
        <v>6.7595536374260414E-3</v>
      </c>
      <c r="R86" s="233">
        <f t="shared" si="6"/>
        <v>6.619544792609117E-3</v>
      </c>
      <c r="S86" s="233">
        <f t="shared" si="6"/>
        <v>6.9174468577200936E-3</v>
      </c>
      <c r="T86" s="233">
        <f t="shared" si="6"/>
        <v>6.7531069721748632E-3</v>
      </c>
      <c r="U86" s="233">
        <f t="shared" si="6"/>
        <v>6.7474219861801072E-3</v>
      </c>
      <c r="V86" s="233">
        <f t="shared" si="6"/>
        <v>5.6831822078336367E-3</v>
      </c>
      <c r="W86" s="233">
        <f t="shared" si="6"/>
        <v>5.7233884726648008E-3</v>
      </c>
      <c r="X86" s="233">
        <f t="shared" si="6"/>
        <v>5.7208253949461458E-3</v>
      </c>
      <c r="Y86" s="233">
        <f t="shared" si="6"/>
        <v>5.7864346841554589E-3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7.6739477523396493E-2</v>
      </c>
      <c r="C87" s="233">
        <f t="shared" si="7"/>
        <v>7.5255585767902602E-2</v>
      </c>
      <c r="D87" s="233">
        <f t="shared" si="7"/>
        <v>7.2947058018097519E-2</v>
      </c>
      <c r="E87" s="233">
        <f t="shared" si="7"/>
        <v>6.905985983317256E-2</v>
      </c>
      <c r="F87" s="233">
        <f t="shared" si="7"/>
        <v>7.1983469060456745E-2</v>
      </c>
      <c r="G87" s="233">
        <f t="shared" si="7"/>
        <v>7.8156463926012471E-2</v>
      </c>
      <c r="H87" s="233">
        <f t="shared" si="7"/>
        <v>7.7674400984710693E-2</v>
      </c>
      <c r="I87" s="233">
        <f t="shared" si="7"/>
        <v>8.1293243050551287E-2</v>
      </c>
      <c r="J87" s="233">
        <f t="shared" si="7"/>
        <v>7.9844180035946358E-2</v>
      </c>
      <c r="K87" s="233">
        <f t="shared" si="7"/>
        <v>7.7871518811077331E-2</v>
      </c>
      <c r="L87" s="233">
        <f t="shared" si="7"/>
        <v>7.9436771124372724E-2</v>
      </c>
      <c r="M87" s="233">
        <f t="shared" si="7"/>
        <v>7.9752483264065463E-2</v>
      </c>
      <c r="N87" s="233">
        <f t="shared" si="7"/>
        <v>7.907933366397403E-2</v>
      </c>
      <c r="O87" s="233">
        <f t="shared" si="7"/>
        <v>8.0781080011440354E-2</v>
      </c>
      <c r="P87" s="233">
        <f t="shared" si="7"/>
        <v>8.5342557319354515E-2</v>
      </c>
      <c r="Q87" s="233">
        <f t="shared" si="7"/>
        <v>8.4433972302959112E-2</v>
      </c>
      <c r="R87" s="233">
        <f t="shared" si="7"/>
        <v>8.2685113789582002E-2</v>
      </c>
      <c r="S87" s="233">
        <f t="shared" si="7"/>
        <v>8.640622557650654E-2</v>
      </c>
      <c r="T87" s="233">
        <f t="shared" si="7"/>
        <v>8.4353446637440169E-2</v>
      </c>
      <c r="U87" s="233">
        <f t="shared" si="7"/>
        <v>8.4282435151213378E-2</v>
      </c>
      <c r="V87" s="233">
        <f t="shared" si="7"/>
        <v>7.098895502094392E-2</v>
      </c>
      <c r="W87" s="233">
        <f t="shared" si="7"/>
        <v>7.1491173781715905E-2</v>
      </c>
      <c r="X87" s="233">
        <f t="shared" si="7"/>
        <v>7.1459158230880004E-2</v>
      </c>
      <c r="Y87" s="233">
        <f t="shared" si="7"/>
        <v>7.2278687626614657E-2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4.0674139479967217E-2</v>
      </c>
      <c r="C88" s="233">
        <f t="shared" si="8"/>
        <v>3.9887633991736234E-2</v>
      </c>
      <c r="D88" s="233">
        <f t="shared" si="8"/>
        <v>3.8664047609351472E-2</v>
      </c>
      <c r="E88" s="233">
        <f t="shared" si="8"/>
        <v>3.6603720301132472E-2</v>
      </c>
      <c r="F88" s="233">
        <f t="shared" si="8"/>
        <v>3.8153317631388226E-2</v>
      </c>
      <c r="G88" s="233">
        <f t="shared" si="8"/>
        <v>4.1425183198809945E-2</v>
      </c>
      <c r="H88" s="233">
        <f t="shared" si="8"/>
        <v>4.1169675916959456E-2</v>
      </c>
      <c r="I88" s="233">
        <f t="shared" si="8"/>
        <v>4.308776673139187E-2</v>
      </c>
      <c r="J88" s="233">
        <f t="shared" si="8"/>
        <v>4.231972148175709E-2</v>
      </c>
      <c r="K88" s="233">
        <f t="shared" si="8"/>
        <v>4.1274154058098471E-2</v>
      </c>
      <c r="L88" s="233">
        <f t="shared" si="8"/>
        <v>4.2103782991823054E-2</v>
      </c>
      <c r="M88" s="233">
        <f t="shared" si="8"/>
        <v>4.2271119544270506E-2</v>
      </c>
      <c r="N88" s="233">
        <f t="shared" si="8"/>
        <v>4.191433081428917E-2</v>
      </c>
      <c r="O88" s="233">
        <f t="shared" si="8"/>
        <v>4.2816305528350349E-2</v>
      </c>
      <c r="P88" s="233">
        <f t="shared" si="8"/>
        <v>4.523402024630941E-2</v>
      </c>
      <c r="Q88" s="233">
        <f t="shared" si="8"/>
        <v>4.4752443945832152E-2</v>
      </c>
      <c r="R88" s="233">
        <f t="shared" si="8"/>
        <v>4.3825498423142858E-2</v>
      </c>
      <c r="S88" s="233">
        <f t="shared" si="8"/>
        <v>4.579779514350784E-2</v>
      </c>
      <c r="T88" s="233">
        <f t="shared" si="8"/>
        <v>4.4709763017361744E-2</v>
      </c>
      <c r="U88" s="233">
        <f t="shared" si="8"/>
        <v>4.4672124878705033E-2</v>
      </c>
      <c r="V88" s="233">
        <f t="shared" si="8"/>
        <v>3.7626196466853355E-2</v>
      </c>
      <c r="W88" s="233">
        <f t="shared" si="8"/>
        <v>3.789238691516425E-2</v>
      </c>
      <c r="X88" s="233">
        <f t="shared" si="8"/>
        <v>3.787541774854683E-2</v>
      </c>
      <c r="Y88" s="233">
        <f t="shared" si="8"/>
        <v>3.8309791997966011E-2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3.9481647202149799E-2</v>
      </c>
      <c r="C89" s="300">
        <f t="shared" si="9"/>
        <v>3.8097084869589931E-2</v>
      </c>
      <c r="D89" s="300">
        <f t="shared" si="9"/>
        <v>3.7112527646415552E-2</v>
      </c>
      <c r="E89" s="300">
        <f t="shared" si="9"/>
        <v>3.5260880072274348E-2</v>
      </c>
      <c r="F89" s="300">
        <f t="shared" si="9"/>
        <v>3.7175365465447106E-2</v>
      </c>
      <c r="G89" s="300">
        <f t="shared" si="9"/>
        <v>3.9670830422914596E-2</v>
      </c>
      <c r="H89" s="300">
        <f t="shared" si="9"/>
        <v>3.9204744837791058E-2</v>
      </c>
      <c r="I89" s="300">
        <f t="shared" si="9"/>
        <v>4.172641442970694E-2</v>
      </c>
      <c r="J89" s="300">
        <f t="shared" si="9"/>
        <v>4.0959870055562363E-2</v>
      </c>
      <c r="K89" s="300">
        <f t="shared" si="9"/>
        <v>3.9796113904068585E-2</v>
      </c>
      <c r="L89" s="300">
        <f t="shared" si="9"/>
        <v>4.0843647708459919E-2</v>
      </c>
      <c r="M89" s="300">
        <f t="shared" si="9"/>
        <v>4.0768253509537236E-2</v>
      </c>
      <c r="N89" s="300">
        <f t="shared" si="9"/>
        <v>4.0342168009121132E-2</v>
      </c>
      <c r="O89" s="300">
        <f t="shared" si="9"/>
        <v>4.1669658294748432E-2</v>
      </c>
      <c r="P89" s="300">
        <f t="shared" si="9"/>
        <v>4.4331803783199397E-2</v>
      </c>
      <c r="Q89" s="300">
        <f t="shared" si="9"/>
        <v>4.4305015809095911E-2</v>
      </c>
      <c r="R89" s="300">
        <f t="shared" si="9"/>
        <v>4.3018054344448969E-2</v>
      </c>
      <c r="S89" s="300">
        <f t="shared" si="9"/>
        <v>4.6761324166311562E-2</v>
      </c>
      <c r="T89" s="300">
        <f t="shared" si="9"/>
        <v>4.4415903470124245E-2</v>
      </c>
      <c r="U89" s="300">
        <f t="shared" si="9"/>
        <v>4.4693546555468061E-2</v>
      </c>
      <c r="V89" s="300">
        <f t="shared" si="9"/>
        <v>3.7417172489089434E-2</v>
      </c>
      <c r="W89" s="300">
        <f t="shared" si="9"/>
        <v>3.820101161316674E-2</v>
      </c>
      <c r="X89" s="300">
        <f t="shared" si="9"/>
        <v>3.8631568917952573E-2</v>
      </c>
      <c r="Y89" s="300">
        <f t="shared" si="9"/>
        <v>3.9492252154582998E-2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8.8109639640780044E-2</v>
      </c>
      <c r="C90" s="301">
        <f t="shared" si="10"/>
        <v>8.6093515950103047E-2</v>
      </c>
      <c r="D90" s="301">
        <f t="shared" si="10"/>
        <v>8.3148946145328723E-2</v>
      </c>
      <c r="E90" s="301">
        <f t="shared" si="10"/>
        <v>7.8792200381444508E-2</v>
      </c>
      <c r="F90" s="301">
        <f t="shared" si="10"/>
        <v>8.2119131727885347E-2</v>
      </c>
      <c r="G90" s="301">
        <f t="shared" si="10"/>
        <v>9.0041415319177698E-2</v>
      </c>
      <c r="H90" s="301">
        <f t="shared" si="10"/>
        <v>8.993205294610708E-2</v>
      </c>
      <c r="I90" s="301">
        <f t="shared" si="10"/>
        <v>9.5865060399620589E-2</v>
      </c>
      <c r="J90" s="301">
        <f t="shared" si="10"/>
        <v>9.4344381919955755E-2</v>
      </c>
      <c r="K90" s="301">
        <f t="shared" si="10"/>
        <v>9.1533274339401963E-2</v>
      </c>
      <c r="L90" s="301">
        <f t="shared" si="10"/>
        <v>9.4011267885226096E-2</v>
      </c>
      <c r="M90" s="301">
        <f t="shared" si="10"/>
        <v>9.4305865961891805E-2</v>
      </c>
      <c r="N90" s="301">
        <f t="shared" si="10"/>
        <v>9.3409166838453087E-2</v>
      </c>
      <c r="O90" s="301">
        <f t="shared" si="10"/>
        <v>9.6417548520552662E-2</v>
      </c>
      <c r="P90" s="301">
        <f t="shared" si="10"/>
        <v>0.10195179520581195</v>
      </c>
      <c r="Q90" s="301">
        <f t="shared" si="10"/>
        <v>0.10280187521204305</v>
      </c>
      <c r="R90" s="301">
        <f t="shared" si="10"/>
        <v>0.10028443197900351</v>
      </c>
      <c r="S90" s="301">
        <f t="shared" si="10"/>
        <v>0.10747360595185498</v>
      </c>
      <c r="T90" s="301">
        <f t="shared" si="10"/>
        <v>0.10352827809285256</v>
      </c>
      <c r="U90" s="301">
        <f t="shared" si="10"/>
        <v>0.10379371839397004</v>
      </c>
      <c r="V90" s="301">
        <f t="shared" si="10"/>
        <v>8.8557431053669214E-2</v>
      </c>
      <c r="W90" s="301">
        <f t="shared" si="10"/>
        <v>9.014148952603046E-2</v>
      </c>
      <c r="X90" s="301">
        <f t="shared" si="10"/>
        <v>9.0964042705115253E-2</v>
      </c>
      <c r="Y90" s="301">
        <f t="shared" si="10"/>
        <v>9.2729255103619526E-2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1.5958667436030256E-2</v>
      </c>
      <c r="C91" s="302">
        <f t="shared" si="11"/>
        <v>1.7589861705268287E-2</v>
      </c>
      <c r="D91" s="302">
        <f t="shared" si="11"/>
        <v>2.0452939222783753E-2</v>
      </c>
      <c r="E91" s="302">
        <f t="shared" si="11"/>
        <v>2.5740575023218765E-2</v>
      </c>
      <c r="F91" s="302">
        <f t="shared" si="11"/>
        <v>2.1497017957653828E-2</v>
      </c>
      <c r="G91" s="302">
        <f t="shared" si="11"/>
        <v>1.443540709019051E-2</v>
      </c>
      <c r="H91" s="302">
        <f t="shared" si="11"/>
        <v>1.451432148063001E-2</v>
      </c>
      <c r="I91" s="302">
        <f t="shared" si="11"/>
        <v>1.0737979117394122E-2</v>
      </c>
      <c r="J91" s="302">
        <f t="shared" si="11"/>
        <v>1.1615462612578472E-2</v>
      </c>
      <c r="K91" s="302">
        <f t="shared" si="11"/>
        <v>1.3390165174362773E-2</v>
      </c>
      <c r="L91" s="302">
        <f t="shared" si="11"/>
        <v>1.1799772781561135E-2</v>
      </c>
      <c r="M91" s="302">
        <f t="shared" si="11"/>
        <v>1.1592265201475372E-2</v>
      </c>
      <c r="N91" s="302">
        <f t="shared" si="11"/>
        <v>1.2131865647493896E-2</v>
      </c>
      <c r="O91" s="302">
        <f t="shared" si="11"/>
        <v>1.0409145489331672E-2</v>
      </c>
      <c r="P91" s="302">
        <f t="shared" si="11"/>
        <v>7.7444586170665828E-3</v>
      </c>
      <c r="Q91" s="302">
        <f t="shared" si="11"/>
        <v>7.4507788849609976E-3</v>
      </c>
      <c r="R91" s="302">
        <f t="shared" si="11"/>
        <v>8.4892495864628426E-3</v>
      </c>
      <c r="S91" s="302">
        <f t="shared" si="11"/>
        <v>5.7984993653548743E-3</v>
      </c>
      <c r="T91" s="302">
        <f t="shared" si="11"/>
        <v>7.149602341228762E-3</v>
      </c>
      <c r="U91" s="302">
        <f t="shared" si="11"/>
        <v>7.0498631259526276E-3</v>
      </c>
      <c r="V91" s="302">
        <f t="shared" si="11"/>
        <v>1.2999424263488692E-2</v>
      </c>
      <c r="W91" s="302">
        <f t="shared" si="11"/>
        <v>1.1441475242033462E-2</v>
      </c>
      <c r="X91" s="302">
        <f t="shared" si="11"/>
        <v>1.0437983876325706E-2</v>
      </c>
      <c r="Y91" s="302">
        <f t="shared" si="11"/>
        <v>9.2138531883908473E-3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6.9848820670230682E-2</v>
      </c>
      <c r="C92" s="302">
        <f t="shared" si="12"/>
        <v>6.6246018828905712E-2</v>
      </c>
      <c r="D92" s="302">
        <f t="shared" si="12"/>
        <v>6.0507626352664011E-2</v>
      </c>
      <c r="E92" s="302">
        <f t="shared" si="12"/>
        <v>5.097985907287228E-2</v>
      </c>
      <c r="F92" s="302">
        <f t="shared" si="12"/>
        <v>5.8462640457333154E-2</v>
      </c>
      <c r="G92" s="302">
        <f t="shared" si="12"/>
        <v>7.3261347707875346E-2</v>
      </c>
      <c r="H92" s="302">
        <f t="shared" si="12"/>
        <v>7.3087532626616283E-2</v>
      </c>
      <c r="I92" s="302">
        <f t="shared" si="12"/>
        <v>8.2688318727740739E-2</v>
      </c>
      <c r="J92" s="302">
        <f t="shared" si="12"/>
        <v>8.0333628024137405E-2</v>
      </c>
      <c r="K92" s="302">
        <f t="shared" si="12"/>
        <v>7.5806996875616872E-2</v>
      </c>
      <c r="L92" s="302">
        <f t="shared" si="12"/>
        <v>7.9828425913684331E-2</v>
      </c>
      <c r="M92" s="302">
        <f t="shared" si="12"/>
        <v>8.0321060341150483E-2</v>
      </c>
      <c r="N92" s="302">
        <f t="shared" si="12"/>
        <v>7.8904954972055616E-2</v>
      </c>
      <c r="O92" s="302">
        <f t="shared" si="12"/>
        <v>8.3585005149058603E-2</v>
      </c>
      <c r="P92" s="302">
        <f t="shared" si="12"/>
        <v>9.1647096336488834E-2</v>
      </c>
      <c r="Q92" s="302">
        <f t="shared" si="12"/>
        <v>9.2818113237074201E-2</v>
      </c>
      <c r="R92" s="302">
        <f t="shared" si="12"/>
        <v>8.9314664310637684E-2</v>
      </c>
      <c r="S92" s="302">
        <f t="shared" si="12"/>
        <v>9.9082956741040076E-2</v>
      </c>
      <c r="T92" s="302">
        <f t="shared" si="12"/>
        <v>9.3848108397172489E-2</v>
      </c>
      <c r="U92" s="302">
        <f t="shared" si="12"/>
        <v>9.4215418227809336E-2</v>
      </c>
      <c r="V92" s="302">
        <f t="shared" si="12"/>
        <v>7.3428368473506464E-2</v>
      </c>
      <c r="W92" s="302">
        <f t="shared" si="12"/>
        <v>7.6555309619100509E-2</v>
      </c>
      <c r="X92" s="302">
        <f t="shared" si="12"/>
        <v>7.8382314616737697E-2</v>
      </c>
      <c r="Y92" s="302">
        <f t="shared" si="12"/>
        <v>8.134707217149402E-2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2.3021515345190975E-3</v>
      </c>
      <c r="C93" s="302">
        <f t="shared" si="13"/>
        <v>2.2576354159290421E-3</v>
      </c>
      <c r="D93" s="302">
        <f t="shared" si="13"/>
        <v>2.1883805698809508E-3</v>
      </c>
      <c r="E93" s="302">
        <f t="shared" si="13"/>
        <v>2.071766285353454E-3</v>
      </c>
      <c r="F93" s="302">
        <f t="shared" si="13"/>
        <v>2.1594733128983629E-3</v>
      </c>
      <c r="G93" s="302">
        <f t="shared" si="13"/>
        <v>2.344660521111827E-3</v>
      </c>
      <c r="H93" s="302">
        <f t="shared" si="13"/>
        <v>2.3301988388608071E-3</v>
      </c>
      <c r="I93" s="302">
        <f t="shared" si="13"/>
        <v>2.4387625544857535E-3</v>
      </c>
      <c r="J93" s="302">
        <f t="shared" si="13"/>
        <v>2.3952912832398642E-3</v>
      </c>
      <c r="K93" s="302">
        <f t="shared" si="13"/>
        <v>2.3361122894223203E-3</v>
      </c>
      <c r="L93" s="302">
        <f t="shared" si="13"/>
        <v>2.3830691899806261E-3</v>
      </c>
      <c r="M93" s="302">
        <f t="shared" si="13"/>
        <v>2.3925404192659499E-3</v>
      </c>
      <c r="N93" s="302">
        <f t="shared" si="13"/>
        <v>2.3723462189035767E-3</v>
      </c>
      <c r="O93" s="302">
        <f t="shared" si="13"/>
        <v>2.4233978821623912E-3</v>
      </c>
      <c r="P93" s="302">
        <f t="shared" si="13"/>
        <v>2.5602402522565439E-3</v>
      </c>
      <c r="Q93" s="302">
        <f t="shared" si="13"/>
        <v>2.5329830900078436E-3</v>
      </c>
      <c r="R93" s="302">
        <f t="shared" si="13"/>
        <v>2.4805180819029815E-3</v>
      </c>
      <c r="S93" s="302">
        <f t="shared" si="13"/>
        <v>2.5921498454600581E-3</v>
      </c>
      <c r="T93" s="302">
        <f t="shared" si="13"/>
        <v>2.5305673544513169E-3</v>
      </c>
      <c r="U93" s="302">
        <f t="shared" si="13"/>
        <v>2.5284370402080939E-3</v>
      </c>
      <c r="V93" s="302">
        <f t="shared" si="13"/>
        <v>2.1296383166740642E-3</v>
      </c>
      <c r="W93" s="302">
        <f t="shared" si="13"/>
        <v>2.1447046648965023E-3</v>
      </c>
      <c r="X93" s="302">
        <f t="shared" si="13"/>
        <v>2.1437442120518387E-3</v>
      </c>
      <c r="Y93" s="302">
        <f t="shared" si="13"/>
        <v>2.1683297437346538E-3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4.0049836200354572E-2</v>
      </c>
      <c r="C94" s="301">
        <f t="shared" si="14"/>
        <v>3.9133416340955934E-2</v>
      </c>
      <c r="D94" s="301">
        <f t="shared" si="14"/>
        <v>3.7794975520603978E-2</v>
      </c>
      <c r="E94" s="301">
        <f t="shared" si="14"/>
        <v>3.5814636537020224E-2</v>
      </c>
      <c r="F94" s="301">
        <f t="shared" si="14"/>
        <v>3.7326878058129717E-2</v>
      </c>
      <c r="G94" s="301">
        <f t="shared" si="14"/>
        <v>4.0927916054171669E-2</v>
      </c>
      <c r="H94" s="301">
        <f t="shared" si="14"/>
        <v>4.0878205884594149E-2</v>
      </c>
      <c r="I94" s="301">
        <f t="shared" si="14"/>
        <v>4.3575027454373007E-2</v>
      </c>
      <c r="J94" s="301">
        <f t="shared" si="14"/>
        <v>4.288380996361623E-2</v>
      </c>
      <c r="K94" s="301">
        <f t="shared" si="14"/>
        <v>4.1606033790637244E-2</v>
      </c>
      <c r="L94" s="301">
        <f t="shared" si="14"/>
        <v>4.2732394493284594E-2</v>
      </c>
      <c r="M94" s="301">
        <f t="shared" si="14"/>
        <v>4.2866302709950795E-2</v>
      </c>
      <c r="N94" s="301">
        <f t="shared" si="14"/>
        <v>4.2458712199296866E-2</v>
      </c>
      <c r="O94" s="301">
        <f t="shared" si="14"/>
        <v>4.3826158418433035E-2</v>
      </c>
      <c r="P94" s="301">
        <f t="shared" si="14"/>
        <v>4.6341725093550862E-2</v>
      </c>
      <c r="Q94" s="301">
        <f t="shared" si="14"/>
        <v>4.6728125096383195E-2</v>
      </c>
      <c r="R94" s="301">
        <f t="shared" si="14"/>
        <v>4.5583832717728867E-2</v>
      </c>
      <c r="S94" s="301">
        <f t="shared" si="14"/>
        <v>4.8851639069024989E-2</v>
      </c>
      <c r="T94" s="301">
        <f t="shared" si="14"/>
        <v>4.7058308224023904E-2</v>
      </c>
      <c r="U94" s="301">
        <f t="shared" si="14"/>
        <v>4.7178962906349993E-2</v>
      </c>
      <c r="V94" s="301">
        <f t="shared" si="14"/>
        <v>4.0253377751667811E-2</v>
      </c>
      <c r="W94" s="301">
        <f t="shared" si="14"/>
        <v>4.0973404330013861E-2</v>
      </c>
      <c r="X94" s="301">
        <f t="shared" si="14"/>
        <v>4.1347292138688735E-2</v>
      </c>
      <c r="Y94" s="301">
        <f t="shared" si="14"/>
        <v>4.2149661410736144E-2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7.2539397436501172E-3</v>
      </c>
      <c r="C95" s="302">
        <f t="shared" si="15"/>
        <v>7.9953916842128592E-3</v>
      </c>
      <c r="D95" s="302">
        <f t="shared" si="15"/>
        <v>9.2967905558107994E-3</v>
      </c>
      <c r="E95" s="302">
        <f t="shared" si="15"/>
        <v>1.1700261374190349E-2</v>
      </c>
      <c r="F95" s="302">
        <f t="shared" si="15"/>
        <v>9.7713717989335556E-3</v>
      </c>
      <c r="G95" s="302">
        <f t="shared" si="15"/>
        <v>6.5615486773593218E-3</v>
      </c>
      <c r="H95" s="302">
        <f t="shared" si="15"/>
        <v>6.5974188548318232E-3</v>
      </c>
      <c r="I95" s="302">
        <f t="shared" si="15"/>
        <v>4.880899598815513E-3</v>
      </c>
      <c r="J95" s="302">
        <f t="shared" si="15"/>
        <v>5.2797557329902151E-3</v>
      </c>
      <c r="K95" s="302">
        <f t="shared" si="15"/>
        <v>6.08643871561944E-3</v>
      </c>
      <c r="L95" s="302">
        <f t="shared" si="15"/>
        <v>5.3635330825277886E-3</v>
      </c>
      <c r="M95" s="302">
        <f t="shared" si="15"/>
        <v>5.2692114552160734E-3</v>
      </c>
      <c r="N95" s="302">
        <f t="shared" si="15"/>
        <v>5.5144843852244982E-3</v>
      </c>
      <c r="O95" s="302">
        <f t="shared" si="15"/>
        <v>4.7314297678780325E-3</v>
      </c>
      <c r="P95" s="302">
        <f t="shared" si="15"/>
        <v>3.5202084623029918E-3</v>
      </c>
      <c r="Q95" s="302">
        <f t="shared" si="15"/>
        <v>3.3867176749822728E-3</v>
      </c>
      <c r="R95" s="302">
        <f t="shared" si="15"/>
        <v>3.8587498120285627E-3</v>
      </c>
      <c r="S95" s="302">
        <f t="shared" si="15"/>
        <v>2.6356815297067611E-3</v>
      </c>
      <c r="T95" s="302">
        <f t="shared" si="15"/>
        <v>3.2498192460130742E-3</v>
      </c>
      <c r="U95" s="302">
        <f t="shared" si="15"/>
        <v>3.2044832390693747E-3</v>
      </c>
      <c r="V95" s="302">
        <f t="shared" si="15"/>
        <v>5.9088292106766731E-3</v>
      </c>
      <c r="W95" s="302">
        <f t="shared" si="15"/>
        <v>5.200670564560664E-3</v>
      </c>
      <c r="X95" s="302">
        <f t="shared" si="15"/>
        <v>4.744538125602593E-3</v>
      </c>
      <c r="Y95" s="302">
        <f t="shared" si="15"/>
        <v>4.1881150856322037E-3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3.1749463941013953E-2</v>
      </c>
      <c r="C96" s="302">
        <f t="shared" si="16"/>
        <v>3.0111826740411688E-2</v>
      </c>
      <c r="D96" s="302">
        <f t="shared" si="16"/>
        <v>2.7503466523938199E-2</v>
      </c>
      <c r="E96" s="302">
        <f t="shared" si="16"/>
        <v>2.3172663214941939E-2</v>
      </c>
      <c r="F96" s="302">
        <f t="shared" si="16"/>
        <v>2.657392748060599E-2</v>
      </c>
      <c r="G96" s="302">
        <f t="shared" si="16"/>
        <v>3.3300612594488792E-2</v>
      </c>
      <c r="H96" s="302">
        <f t="shared" si="16"/>
        <v>3.3221605739371052E-2</v>
      </c>
      <c r="I96" s="302">
        <f t="shared" si="16"/>
        <v>3.7585599421700339E-2</v>
      </c>
      <c r="J96" s="302">
        <f t="shared" si="16"/>
        <v>3.6515285465517001E-2</v>
      </c>
      <c r="K96" s="302">
        <f t="shared" si="16"/>
        <v>3.4457725852553113E-2</v>
      </c>
      <c r="L96" s="302">
        <f t="shared" si="16"/>
        <v>3.6285648142583796E-2</v>
      </c>
      <c r="M96" s="302">
        <f t="shared" si="16"/>
        <v>3.6509572882341107E-2</v>
      </c>
      <c r="N96" s="302">
        <f t="shared" si="16"/>
        <v>3.5865888623661656E-2</v>
      </c>
      <c r="O96" s="302">
        <f t="shared" si="16"/>
        <v>3.7993184158663006E-2</v>
      </c>
      <c r="P96" s="302">
        <f t="shared" si="16"/>
        <v>4.1657771062040362E-2</v>
      </c>
      <c r="Q96" s="302">
        <f t="shared" si="16"/>
        <v>4.2190051471397365E-2</v>
      </c>
      <c r="R96" s="302">
        <f t="shared" si="16"/>
        <v>4.0597574686653488E-2</v>
      </c>
      <c r="S96" s="302">
        <f t="shared" si="16"/>
        <v>4.5037707609563653E-2</v>
      </c>
      <c r="T96" s="302">
        <f t="shared" si="16"/>
        <v>4.2658231089623869E-2</v>
      </c>
      <c r="U96" s="302">
        <f t="shared" si="16"/>
        <v>4.2825190103549668E-2</v>
      </c>
      <c r="V96" s="302">
        <f t="shared" si="16"/>
        <v>3.3376531124321103E-2</v>
      </c>
      <c r="W96" s="302">
        <f t="shared" si="16"/>
        <v>3.4797868008682058E-2</v>
      </c>
      <c r="X96" s="302">
        <f t="shared" si="16"/>
        <v>3.5628324825789856E-2</v>
      </c>
      <c r="Y96" s="302">
        <f t="shared" si="16"/>
        <v>3.6975941896133638E-2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1.0464325156904991E-3</v>
      </c>
      <c r="C97" s="302">
        <f t="shared" si="17"/>
        <v>1.0261979163313823E-3</v>
      </c>
      <c r="D97" s="302">
        <f t="shared" si="17"/>
        <v>9.9471844085497721E-4</v>
      </c>
      <c r="E97" s="302">
        <f t="shared" si="17"/>
        <v>9.4171194788793353E-4</v>
      </c>
      <c r="F97" s="302">
        <f t="shared" si="17"/>
        <v>9.8157877859016531E-4</v>
      </c>
      <c r="G97" s="302">
        <f t="shared" si="17"/>
        <v>1.0657547823235574E-3</v>
      </c>
      <c r="H97" s="302">
        <f t="shared" si="17"/>
        <v>1.0591812903912763E-3</v>
      </c>
      <c r="I97" s="302">
        <f t="shared" si="17"/>
        <v>1.1085284338571606E-3</v>
      </c>
      <c r="J97" s="302">
        <f t="shared" si="17"/>
        <v>1.0887687651090288E-3</v>
      </c>
      <c r="K97" s="302">
        <f t="shared" si="17"/>
        <v>1.061869222464691E-3</v>
      </c>
      <c r="L97" s="302">
        <f t="shared" si="17"/>
        <v>1.0832132681730118E-3</v>
      </c>
      <c r="M97" s="302">
        <f t="shared" si="17"/>
        <v>1.087518372393614E-3</v>
      </c>
      <c r="N97" s="302">
        <f t="shared" si="17"/>
        <v>1.0783391904107165E-3</v>
      </c>
      <c r="O97" s="302">
        <f t="shared" si="17"/>
        <v>1.1015444918919955E-3</v>
      </c>
      <c r="P97" s="302">
        <f t="shared" si="17"/>
        <v>1.1637455692075202E-3</v>
      </c>
      <c r="Q97" s="302">
        <f t="shared" si="17"/>
        <v>1.1513559500035651E-3</v>
      </c>
      <c r="R97" s="302">
        <f t="shared" si="17"/>
        <v>1.1275082190468093E-3</v>
      </c>
      <c r="S97" s="302">
        <f t="shared" si="17"/>
        <v>1.1782499297545716E-3</v>
      </c>
      <c r="T97" s="302">
        <f t="shared" si="17"/>
        <v>1.1502578883869621E-3</v>
      </c>
      <c r="U97" s="302">
        <f t="shared" si="17"/>
        <v>1.1492895637309523E-3</v>
      </c>
      <c r="V97" s="302">
        <f t="shared" si="17"/>
        <v>9.6801741667002948E-4</v>
      </c>
      <c r="W97" s="302">
        <f t="shared" si="17"/>
        <v>9.7486575677113772E-4</v>
      </c>
      <c r="X97" s="302">
        <f t="shared" si="17"/>
        <v>9.7442918729629031E-4</v>
      </c>
      <c r="Y97" s="302">
        <f t="shared" si="17"/>
        <v>9.8560442897029695E-4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0.3500939380758184</v>
      </c>
      <c r="C98" s="301">
        <f t="shared" si="18"/>
        <v>0.36060771797308916</v>
      </c>
      <c r="D98" s="301">
        <f t="shared" si="18"/>
        <v>0.37551415152204282</v>
      </c>
      <c r="E98" s="301">
        <f t="shared" si="18"/>
        <v>0.4000794103981134</v>
      </c>
      <c r="F98" s="301">
        <f t="shared" si="18"/>
        <v>0.38117349424510677</v>
      </c>
      <c r="G98" s="301">
        <f t="shared" si="18"/>
        <v>0.34120158073082052</v>
      </c>
      <c r="H98" s="301">
        <f t="shared" si="18"/>
        <v>0.34392720170938595</v>
      </c>
      <c r="I98" s="301">
        <f t="shared" si="18"/>
        <v>0.31808602090178656</v>
      </c>
      <c r="J98" s="301">
        <f t="shared" si="18"/>
        <v>0.32714874080379153</v>
      </c>
      <c r="K98" s="301">
        <f t="shared" si="18"/>
        <v>0.34053017240105188</v>
      </c>
      <c r="L98" s="301">
        <f t="shared" si="18"/>
        <v>0.32948997119490475</v>
      </c>
      <c r="M98" s="301">
        <f t="shared" si="18"/>
        <v>0.32780275306113127</v>
      </c>
      <c r="N98" s="301">
        <f t="shared" si="18"/>
        <v>0.33230630461614646</v>
      </c>
      <c r="O98" s="301">
        <f t="shared" si="18"/>
        <v>0.31974206932880106</v>
      </c>
      <c r="P98" s="301">
        <f t="shared" si="18"/>
        <v>0.29016107423060655</v>
      </c>
      <c r="Q98" s="301">
        <f t="shared" si="18"/>
        <v>0.29309529447026478</v>
      </c>
      <c r="R98" s="301">
        <f t="shared" si="18"/>
        <v>0.30520052390372832</v>
      </c>
      <c r="S98" s="301">
        <f t="shared" si="18"/>
        <v>0.27626582402960814</v>
      </c>
      <c r="T98" s="301">
        <f t="shared" si="18"/>
        <v>0.29244109991561096</v>
      </c>
      <c r="U98" s="301">
        <f t="shared" si="18"/>
        <v>0.29215470837702434</v>
      </c>
      <c r="V98" s="301">
        <f t="shared" si="18"/>
        <v>0.3793830456618103</v>
      </c>
      <c r="W98" s="301">
        <f t="shared" si="18"/>
        <v>0.37488103555730523</v>
      </c>
      <c r="X98" s="301">
        <f t="shared" si="18"/>
        <v>0.37412043481012119</v>
      </c>
      <c r="Y98" s="301">
        <f t="shared" si="18"/>
        <v>0.36773825690509049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6.813882285584133E-2</v>
      </c>
      <c r="C99" s="301">
        <f t="shared" si="19"/>
        <v>6.9229591810484589E-2</v>
      </c>
      <c r="D99" s="301">
        <f t="shared" si="19"/>
        <v>7.0824077379035663E-2</v>
      </c>
      <c r="E99" s="301">
        <f t="shared" si="19"/>
        <v>7.339741423834123E-2</v>
      </c>
      <c r="F99" s="301">
        <f t="shared" si="19"/>
        <v>7.1372909346478955E-2</v>
      </c>
      <c r="G99" s="301">
        <f t="shared" si="19"/>
        <v>6.72146389835344E-2</v>
      </c>
      <c r="H99" s="301">
        <f t="shared" si="19"/>
        <v>6.7516434431866224E-2</v>
      </c>
      <c r="I99" s="301">
        <f t="shared" si="19"/>
        <v>6.472134549833955E-2</v>
      </c>
      <c r="J99" s="301">
        <f t="shared" si="19"/>
        <v>6.5697999431599097E-2</v>
      </c>
      <c r="K99" s="301">
        <f t="shared" si="19"/>
        <v>6.7157724644520272E-2</v>
      </c>
      <c r="L99" s="301">
        <f t="shared" si="19"/>
        <v>6.5974933433208122E-2</v>
      </c>
      <c r="M99" s="301">
        <f t="shared" si="19"/>
        <v>6.5801142637308782E-2</v>
      </c>
      <c r="N99" s="301">
        <f t="shared" si="19"/>
        <v>6.6304680486869619E-2</v>
      </c>
      <c r="O99" s="301">
        <f t="shared" si="19"/>
        <v>6.4938336398181321E-2</v>
      </c>
      <c r="P99" s="301">
        <f t="shared" si="19"/>
        <v>6.1661614596700581E-2</v>
      </c>
      <c r="Q99" s="301">
        <f t="shared" si="19"/>
        <v>6.204470276943768E-2</v>
      </c>
      <c r="R99" s="301">
        <f t="shared" si="19"/>
        <v>6.3390826147309287E-2</v>
      </c>
      <c r="S99" s="301">
        <f t="shared" si="19"/>
        <v>6.0168011907389504E-2</v>
      </c>
      <c r="T99" s="301">
        <f t="shared" si="19"/>
        <v>6.1999932508791759E-2</v>
      </c>
      <c r="U99" s="301">
        <f t="shared" si="19"/>
        <v>6.197959444804272E-2</v>
      </c>
      <c r="V99" s="301">
        <f t="shared" si="19"/>
        <v>6.967697342468622E-2</v>
      </c>
      <c r="W99" s="301">
        <f t="shared" si="19"/>
        <v>6.8856573515516342E-2</v>
      </c>
      <c r="X99" s="301">
        <f t="shared" si="19"/>
        <v>6.8370711738517997E-2</v>
      </c>
      <c r="Y99" s="301">
        <f t="shared" si="19"/>
        <v>6.7487830222726072E-2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2.5775243985271503E-2</v>
      </c>
      <c r="C100" s="302">
        <f t="shared" si="20"/>
        <v>2.6497415911701169E-2</v>
      </c>
      <c r="D100" s="302">
        <f t="shared" si="20"/>
        <v>2.7618122274610316E-2</v>
      </c>
      <c r="E100" s="302">
        <f t="shared" si="20"/>
        <v>2.9430444760913096E-2</v>
      </c>
      <c r="F100" s="302">
        <f t="shared" si="20"/>
        <v>2.8007864794332843E-2</v>
      </c>
      <c r="G100" s="302">
        <f t="shared" si="20"/>
        <v>2.5124186563818044E-2</v>
      </c>
      <c r="H100" s="302">
        <f t="shared" si="20"/>
        <v>2.5353651975480486E-2</v>
      </c>
      <c r="I100" s="302">
        <f t="shared" si="20"/>
        <v>2.3471271503526056E-2</v>
      </c>
      <c r="J100" s="302">
        <f t="shared" si="20"/>
        <v>2.4170742150510956E-2</v>
      </c>
      <c r="K100" s="302">
        <f t="shared" si="20"/>
        <v>2.5181379180083147E-2</v>
      </c>
      <c r="L100" s="302">
        <f t="shared" si="20"/>
        <v>2.4383955931381866E-2</v>
      </c>
      <c r="M100" s="302">
        <f t="shared" si="20"/>
        <v>2.4250811408794749E-2</v>
      </c>
      <c r="N100" s="302">
        <f t="shared" si="20"/>
        <v>2.4605412959320762E-2</v>
      </c>
      <c r="O100" s="302">
        <f t="shared" si="20"/>
        <v>2.3696616130251997E-2</v>
      </c>
      <c r="P100" s="302">
        <f t="shared" si="20"/>
        <v>2.1364774443521261E-2</v>
      </c>
      <c r="Q100" s="302">
        <f t="shared" si="20"/>
        <v>2.1762932051937842E-2</v>
      </c>
      <c r="R100" s="302">
        <f t="shared" si="20"/>
        <v>2.2694289725810769E-2</v>
      </c>
      <c r="S100" s="302">
        <f t="shared" si="20"/>
        <v>2.0572386200066396E-2</v>
      </c>
      <c r="T100" s="302">
        <f t="shared" si="20"/>
        <v>2.1782327162596735E-2</v>
      </c>
      <c r="U100" s="302">
        <f t="shared" si="20"/>
        <v>2.1798608607889895E-2</v>
      </c>
      <c r="V100" s="302">
        <f t="shared" si="20"/>
        <v>2.6672187642562281E-2</v>
      </c>
      <c r="W100" s="302">
        <f t="shared" si="20"/>
        <v>2.6041388920235799E-2</v>
      </c>
      <c r="X100" s="302">
        <f t="shared" si="20"/>
        <v>2.5615434320454235E-2</v>
      </c>
      <c r="Y100" s="302">
        <f t="shared" si="20"/>
        <v>2.4975679065045164E-2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2.4059500416054532E-2</v>
      </c>
      <c r="C101" s="302">
        <f t="shared" si="21"/>
        <v>2.4782038753059135E-2</v>
      </c>
      <c r="D101" s="302">
        <f t="shared" si="21"/>
        <v>2.5806453360590197E-2</v>
      </c>
      <c r="E101" s="302">
        <f t="shared" si="21"/>
        <v>2.7494651275120529E-2</v>
      </c>
      <c r="F101" s="302">
        <f t="shared" si="21"/>
        <v>2.6195380285028005E-2</v>
      </c>
      <c r="G101" s="302">
        <f t="shared" si="21"/>
        <v>2.3448391076608205E-2</v>
      </c>
      <c r="H101" s="302">
        <f t="shared" si="21"/>
        <v>2.363570388593083E-2</v>
      </c>
      <c r="I101" s="302">
        <f t="shared" si="21"/>
        <v>2.1859820807780709E-2</v>
      </c>
      <c r="J101" s="302">
        <f t="shared" si="21"/>
        <v>2.248263797065787E-2</v>
      </c>
      <c r="K101" s="302">
        <f t="shared" si="21"/>
        <v>2.3402249892107291E-2</v>
      </c>
      <c r="L101" s="302">
        <f t="shared" si="21"/>
        <v>2.2643534311447621E-2</v>
      </c>
      <c r="M101" s="302">
        <f t="shared" si="21"/>
        <v>2.252758364513615E-2</v>
      </c>
      <c r="N101" s="302">
        <f t="shared" si="21"/>
        <v>2.2837081150597512E-2</v>
      </c>
      <c r="O101" s="302">
        <f t="shared" si="21"/>
        <v>2.1973629398805601E-2</v>
      </c>
      <c r="P101" s="302">
        <f t="shared" si="21"/>
        <v>1.9940735119675909E-2</v>
      </c>
      <c r="Q101" s="302">
        <f t="shared" si="21"/>
        <v>2.0142383492866432E-2</v>
      </c>
      <c r="R101" s="302">
        <f t="shared" si="21"/>
        <v>2.0974290992298129E-2</v>
      </c>
      <c r="S101" s="302">
        <f t="shared" si="21"/>
        <v>1.8985812050086211E-2</v>
      </c>
      <c r="T101" s="302">
        <f t="shared" si="21"/>
        <v>2.0097425290372607E-2</v>
      </c>
      <c r="U101" s="302">
        <f t="shared" si="21"/>
        <v>2.0077743608994024E-2</v>
      </c>
      <c r="V101" s="302">
        <f t="shared" si="21"/>
        <v>2.6072335314093909E-2</v>
      </c>
      <c r="W101" s="302">
        <f t="shared" si="21"/>
        <v>2.5762943741712667E-2</v>
      </c>
      <c r="X101" s="302">
        <f t="shared" si="21"/>
        <v>2.5710672988057501E-2</v>
      </c>
      <c r="Y101" s="302">
        <f t="shared" si="21"/>
        <v>2.5272070672332253E-2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7.1641361801918976E-3</v>
      </c>
      <c r="C102" s="302">
        <f t="shared" si="22"/>
        <v>7.0256051013246864E-3</v>
      </c>
      <c r="D102" s="302">
        <f t="shared" si="22"/>
        <v>6.8100888154558736E-3</v>
      </c>
      <c r="E102" s="302">
        <f t="shared" si="22"/>
        <v>6.4471932360885727E-3</v>
      </c>
      <c r="F102" s="302">
        <f t="shared" si="22"/>
        <v>6.7201314331924496E-3</v>
      </c>
      <c r="G102" s="302">
        <f t="shared" si="22"/>
        <v>7.2964212032522414E-3</v>
      </c>
      <c r="H102" s="302">
        <f t="shared" si="22"/>
        <v>7.2514174493778843E-3</v>
      </c>
      <c r="I102" s="302">
        <f t="shared" si="22"/>
        <v>7.5892602157217656E-3</v>
      </c>
      <c r="J102" s="302">
        <f t="shared" si="22"/>
        <v>7.4539806294469805E-3</v>
      </c>
      <c r="K102" s="302">
        <f t="shared" si="22"/>
        <v>7.2698196980927445E-3</v>
      </c>
      <c r="L102" s="302">
        <f t="shared" si="22"/>
        <v>7.4159463214514901E-3</v>
      </c>
      <c r="M102" s="302">
        <f t="shared" si="22"/>
        <v>7.4454201312231204E-3</v>
      </c>
      <c r="N102" s="302">
        <f t="shared" si="22"/>
        <v>7.3825771778914875E-3</v>
      </c>
      <c r="O102" s="302">
        <f t="shared" si="22"/>
        <v>7.5414464192630577E-3</v>
      </c>
      <c r="P102" s="302">
        <f t="shared" si="22"/>
        <v>7.9672904003715937E-3</v>
      </c>
      <c r="Q102" s="302">
        <f t="shared" si="22"/>
        <v>7.8824679986715801E-3</v>
      </c>
      <c r="R102" s="302">
        <f t="shared" si="22"/>
        <v>7.7192005259955846E-3</v>
      </c>
      <c r="S102" s="302">
        <f t="shared" si="22"/>
        <v>8.0665908450802629E-3</v>
      </c>
      <c r="T102" s="302">
        <f t="shared" si="22"/>
        <v>7.8749503968791826E-3</v>
      </c>
      <c r="U102" s="302">
        <f t="shared" si="22"/>
        <v>7.8683210064519147E-3</v>
      </c>
      <c r="V102" s="302">
        <f t="shared" si="22"/>
        <v>6.6272869906431747E-3</v>
      </c>
      <c r="W102" s="302">
        <f t="shared" si="22"/>
        <v>6.6741724231550214E-3</v>
      </c>
      <c r="X102" s="302">
        <f t="shared" si="22"/>
        <v>6.6711835604017881E-3</v>
      </c>
      <c r="Y102" s="302">
        <f t="shared" si="22"/>
        <v>6.7476920327578013E-3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8.3232947529231303E-3</v>
      </c>
      <c r="C103" s="302">
        <f t="shared" si="23"/>
        <v>8.1623493196076296E-3</v>
      </c>
      <c r="D103" s="302">
        <f t="shared" si="23"/>
        <v>7.9119624584112948E-3</v>
      </c>
      <c r="E103" s="302">
        <f t="shared" si="23"/>
        <v>7.4903503064873544E-3</v>
      </c>
      <c r="F103" s="302">
        <f t="shared" si="23"/>
        <v>7.8074499548871365E-3</v>
      </c>
      <c r="G103" s="302">
        <f t="shared" si="23"/>
        <v>8.4769835174349963E-3</v>
      </c>
      <c r="H103" s="302">
        <f t="shared" si="23"/>
        <v>8.4246981477738344E-3</v>
      </c>
      <c r="I103" s="302">
        <f t="shared" si="23"/>
        <v>8.8172039368454927E-3</v>
      </c>
      <c r="J103" s="302">
        <f t="shared" si="23"/>
        <v>8.6600360882314893E-3</v>
      </c>
      <c r="K103" s="302">
        <f t="shared" si="23"/>
        <v>8.4460778837696197E-3</v>
      </c>
      <c r="L103" s="302">
        <f t="shared" si="23"/>
        <v>8.6158478220947788E-3</v>
      </c>
      <c r="M103" s="302">
        <f t="shared" si="23"/>
        <v>8.6500904997952929E-3</v>
      </c>
      <c r="N103" s="302">
        <f t="shared" si="23"/>
        <v>8.5770795448710177E-3</v>
      </c>
      <c r="O103" s="302">
        <f t="shared" si="23"/>
        <v>8.7616538591847124E-3</v>
      </c>
      <c r="P103" s="302">
        <f t="shared" si="23"/>
        <v>9.25639947601491E-3</v>
      </c>
      <c r="Q103" s="302">
        <f t="shared" si="23"/>
        <v>9.1578527938689005E-3</v>
      </c>
      <c r="R103" s="302">
        <f t="shared" si="23"/>
        <v>8.9681686136038139E-3</v>
      </c>
      <c r="S103" s="302">
        <f t="shared" si="23"/>
        <v>9.3717667512339085E-3</v>
      </c>
      <c r="T103" s="302">
        <f t="shared" si="23"/>
        <v>9.1491188427016614E-3</v>
      </c>
      <c r="U103" s="302">
        <f t="shared" si="23"/>
        <v>9.1414168156644156E-3</v>
      </c>
      <c r="V103" s="302">
        <f t="shared" si="23"/>
        <v>7.6995832641833647E-3</v>
      </c>
      <c r="W103" s="302">
        <f t="shared" si="23"/>
        <v>7.7540547684372008E-3</v>
      </c>
      <c r="X103" s="302">
        <f t="shared" si="23"/>
        <v>7.750582307131962E-3</v>
      </c>
      <c r="Y103" s="302">
        <f t="shared" si="23"/>
        <v>7.8394698646124597E-3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2.8166475214002596E-3</v>
      </c>
      <c r="C104" s="302">
        <f t="shared" si="24"/>
        <v>2.7621827247919718E-3</v>
      </c>
      <c r="D104" s="302">
        <f t="shared" si="24"/>
        <v>2.6774504699679817E-3</v>
      </c>
      <c r="E104" s="302">
        <f t="shared" si="24"/>
        <v>2.5347746597316877E-3</v>
      </c>
      <c r="F104" s="302">
        <f t="shared" si="24"/>
        <v>2.6420828790385273E-3</v>
      </c>
      <c r="G104" s="302">
        <f t="shared" si="24"/>
        <v>2.8686566224209085E-3</v>
      </c>
      <c r="H104" s="302">
        <f t="shared" si="24"/>
        <v>2.850962973303184E-3</v>
      </c>
      <c r="I104" s="302">
        <f t="shared" si="24"/>
        <v>2.9837890344655243E-3</v>
      </c>
      <c r="J104" s="302">
        <f t="shared" si="24"/>
        <v>2.930602592751803E-3</v>
      </c>
      <c r="K104" s="302">
        <f t="shared" si="24"/>
        <v>2.8581979904674605E-3</v>
      </c>
      <c r="L104" s="302">
        <f t="shared" si="24"/>
        <v>2.9156490468323585E-3</v>
      </c>
      <c r="M104" s="302">
        <f t="shared" si="24"/>
        <v>2.927236952359477E-3</v>
      </c>
      <c r="N104" s="302">
        <f t="shared" si="24"/>
        <v>2.9025296541888451E-3</v>
      </c>
      <c r="O104" s="302">
        <f t="shared" si="24"/>
        <v>2.964990590675955E-3</v>
      </c>
      <c r="P104" s="302">
        <f t="shared" si="24"/>
        <v>3.1324151571169088E-3</v>
      </c>
      <c r="Q104" s="302">
        <f t="shared" si="24"/>
        <v>3.0990664320929297E-3</v>
      </c>
      <c r="R104" s="302">
        <f t="shared" si="24"/>
        <v>3.0348762896009961E-3</v>
      </c>
      <c r="S104" s="302">
        <f t="shared" si="24"/>
        <v>3.171456060922723E-3</v>
      </c>
      <c r="T104" s="302">
        <f t="shared" si="24"/>
        <v>3.0961108162415726E-3</v>
      </c>
      <c r="U104" s="302">
        <f t="shared" si="24"/>
        <v>3.0935044090424778E-3</v>
      </c>
      <c r="V104" s="302">
        <f t="shared" si="24"/>
        <v>2.6055802132034958E-3</v>
      </c>
      <c r="W104" s="302">
        <f t="shared" si="24"/>
        <v>2.624013661975645E-3</v>
      </c>
      <c r="X104" s="302">
        <f t="shared" si="24"/>
        <v>2.6228385624725162E-3</v>
      </c>
      <c r="Y104" s="302">
        <f t="shared" si="24"/>
        <v>2.6529185879783823E-3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0.145353241436153</v>
      </c>
      <c r="C105" s="301">
        <f t="shared" si="25"/>
        <v>0.14326299117099817</v>
      </c>
      <c r="D105" s="301">
        <f t="shared" si="25"/>
        <v>0.14011504339172801</v>
      </c>
      <c r="E105" s="301">
        <f t="shared" si="25"/>
        <v>0.13477972967228874</v>
      </c>
      <c r="F105" s="301">
        <f t="shared" si="25"/>
        <v>0.13871682336366292</v>
      </c>
      <c r="G105" s="301">
        <f t="shared" si="25"/>
        <v>0.14720788096505641</v>
      </c>
      <c r="H105" s="301">
        <f t="shared" si="25"/>
        <v>0.14649400323155259</v>
      </c>
      <c r="I105" s="301">
        <f t="shared" si="25"/>
        <v>0.15130411698281371</v>
      </c>
      <c r="J105" s="301">
        <f t="shared" si="25"/>
        <v>0.14931839177428158</v>
      </c>
      <c r="K105" s="301">
        <f t="shared" si="25"/>
        <v>0.14663893712898424</v>
      </c>
      <c r="L105" s="301">
        <f t="shared" si="25"/>
        <v>0.1487278910114766</v>
      </c>
      <c r="M105" s="301">
        <f t="shared" si="25"/>
        <v>0.14913003547434531</v>
      </c>
      <c r="N105" s="301">
        <f t="shared" si="25"/>
        <v>0.14821096499967343</v>
      </c>
      <c r="O105" s="301">
        <f t="shared" si="25"/>
        <v>0.15047801806141423</v>
      </c>
      <c r="P105" s="301">
        <f t="shared" si="25"/>
        <v>0.15664762657376091</v>
      </c>
      <c r="Q105" s="301">
        <f t="shared" si="25"/>
        <v>0.15530286054532741</v>
      </c>
      <c r="R105" s="301">
        <f t="shared" si="25"/>
        <v>0.15292541891211484</v>
      </c>
      <c r="S105" s="301">
        <f t="shared" si="25"/>
        <v>0.15784983533002342</v>
      </c>
      <c r="T105" s="301">
        <f t="shared" si="25"/>
        <v>0.15511638533664857</v>
      </c>
      <c r="U105" s="301">
        <f t="shared" si="25"/>
        <v>0.15500808798561982</v>
      </c>
      <c r="V105" s="301">
        <f t="shared" si="25"/>
        <v>0.1360797946470754</v>
      </c>
      <c r="W105" s="301">
        <f t="shared" si="25"/>
        <v>0.13655530603941674</v>
      </c>
      <c r="X105" s="301">
        <f t="shared" si="25"/>
        <v>0.13628690175679523</v>
      </c>
      <c r="Y105" s="301">
        <f t="shared" si="25"/>
        <v>0.13725337087064995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1.225527299783806E-2</v>
      </c>
      <c r="C106" s="302">
        <f t="shared" si="26"/>
        <v>1.2514969074784813E-2</v>
      </c>
      <c r="D106" s="302">
        <f t="shared" si="26"/>
        <v>1.3041663817528359E-2</v>
      </c>
      <c r="E106" s="302">
        <f t="shared" si="26"/>
        <v>1.3900794471745678E-2</v>
      </c>
      <c r="F106" s="302">
        <f t="shared" si="26"/>
        <v>1.318453837112815E-2</v>
      </c>
      <c r="G106" s="302">
        <f t="shared" si="26"/>
        <v>1.1851067108990683E-2</v>
      </c>
      <c r="H106" s="302">
        <f t="shared" si="26"/>
        <v>1.1909533374078893E-2</v>
      </c>
      <c r="I106" s="302">
        <f t="shared" si="26"/>
        <v>1.099131180179185E-2</v>
      </c>
      <c r="J106" s="302">
        <f t="shared" si="26"/>
        <v>1.1315966420669154E-2</v>
      </c>
      <c r="K106" s="302">
        <f t="shared" si="26"/>
        <v>1.1768199346924845E-2</v>
      </c>
      <c r="L106" s="302">
        <f t="shared" si="26"/>
        <v>1.137771349535471E-2</v>
      </c>
      <c r="M106" s="302">
        <f t="shared" si="26"/>
        <v>1.1272768685294468E-2</v>
      </c>
      <c r="N106" s="302">
        <f t="shared" si="26"/>
        <v>1.142316509149221E-2</v>
      </c>
      <c r="O106" s="302">
        <f t="shared" si="26"/>
        <v>1.1001830944410785E-2</v>
      </c>
      <c r="P106" s="302">
        <f t="shared" si="26"/>
        <v>9.9122661046806403E-3</v>
      </c>
      <c r="Q106" s="302">
        <f t="shared" si="26"/>
        <v>1.0051720291843825E-2</v>
      </c>
      <c r="R106" s="302">
        <f t="shared" si="26"/>
        <v>1.0447537396009241E-2</v>
      </c>
      <c r="S106" s="302">
        <f t="shared" si="26"/>
        <v>9.5123260033873978E-3</v>
      </c>
      <c r="T106" s="302">
        <f t="shared" si="26"/>
        <v>1.0008622864016723E-2</v>
      </c>
      <c r="U106" s="302">
        <f t="shared" si="26"/>
        <v>1.0023002423055769E-2</v>
      </c>
      <c r="V106" s="302">
        <f t="shared" si="26"/>
        <v>1.2236852693492299E-2</v>
      </c>
      <c r="W106" s="302">
        <f t="shared" si="26"/>
        <v>1.1929247349094452E-2</v>
      </c>
      <c r="X106" s="302">
        <f t="shared" si="26"/>
        <v>1.172432654325092E-2</v>
      </c>
      <c r="Y106" s="302">
        <f t="shared" si="26"/>
        <v>1.1400409340986841E-2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4.5319834578717699E-3</v>
      </c>
      <c r="C107" s="302">
        <f t="shared" si="27"/>
        <v>4.6680848620720833E-3</v>
      </c>
      <c r="D107" s="302">
        <f t="shared" si="27"/>
        <v>4.8610493864823636E-3</v>
      </c>
      <c r="E107" s="302">
        <f t="shared" si="27"/>
        <v>5.1790478856182705E-3</v>
      </c>
      <c r="F107" s="302">
        <f t="shared" si="27"/>
        <v>4.9343098597836657E-3</v>
      </c>
      <c r="G107" s="302">
        <f t="shared" si="27"/>
        <v>4.4168714493334014E-3</v>
      </c>
      <c r="H107" s="302">
        <f t="shared" si="27"/>
        <v>4.4521547485963887E-3</v>
      </c>
      <c r="I107" s="302">
        <f t="shared" si="27"/>
        <v>4.1176393765348695E-3</v>
      </c>
      <c r="J107" s="302">
        <f t="shared" si="27"/>
        <v>4.2349567368552225E-3</v>
      </c>
      <c r="K107" s="302">
        <f t="shared" si="27"/>
        <v>4.4081800350783806E-3</v>
      </c>
      <c r="L107" s="302">
        <f t="shared" si="27"/>
        <v>4.2652640808266999E-3</v>
      </c>
      <c r="M107" s="302">
        <f t="shared" si="27"/>
        <v>4.2434229580865859E-3</v>
      </c>
      <c r="N107" s="302">
        <f t="shared" si="27"/>
        <v>4.3017216571762619E-3</v>
      </c>
      <c r="O107" s="302">
        <f t="shared" si="27"/>
        <v>4.1390770058691989E-3</v>
      </c>
      <c r="P107" s="302">
        <f t="shared" si="27"/>
        <v>3.7561495516287013E-3</v>
      </c>
      <c r="Q107" s="302">
        <f t="shared" si="27"/>
        <v>3.7941331787116834E-3</v>
      </c>
      <c r="R107" s="302">
        <f t="shared" si="27"/>
        <v>3.9508359763885679E-3</v>
      </c>
      <c r="S107" s="302">
        <f t="shared" si="27"/>
        <v>3.5762748459996193E-3</v>
      </c>
      <c r="T107" s="302">
        <f t="shared" si="27"/>
        <v>3.7856645976325105E-3</v>
      </c>
      <c r="U107" s="302">
        <f t="shared" si="27"/>
        <v>3.7819572449074618E-3</v>
      </c>
      <c r="V107" s="302">
        <f t="shared" si="27"/>
        <v>4.9111324137351402E-3</v>
      </c>
      <c r="W107" s="302">
        <f t="shared" si="27"/>
        <v>4.8528536687990611E-3</v>
      </c>
      <c r="X107" s="302">
        <f t="shared" si="27"/>
        <v>4.8430076542601381E-3</v>
      </c>
      <c r="Y107" s="302">
        <f t="shared" si="27"/>
        <v>4.7603900435418088E-3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0.12856598498044317</v>
      </c>
      <c r="C108" s="302">
        <f t="shared" si="28"/>
        <v>0.12607993723414129</v>
      </c>
      <c r="D108" s="302">
        <f t="shared" si="28"/>
        <v>0.12221233018771729</v>
      </c>
      <c r="E108" s="302">
        <f t="shared" si="28"/>
        <v>0.11569988731492478</v>
      </c>
      <c r="F108" s="302">
        <f t="shared" si="28"/>
        <v>0.12059797513275113</v>
      </c>
      <c r="G108" s="302">
        <f t="shared" si="28"/>
        <v>0.13093994240673235</v>
      </c>
      <c r="H108" s="302">
        <f t="shared" si="28"/>
        <v>0.13013231510887732</v>
      </c>
      <c r="I108" s="302">
        <f t="shared" si="28"/>
        <v>0.13619516580448698</v>
      </c>
      <c r="J108" s="302">
        <f t="shared" si="28"/>
        <v>0.1337674686167572</v>
      </c>
      <c r="K108" s="302">
        <f t="shared" si="28"/>
        <v>0.13046255774698101</v>
      </c>
      <c r="L108" s="302">
        <f t="shared" si="28"/>
        <v>0.13308491343529519</v>
      </c>
      <c r="M108" s="302">
        <f t="shared" si="28"/>
        <v>0.13361384383096425</v>
      </c>
      <c r="N108" s="302">
        <f t="shared" si="28"/>
        <v>0.13248607825100497</v>
      </c>
      <c r="O108" s="302">
        <f t="shared" si="28"/>
        <v>0.13533711011113425</v>
      </c>
      <c r="P108" s="302">
        <f t="shared" si="28"/>
        <v>0.14297921091745158</v>
      </c>
      <c r="Q108" s="302">
        <f t="shared" si="28"/>
        <v>0.14145700707477191</v>
      </c>
      <c r="R108" s="302">
        <f t="shared" si="28"/>
        <v>0.13852704553971704</v>
      </c>
      <c r="S108" s="302">
        <f t="shared" si="28"/>
        <v>0.14476123448063638</v>
      </c>
      <c r="T108" s="302">
        <f t="shared" si="28"/>
        <v>0.14132209787499936</v>
      </c>
      <c r="U108" s="302">
        <f t="shared" si="28"/>
        <v>0.14120312831765661</v>
      </c>
      <c r="V108" s="302">
        <f t="shared" si="28"/>
        <v>0.11893180953984796</v>
      </c>
      <c r="W108" s="302">
        <f t="shared" si="28"/>
        <v>0.11977320502152322</v>
      </c>
      <c r="X108" s="302">
        <f t="shared" si="28"/>
        <v>0.11971956755928416</v>
      </c>
      <c r="Y108" s="302">
        <f t="shared" si="28"/>
        <v>0.12109257148612129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0.12489629735437094</v>
      </c>
      <c r="C109" s="235">
        <f t="shared" si="29"/>
        <v>0.1224812094241807</v>
      </c>
      <c r="D109" s="235">
        <f t="shared" si="29"/>
        <v>0.11872399634955988</v>
      </c>
      <c r="E109" s="235">
        <f t="shared" si="29"/>
        <v>0.1123974395883187</v>
      </c>
      <c r="F109" s="235">
        <f t="shared" si="29"/>
        <v>0.11715572019151337</v>
      </c>
      <c r="G109" s="235">
        <f t="shared" si="29"/>
        <v>0.12720249438358933</v>
      </c>
      <c r="H109" s="235">
        <f t="shared" si="29"/>
        <v>0.12641791937209032</v>
      </c>
      <c r="I109" s="235">
        <f t="shared" si="29"/>
        <v>0.13230771676608374</v>
      </c>
      <c r="J109" s="235">
        <f t="shared" si="29"/>
        <v>0.12994931388143904</v>
      </c>
      <c r="K109" s="235">
        <f t="shared" si="29"/>
        <v>0.12673873582081094</v>
      </c>
      <c r="L109" s="235">
        <f t="shared" si="29"/>
        <v>0.12928624102497854</v>
      </c>
      <c r="M109" s="235">
        <f t="shared" si="29"/>
        <v>0.12980007404222096</v>
      </c>
      <c r="N109" s="235">
        <f t="shared" si="29"/>
        <v>0.12870449852711063</v>
      </c>
      <c r="O109" s="235">
        <f t="shared" si="29"/>
        <v>0.13147415274804358</v>
      </c>
      <c r="P109" s="235">
        <f t="shared" si="29"/>
        <v>0.13889812336409016</v>
      </c>
      <c r="Q109" s="235">
        <f t="shared" si="29"/>
        <v>0.13741936812569472</v>
      </c>
      <c r="R109" s="235">
        <f t="shared" si="29"/>
        <v>0.13457303713717747</v>
      </c>
      <c r="S109" s="235">
        <f t="shared" si="29"/>
        <v>0.14062928223067431</v>
      </c>
      <c r="T109" s="235">
        <f t="shared" si="29"/>
        <v>0.13728830966934488</v>
      </c>
      <c r="U109" s="235">
        <f t="shared" si="29"/>
        <v>0.1371727358866506</v>
      </c>
      <c r="V109" s="235">
        <f t="shared" si="29"/>
        <v>0.11553711233528684</v>
      </c>
      <c r="W109" s="235">
        <f t="shared" si="29"/>
        <v>0.11635449167779273</v>
      </c>
      <c r="X109" s="235">
        <f t="shared" si="29"/>
        <v>0.11630238520161887</v>
      </c>
      <c r="Y109" s="235">
        <f t="shared" si="29"/>
        <v>0.11763619917069526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0.47588062548176141</v>
      </c>
      <c r="C113" s="322">
        <f>IF(C$5=0,0,C$5/FBT_fec!C$5)</f>
        <v>0.47591246101957102</v>
      </c>
      <c r="D113" s="322">
        <f>IF(D$5=0,0,D$5/FBT_fec!D$5)</f>
        <v>0.47289326672489751</v>
      </c>
      <c r="E113" s="322">
        <f>IF(E$5=0,0,E$5/FBT_fec!E$5)</f>
        <v>0.46733910372399123</v>
      </c>
      <c r="F113" s="322">
        <f>IF(F$5=0,0,F$5/FBT_fec!F$5)</f>
        <v>0.47132628541095212</v>
      </c>
      <c r="G113" s="322">
        <f>IF(G$5=0,0,G$5/FBT_fec!G$5)</f>
        <v>0.48041888014440576</v>
      </c>
      <c r="H113" s="322">
        <f>IF(H$5=0,0,H$5/FBT_fec!H$5)</f>
        <v>0.48070567047631735</v>
      </c>
      <c r="I113" s="322">
        <f>IF(I$5=0,0,I$5/FBT_fec!I$5)</f>
        <v>0.48495101766465676</v>
      </c>
      <c r="J113" s="322">
        <f>IF(J$5=0,0,J$5/FBT_fec!J$5)</f>
        <v>0.48246103710953198</v>
      </c>
      <c r="K113" s="322">
        <f>IF(K$5=0,0,K$5/FBT_fec!K$5)</f>
        <v>0.48053816386976289</v>
      </c>
      <c r="L113" s="322">
        <f>IF(L$5=0,0,L$5/FBT_fec!L$5)</f>
        <v>0.48268092401027746</v>
      </c>
      <c r="M113" s="322">
        <f>IF(M$5=0,0,M$5/FBT_fec!M$5)</f>
        <v>0.48457440534148832</v>
      </c>
      <c r="N113" s="322">
        <f>IF(N$5=0,0,N$5/FBT_fec!N$5)</f>
        <v>0.48418990158453606</v>
      </c>
      <c r="O113" s="322">
        <f>IF(O$5=0,0,O$5/FBT_fec!O$5)</f>
        <v>0.485399135614977</v>
      </c>
      <c r="P113" s="322">
        <f>IF(P$5=0,0,P$5/FBT_fec!P$5)</f>
        <v>0.49314058128477689</v>
      </c>
      <c r="Q113" s="322">
        <f>IF(Q$5=0,0,Q$5/FBT_fec!Q$5)</f>
        <v>0.49030564140328053</v>
      </c>
      <c r="R113" s="322">
        <f>IF(R$5=0,0,R$5/FBT_fec!R$5)</f>
        <v>0.48880039160422567</v>
      </c>
      <c r="S113" s="322">
        <f>IF(S$5=0,0,S$5/FBT_fec!S$5)</f>
        <v>0.49028824765495871</v>
      </c>
      <c r="T113" s="322">
        <f>IF(T$5=0,0,T$5/FBT_fec!T$5)</f>
        <v>0.49045515485548818</v>
      </c>
      <c r="U113" s="322">
        <f>IF(U$5=0,0,U$5/FBT_fec!U$5)</f>
        <v>0.4897666100883053</v>
      </c>
      <c r="V113" s="322">
        <f>IF(V$5=0,0,V$5/FBT_fec!V$5)</f>
        <v>0.48062338688777601</v>
      </c>
      <c r="W113" s="322">
        <f>IF(W$5=0,0,W$5/FBT_fec!W$5)</f>
        <v>0.48317454270374927</v>
      </c>
      <c r="X113" s="322">
        <f>IF(X$5=0,0,X$5/FBT_fec!X$5)</f>
        <v>0.48376835569960042</v>
      </c>
      <c r="Y113" s="322">
        <f>IF(Y$5=0,0,Y$5/FBT_fec!Y$5)</f>
        <v>0.48605922629623116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0.45576227573850953</v>
      </c>
      <c r="C114" s="334">
        <f>IF(C$6=0,0,C$6/FBT_fec!C$6)</f>
        <v>0.45576227573850969</v>
      </c>
      <c r="D114" s="334">
        <f>IF(D$6=0,0,D$6/FBT_fec!D$6)</f>
        <v>0.45576227573850936</v>
      </c>
      <c r="E114" s="334">
        <f>IF(E$6=0,0,E$6/FBT_fec!E$6)</f>
        <v>0.45576227573850947</v>
      </c>
      <c r="F114" s="334">
        <f>IF(F$6=0,0,F$6/FBT_fec!F$6)</f>
        <v>0.45576227573850953</v>
      </c>
      <c r="G114" s="334">
        <f>IF(G$6=0,0,G$6/FBT_fec!G$6)</f>
        <v>0.45576227573850947</v>
      </c>
      <c r="H114" s="334">
        <f>IF(H$6=0,0,H$6/FBT_fec!H$6)</f>
        <v>0.45576227573850953</v>
      </c>
      <c r="I114" s="334">
        <f>IF(I$6=0,0,I$6/FBT_fec!I$6)</f>
        <v>0.45576227573850947</v>
      </c>
      <c r="J114" s="334">
        <f>IF(J$6=0,0,J$6/FBT_fec!J$6)</f>
        <v>0.45576227573850958</v>
      </c>
      <c r="K114" s="334">
        <f>IF(K$6=0,0,K$6/FBT_fec!K$6)</f>
        <v>0.45576227573850958</v>
      </c>
      <c r="L114" s="334">
        <f>IF(L$6=0,0,L$6/FBT_fec!L$6)</f>
        <v>0.45576227573850953</v>
      </c>
      <c r="M114" s="334">
        <f>IF(M$6=0,0,M$6/FBT_fec!M$6)</f>
        <v>0.45576227573850953</v>
      </c>
      <c r="N114" s="334">
        <f>IF(N$6=0,0,N$6/FBT_fec!N$6)</f>
        <v>0.45576227573850947</v>
      </c>
      <c r="O114" s="334">
        <f>IF(O$6=0,0,O$6/FBT_fec!O$6)</f>
        <v>0.45576227573850947</v>
      </c>
      <c r="P114" s="334">
        <f>IF(P$6=0,0,P$6/FBT_fec!P$6)</f>
        <v>0.45576227573850958</v>
      </c>
      <c r="Q114" s="334">
        <f>IF(Q$6=0,0,Q$6/FBT_fec!Q$6)</f>
        <v>0.45576227573850958</v>
      </c>
      <c r="R114" s="334">
        <f>IF(R$6=0,0,R$6/FBT_fec!R$6)</f>
        <v>0.45576227573850947</v>
      </c>
      <c r="S114" s="334">
        <f>IF(S$6=0,0,S$6/FBT_fec!S$6)</f>
        <v>0.45576227573850953</v>
      </c>
      <c r="T114" s="334">
        <f>IF(T$6=0,0,T$6/FBT_fec!T$6)</f>
        <v>0.45576227573850958</v>
      </c>
      <c r="U114" s="334">
        <f>IF(U$6=0,0,U$6/FBT_fec!U$6)</f>
        <v>0.45576227573850958</v>
      </c>
      <c r="V114" s="334">
        <f>IF(V$6=0,0,V$6/FBT_fec!V$6)</f>
        <v>0.45576227573850953</v>
      </c>
      <c r="W114" s="334">
        <f>IF(W$6=0,0,W$6/FBT_fec!W$6)</f>
        <v>0.45576227573850958</v>
      </c>
      <c r="X114" s="334">
        <f>IF(X$6=0,0,X$6/FBT_fec!X$6)</f>
        <v>0.45576227573850947</v>
      </c>
      <c r="Y114" s="334">
        <f>IF(Y$6=0,0,Y$6/FBT_fec!Y$6)</f>
        <v>0.45576227573850958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0.11811367805926234</v>
      </c>
      <c r="C115" s="335">
        <f>IF(C$7=0,0,C$7/FBT_fec!C$7)</f>
        <v>0.11811367805926246</v>
      </c>
      <c r="D115" s="335">
        <f>IF(D$7=0,0,D$7/FBT_fec!D$7)</f>
        <v>0.11811367805926241</v>
      </c>
      <c r="E115" s="335">
        <f>IF(E$7=0,0,E$7/FBT_fec!E$7)</f>
        <v>0.1181136780592624</v>
      </c>
      <c r="F115" s="335">
        <f>IF(F$7=0,0,F$7/FBT_fec!F$7)</f>
        <v>0.11811367805926247</v>
      </c>
      <c r="G115" s="335">
        <f>IF(G$7=0,0,G$7/FBT_fec!G$7)</f>
        <v>0.11811367805926234</v>
      </c>
      <c r="H115" s="335">
        <f>IF(H$7=0,0,H$7/FBT_fec!H$7)</f>
        <v>0.11811367805926237</v>
      </c>
      <c r="I115" s="335">
        <f>IF(I$7=0,0,I$7/FBT_fec!I$7)</f>
        <v>0.11811367805926239</v>
      </c>
      <c r="J115" s="335">
        <f>IF(J$7=0,0,J$7/FBT_fec!J$7)</f>
        <v>0.11811367805926244</v>
      </c>
      <c r="K115" s="335">
        <f>IF(K$7=0,0,K$7/FBT_fec!K$7)</f>
        <v>0.11811367805926236</v>
      </c>
      <c r="L115" s="335">
        <f>IF(L$7=0,0,L$7/FBT_fec!L$7)</f>
        <v>0.1181136780592624</v>
      </c>
      <c r="M115" s="335">
        <f>IF(M$7=0,0,M$7/FBT_fec!M$7)</f>
        <v>0.11811367805926241</v>
      </c>
      <c r="N115" s="335">
        <f>IF(N$7=0,0,N$7/FBT_fec!N$7)</f>
        <v>0.11811367805926236</v>
      </c>
      <c r="O115" s="335">
        <f>IF(O$7=0,0,O$7/FBT_fec!O$7)</f>
        <v>0.11811367805926234</v>
      </c>
      <c r="P115" s="335">
        <f>IF(P$7=0,0,P$7/FBT_fec!P$7)</f>
        <v>0.11811367805926246</v>
      </c>
      <c r="Q115" s="335">
        <f>IF(Q$7=0,0,Q$7/FBT_fec!Q$7)</f>
        <v>0.1181136780592624</v>
      </c>
      <c r="R115" s="335">
        <f>IF(R$7=0,0,R$7/FBT_fec!R$7)</f>
        <v>0.11811367805926246</v>
      </c>
      <c r="S115" s="335">
        <f>IF(S$7=0,0,S$7/FBT_fec!S$7)</f>
        <v>0.11811367805926243</v>
      </c>
      <c r="T115" s="335">
        <f>IF(T$7=0,0,T$7/FBT_fec!T$7)</f>
        <v>0.11811367805926244</v>
      </c>
      <c r="U115" s="335">
        <f>IF(U$7=0,0,U$7/FBT_fec!U$7)</f>
        <v>0.11811367805926237</v>
      </c>
      <c r="V115" s="335">
        <f>IF(V$7=0,0,V$7/FBT_fec!V$7)</f>
        <v>0.11811367805926241</v>
      </c>
      <c r="W115" s="335">
        <f>IF(W$7=0,0,W$7/FBT_fec!W$7)</f>
        <v>0.11811367805926243</v>
      </c>
      <c r="X115" s="335">
        <f>IF(X$7=0,0,X$7/FBT_fec!X$7)</f>
        <v>0.11811367805926241</v>
      </c>
      <c r="Y115" s="335">
        <f>IF(Y$7=0,0,Y$7/FBT_fec!Y$7)</f>
        <v>0.11811367805926241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0.64547206902904153</v>
      </c>
      <c r="C116" s="335">
        <f>IF(C$8=0,0,C$8/FBT_fec!C$8)</f>
        <v>0.64547206902904142</v>
      </c>
      <c r="D116" s="335">
        <f>IF(D$8=0,0,D$8/FBT_fec!D$8)</f>
        <v>0.64547206902904175</v>
      </c>
      <c r="E116" s="335">
        <f>IF(E$8=0,0,E$8/FBT_fec!E$8)</f>
        <v>0.64547206902904164</v>
      </c>
      <c r="F116" s="335">
        <f>IF(F$8=0,0,F$8/FBT_fec!F$8)</f>
        <v>0.64547206902904142</v>
      </c>
      <c r="G116" s="335">
        <f>IF(G$8=0,0,G$8/FBT_fec!G$8)</f>
        <v>0.64547206902904164</v>
      </c>
      <c r="H116" s="335">
        <f>IF(H$8=0,0,H$8/FBT_fec!H$8)</f>
        <v>0.64547206902904131</v>
      </c>
      <c r="I116" s="335">
        <f>IF(I$8=0,0,I$8/FBT_fec!I$8)</f>
        <v>0.64547206902904186</v>
      </c>
      <c r="J116" s="335">
        <f>IF(J$8=0,0,J$8/FBT_fec!J$8)</f>
        <v>0.64547206902904153</v>
      </c>
      <c r="K116" s="335">
        <f>IF(K$8=0,0,K$8/FBT_fec!K$8)</f>
        <v>0.64547206902904142</v>
      </c>
      <c r="L116" s="335">
        <f>IF(L$8=0,0,L$8/FBT_fec!L$8)</f>
        <v>0.64547206902904186</v>
      </c>
      <c r="M116" s="335">
        <f>IF(M$8=0,0,M$8/FBT_fec!M$8)</f>
        <v>0.64547206902904131</v>
      </c>
      <c r="N116" s="335">
        <f>IF(N$8=0,0,N$8/FBT_fec!N$8)</f>
        <v>0.64547206902904131</v>
      </c>
      <c r="O116" s="335">
        <f>IF(O$8=0,0,O$8/FBT_fec!O$8)</f>
        <v>0.64547206902904153</v>
      </c>
      <c r="P116" s="335">
        <f>IF(P$8=0,0,P$8/FBT_fec!P$8)</f>
        <v>0.64547206902904164</v>
      </c>
      <c r="Q116" s="335">
        <f>IF(Q$8=0,0,Q$8/FBT_fec!Q$8)</f>
        <v>0.64547206902904175</v>
      </c>
      <c r="R116" s="335">
        <f>IF(R$8=0,0,R$8/FBT_fec!R$8)</f>
        <v>0.64547206902904164</v>
      </c>
      <c r="S116" s="335">
        <f>IF(S$8=0,0,S$8/FBT_fec!S$8)</f>
        <v>0.64547206902904153</v>
      </c>
      <c r="T116" s="335">
        <f>IF(T$8=0,0,T$8/FBT_fec!T$8)</f>
        <v>0.64547206902904175</v>
      </c>
      <c r="U116" s="335">
        <f>IF(U$8=0,0,U$8/FBT_fec!U$8)</f>
        <v>0.64547206902904142</v>
      </c>
      <c r="V116" s="335">
        <f>IF(V$8=0,0,V$8/FBT_fec!V$8)</f>
        <v>0.64547206902904142</v>
      </c>
      <c r="W116" s="335">
        <f>IF(W$8=0,0,W$8/FBT_fec!W$8)</f>
        <v>0.64547206902904153</v>
      </c>
      <c r="X116" s="335">
        <f>IF(X$8=0,0,X$8/FBT_fec!X$8)</f>
        <v>0.64547206902904153</v>
      </c>
      <c r="Y116" s="335">
        <f>IF(Y$8=0,0,Y$8/FBT_fec!Y$8)</f>
        <v>0.64547206902904142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0.45615845217964285</v>
      </c>
      <c r="C117" s="335">
        <f>IF(C$9=0,0,C$9/FBT_fec!C$9)</f>
        <v>0.45615845217964274</v>
      </c>
      <c r="D117" s="335">
        <f>IF(D$9=0,0,D$9/FBT_fec!D$9)</f>
        <v>0.4561584521796429</v>
      </c>
      <c r="E117" s="335">
        <f>IF(E$9=0,0,E$9/FBT_fec!E$9)</f>
        <v>0.4561584521796429</v>
      </c>
      <c r="F117" s="335">
        <f>IF(F$9=0,0,F$9/FBT_fec!F$9)</f>
        <v>0.45615845217964274</v>
      </c>
      <c r="G117" s="335">
        <f>IF(G$9=0,0,G$9/FBT_fec!G$9)</f>
        <v>0.45615845217964268</v>
      </c>
      <c r="H117" s="335">
        <f>IF(H$9=0,0,H$9/FBT_fec!H$9)</f>
        <v>0.45615845217964301</v>
      </c>
      <c r="I117" s="335">
        <f>IF(I$9=0,0,I$9/FBT_fec!I$9)</f>
        <v>0.45615845217964285</v>
      </c>
      <c r="J117" s="335">
        <f>IF(J$9=0,0,J$9/FBT_fec!J$9)</f>
        <v>0.45615845217964279</v>
      </c>
      <c r="K117" s="335">
        <f>IF(K$9=0,0,K$9/FBT_fec!K$9)</f>
        <v>0.45615845217964285</v>
      </c>
      <c r="L117" s="335">
        <f>IF(L$9=0,0,L$9/FBT_fec!L$9)</f>
        <v>0.45615845217964279</v>
      </c>
      <c r="M117" s="335">
        <f>IF(M$9=0,0,M$9/FBT_fec!M$9)</f>
        <v>0.45615845217964274</v>
      </c>
      <c r="N117" s="335">
        <f>IF(N$9=0,0,N$9/FBT_fec!N$9)</f>
        <v>0.4561584521796429</v>
      </c>
      <c r="O117" s="335">
        <f>IF(O$9=0,0,O$9/FBT_fec!O$9)</f>
        <v>0.45615845217964285</v>
      </c>
      <c r="P117" s="335">
        <f>IF(P$9=0,0,P$9/FBT_fec!P$9)</f>
        <v>0.45615845217964274</v>
      </c>
      <c r="Q117" s="335">
        <f>IF(Q$9=0,0,Q$9/FBT_fec!Q$9)</f>
        <v>0.45615845217964274</v>
      </c>
      <c r="R117" s="335">
        <f>IF(R$9=0,0,R$9/FBT_fec!R$9)</f>
        <v>0.45615845217964285</v>
      </c>
      <c r="S117" s="335">
        <f>IF(S$9=0,0,S$9/FBT_fec!S$9)</f>
        <v>0.4561584521796429</v>
      </c>
      <c r="T117" s="335">
        <f>IF(T$9=0,0,T$9/FBT_fec!T$9)</f>
        <v>0.45615845217964296</v>
      </c>
      <c r="U117" s="335">
        <f>IF(U$9=0,0,U$9/FBT_fec!U$9)</f>
        <v>0.45615845217964296</v>
      </c>
      <c r="V117" s="335">
        <f>IF(V$9=0,0,V$9/FBT_fec!V$9)</f>
        <v>0.45615845217964285</v>
      </c>
      <c r="W117" s="335">
        <f>IF(W$9=0,0,W$9/FBT_fec!W$9)</f>
        <v>0.45615845217964296</v>
      </c>
      <c r="X117" s="335">
        <f>IF(X$9=0,0,X$9/FBT_fec!X$9)</f>
        <v>0.45615845217964296</v>
      </c>
      <c r="Y117" s="335">
        <f>IF(Y$9=0,0,Y$9/FBT_fec!Y$9)</f>
        <v>0.45615845217964274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0.77289840695822876</v>
      </c>
      <c r="C118" s="336">
        <f>IF(C$10=0,0,C$10/FBT_fec!C$10)</f>
        <v>0.76658862599804745</v>
      </c>
      <c r="D118" s="336">
        <f>IF(D$10=0,0,D$10/FBT_fec!D$10)</f>
        <v>0.76203649607952872</v>
      </c>
      <c r="E118" s="336">
        <f>IF(E$10=0,0,E$10/FBT_fec!E$10)</f>
        <v>0.7503142901528872</v>
      </c>
      <c r="F118" s="336">
        <f>IF(F$10=0,0,F$10/FBT_fec!F$10)</f>
        <v>0.76283707583664717</v>
      </c>
      <c r="G118" s="336">
        <f>IF(G$10=0,0,G$10/FBT_fec!G$10)</f>
        <v>0.77387754988976221</v>
      </c>
      <c r="H118" s="336">
        <f>IF(H$10=0,0,H$10/FBT_fec!H$10)</f>
        <v>0.77255810146234871</v>
      </c>
      <c r="I118" s="336">
        <f>IF(I$10=0,0,I$10/FBT_fec!I$10)</f>
        <v>0.78090602212092985</v>
      </c>
      <c r="J118" s="336">
        <f>IF(J$10=0,0,J$10/FBT_fec!J$10)</f>
        <v>0.77875808759703757</v>
      </c>
      <c r="K118" s="336">
        <f>IF(K$10=0,0,K$10/FBT_fec!K$10)</f>
        <v>0.77534838534843264</v>
      </c>
      <c r="L118" s="336">
        <f>IF(L$10=0,0,L$10/FBT_fec!L$10)</f>
        <v>0.77897019352639074</v>
      </c>
      <c r="M118" s="336">
        <f>IF(M$10=0,0,M$10/FBT_fec!M$10)</f>
        <v>0.77900810917395702</v>
      </c>
      <c r="N118" s="336">
        <f>IF(N$10=0,0,N$10/FBT_fec!N$10)</f>
        <v>0.77806171606151686</v>
      </c>
      <c r="O118" s="336">
        <f>IF(O$10=0,0,O$10/FBT_fec!O$10)</f>
        <v>0.78175853814949525</v>
      </c>
      <c r="P118" s="336">
        <f>IF(P$10=0,0,P$10/FBT_fec!P$10)</f>
        <v>0.78757325022057934</v>
      </c>
      <c r="Q118" s="336">
        <f>IF(Q$10=0,0,Q$10/FBT_fec!Q$10)</f>
        <v>0.78778753952536484</v>
      </c>
      <c r="R118" s="336">
        <f>IF(R$10=0,0,R$10/FBT_fec!R$10)</f>
        <v>0.78550042255828323</v>
      </c>
      <c r="S118" s="336">
        <f>IF(S$10=0,0,S$10/FBT_fec!S$10)</f>
        <v>0.79160482242206975</v>
      </c>
      <c r="T118" s="336">
        <f>IF(T$10=0,0,T$10/FBT_fec!T$10)</f>
        <v>0.78827433279297743</v>
      </c>
      <c r="U118" s="336">
        <f>IF(U$10=0,0,U$10/FBT_fec!U$10)</f>
        <v>0.78895676634264367</v>
      </c>
      <c r="V118" s="336">
        <f>IF(V$10=0,0,V$10/FBT_fec!V$10)</f>
        <v>0.7732186650403261</v>
      </c>
      <c r="W118" s="336">
        <f>IF(W$10=0,0,W$10/FBT_fec!W$10)</f>
        <v>0.77791477672237364</v>
      </c>
      <c r="X118" s="336">
        <f>IF(X$10=0,0,X$10/FBT_fec!X$10)</f>
        <v>0.78010527675370356</v>
      </c>
      <c r="Y118" s="336">
        <f>IF(Y$10=0,0,Y$10/FBT_fec!Y$10)</f>
        <v>0.7834343721615058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0.59641256311185686</v>
      </c>
      <c r="C119" s="349">
        <f>IF(C$16=0,0,C$16/FBT_fec!C$16)</f>
        <v>0.59302050976212684</v>
      </c>
      <c r="D119" s="349">
        <f>IF(D$16=0,0,D$16/FBT_fec!D$16)</f>
        <v>0.58543713165517786</v>
      </c>
      <c r="E119" s="349">
        <f>IF(E$16=0,0,E$16/FBT_fec!E$16)</f>
        <v>0.57063054011357539</v>
      </c>
      <c r="F119" s="349">
        <f>IF(F$16=0,0,F$16/FBT_fec!F$16)</f>
        <v>0.58215277554641243</v>
      </c>
      <c r="G119" s="349">
        <f>IF(G$16=0,0,G$16/FBT_fec!G$16)</f>
        <v>0.60176377628131483</v>
      </c>
      <c r="H119" s="349">
        <f>IF(H$16=0,0,H$16/FBT_fec!H$16)</f>
        <v>0.60234437473969737</v>
      </c>
      <c r="I119" s="349">
        <f>IF(I$16=0,0,I$16/FBT_fec!I$16)</f>
        <v>0.61132973038079153</v>
      </c>
      <c r="J119" s="349">
        <f>IF(J$16=0,0,J$16/FBT_fec!J$16)</f>
        <v>0.60932789319911584</v>
      </c>
      <c r="K119" s="349">
        <f>IF(K$16=0,0,K$16/FBT_fec!K$16)</f>
        <v>0.60553693013812504</v>
      </c>
      <c r="L119" s="349">
        <f>IF(L$16=0,0,L$16/FBT_fec!L$16)</f>
        <v>0.6093784478546066</v>
      </c>
      <c r="M119" s="349">
        <f>IF(M$16=0,0,M$16/FBT_fec!M$16)</f>
        <v>0.61037090466083499</v>
      </c>
      <c r="N119" s="349">
        <f>IF(N$16=0,0,N$16/FBT_fec!N$16)</f>
        <v>0.60945322378604894</v>
      </c>
      <c r="O119" s="349">
        <f>IF(O$16=0,0,O$16/FBT_fec!O$16)</f>
        <v>0.61304019486455796</v>
      </c>
      <c r="P119" s="349">
        <f>IF(P$16=0,0,P$16/FBT_fec!P$16)</f>
        <v>0.61863228094170442</v>
      </c>
      <c r="Q119" s="349">
        <f>IF(Q$16=0,0,Q$16/FBT_fec!Q$16)</f>
        <v>0.61948031560716821</v>
      </c>
      <c r="R119" s="349">
        <f>IF(R$16=0,0,R$16/FBT_fec!R$16)</f>
        <v>0.61773719559911111</v>
      </c>
      <c r="S119" s="349">
        <f>IF(S$16=0,0,S$16/FBT_fec!S$16)</f>
        <v>0.62235924612939597</v>
      </c>
      <c r="T119" s="349">
        <f>IF(T$16=0,0,T$16/FBT_fec!T$16)</f>
        <v>0.62039601239507181</v>
      </c>
      <c r="U119" s="349">
        <f>IF(U$16=0,0,U$16/FBT_fec!U$16)</f>
        <v>0.6205527883194587</v>
      </c>
      <c r="V119" s="349">
        <f>IF(V$16=0,0,V$16/FBT_fec!V$16)</f>
        <v>0.6076862122772585</v>
      </c>
      <c r="W119" s="349">
        <f>IF(W$16=0,0,W$16/FBT_fec!W$16)</f>
        <v>0.61107150367055618</v>
      </c>
      <c r="X119" s="349">
        <f>IF(X$16=0,0,X$16/FBT_fec!X$16)</f>
        <v>0.61268402277312572</v>
      </c>
      <c r="Y119" s="349">
        <f>IF(Y$16=0,0,Y$16/FBT_fec!Y$16)</f>
        <v>0.61531135394223591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0.32531594351555831</v>
      </c>
      <c r="C120" s="349">
        <f>IF(C$25=0,0,C$25/FBT_fec!C$25)</f>
        <v>0.3234657325975237</v>
      </c>
      <c r="D120" s="349">
        <f>IF(D$25=0,0,D$25/FBT_fec!D$25)</f>
        <v>0.31932934453918788</v>
      </c>
      <c r="E120" s="349">
        <f>IF(E$25=0,0,E$25/FBT_fec!E$25)</f>
        <v>0.31125302188013199</v>
      </c>
      <c r="F120" s="349">
        <f>IF(F$25=0,0,F$25/FBT_fec!F$25)</f>
        <v>0.31753787757077034</v>
      </c>
      <c r="G120" s="349">
        <f>IF(G$25=0,0,G$25/FBT_fec!G$25)</f>
        <v>0.32823478706253523</v>
      </c>
      <c r="H120" s="349">
        <f>IF(H$25=0,0,H$25/FBT_fec!H$25)</f>
        <v>0.32855147713074417</v>
      </c>
      <c r="I120" s="349">
        <f>IF(I$25=0,0,I$25/FBT_fec!I$25)</f>
        <v>0.33345258020770441</v>
      </c>
      <c r="J120" s="349">
        <f>IF(J$25=0,0,J$25/FBT_fec!J$25)</f>
        <v>0.33236066901769928</v>
      </c>
      <c r="K120" s="349">
        <f>IF(K$25=0,0,K$25/FBT_fec!K$25)</f>
        <v>0.33029287098443172</v>
      </c>
      <c r="L120" s="349">
        <f>IF(L$25=0,0,L$25/FBT_fec!L$25)</f>
        <v>0.33238824428433089</v>
      </c>
      <c r="M120" s="349">
        <f>IF(M$25=0,0,M$25/FBT_fec!M$25)</f>
        <v>0.33292958436045522</v>
      </c>
      <c r="N120" s="349">
        <f>IF(N$25=0,0,N$25/FBT_fec!N$25)</f>
        <v>0.33242903115602662</v>
      </c>
      <c r="O120" s="349">
        <f>IF(O$25=0,0,O$25/FBT_fec!O$25)</f>
        <v>0.33438556083521354</v>
      </c>
      <c r="P120" s="349">
        <f>IF(P$25=0,0,P$25/FBT_fec!P$25)</f>
        <v>0.33743578960456588</v>
      </c>
      <c r="Q120" s="349">
        <f>IF(Q$25=0,0,Q$25/FBT_fec!Q$25)</f>
        <v>0.33789835396754631</v>
      </c>
      <c r="R120" s="349">
        <f>IF(R$25=0,0,R$25/FBT_fec!R$25)</f>
        <v>0.33694756123587882</v>
      </c>
      <c r="S120" s="349">
        <f>IF(S$25=0,0,S$25/FBT_fec!S$25)</f>
        <v>0.33946867970694311</v>
      </c>
      <c r="T120" s="349">
        <f>IF(T$25=0,0,T$25/FBT_fec!T$25)</f>
        <v>0.33839782494276638</v>
      </c>
      <c r="U120" s="349">
        <f>IF(U$25=0,0,U$25/FBT_fec!U$25)</f>
        <v>0.33848333908334094</v>
      </c>
      <c r="V120" s="349">
        <f>IF(V$25=0,0,V$25/FBT_fec!V$25)</f>
        <v>0.33146520669668633</v>
      </c>
      <c r="W120" s="349">
        <f>IF(W$25=0,0,W$25/FBT_fec!W$25)</f>
        <v>0.33331172927484892</v>
      </c>
      <c r="X120" s="349">
        <f>IF(X$25=0,0,X$25/FBT_fec!X$25)</f>
        <v>0.33419128514897745</v>
      </c>
      <c r="Y120" s="349">
        <f>IF(Y$25=0,0,Y$25/FBT_fec!Y$25)</f>
        <v>0.33562437487758306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0.42587277818072189</v>
      </c>
      <c r="C121" s="349">
        <f>IF(C$34=0,0,C$34/FBT_fec!C$34)</f>
        <v>0.4294956038359744</v>
      </c>
      <c r="D121" s="349">
        <f>IF(D$34=0,0,D$34/FBT_fec!D$34)</f>
        <v>0.42862973847812602</v>
      </c>
      <c r="E121" s="349">
        <f>IF(E$34=0,0,E$34/FBT_fec!E$34)</f>
        <v>0.42668901326272113</v>
      </c>
      <c r="F121" s="349">
        <f>IF(F$34=0,0,F$34/FBT_fec!F$34)</f>
        <v>0.42741283207415015</v>
      </c>
      <c r="G121" s="349">
        <f>IF(G$34=0,0,G$34/FBT_fec!G$34)</f>
        <v>0.43177545640190257</v>
      </c>
      <c r="H121" s="349">
        <f>IF(H$34=0,0,H$34/FBT_fec!H$34)</f>
        <v>0.43294777011418162</v>
      </c>
      <c r="I121" s="349">
        <f>IF(I$34=0,0,I$34/FBT_fec!I$34)</f>
        <v>0.43284135117813766</v>
      </c>
      <c r="J121" s="349">
        <f>IF(J$34=0,0,J$34/FBT_fec!J$34)</f>
        <v>0.43039850517857398</v>
      </c>
      <c r="K121" s="349">
        <f>IF(K$34=0,0,K$34/FBT_fec!K$34)</f>
        <v>0.43075868623839203</v>
      </c>
      <c r="L121" s="349">
        <f>IF(L$34=0,0,L$34/FBT_fec!L$34)</f>
        <v>0.43136285001478553</v>
      </c>
      <c r="M121" s="349">
        <f>IF(M$34=0,0,M$34/FBT_fec!M$34)</f>
        <v>0.43476562251331036</v>
      </c>
      <c r="N121" s="349">
        <f>IF(N$34=0,0,N$34/FBT_fec!N$34)</f>
        <v>0.43530866176594468</v>
      </c>
      <c r="O121" s="349">
        <f>IF(O$34=0,0,O$34/FBT_fec!O$34)</f>
        <v>0.43359148713851969</v>
      </c>
      <c r="P121" s="349">
        <f>IF(P$34=0,0,P$34/FBT_fec!P$34)</f>
        <v>0.44164381007807801</v>
      </c>
      <c r="Q121" s="349">
        <f>IF(Q$34=0,0,Q$34/FBT_fec!Q$34)</f>
        <v>0.43518692291828481</v>
      </c>
      <c r="R121" s="349">
        <f>IF(R$34=0,0,R$34/FBT_fec!R$34)</f>
        <v>0.43570536679019739</v>
      </c>
      <c r="S121" s="349">
        <f>IF(S$34=0,0,S$34/FBT_fec!S$34)</f>
        <v>0.42859914976432628</v>
      </c>
      <c r="T121" s="349">
        <f>IF(T$34=0,0,T$34/FBT_fec!T$34)</f>
        <v>0.43492427946210627</v>
      </c>
      <c r="U121" s="349">
        <f>IF(U$34=0,0,U$34/FBT_fec!U$34)</f>
        <v>0.4330279244418706</v>
      </c>
      <c r="V121" s="349">
        <f>IF(V$34=0,0,V$34/FBT_fec!V$34)</f>
        <v>0.43913479907447978</v>
      </c>
      <c r="W121" s="349">
        <f>IF(W$34=0,0,W$34/FBT_fec!W$34)</f>
        <v>0.44224450547138666</v>
      </c>
      <c r="X121" s="349">
        <f>IF(X$34=0,0,X$34/FBT_fec!X$34)</f>
        <v>0.44281959216378719</v>
      </c>
      <c r="Y121" s="349">
        <f>IF(Y$34=0,0,Y$34/FBT_fec!Y$34)</f>
        <v>0.44529277684973012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0.38362327213367337</v>
      </c>
      <c r="C122" s="349">
        <f>IF(C$45=0,0,C$45/FBT_fec!C$45)</f>
        <v>0.38566742501286921</v>
      </c>
      <c r="D122" s="349">
        <f>IF(D$45=0,0,D$45/FBT_fec!D$45)</f>
        <v>0.385284666601037</v>
      </c>
      <c r="E122" s="349">
        <f>IF(E$45=0,0,E$45/FBT_fec!E$45)</f>
        <v>0.38407118811119645</v>
      </c>
      <c r="F122" s="349">
        <f>IF(F$45=0,0,F$45/FBT_fec!F$45)</f>
        <v>0.38449388261706485</v>
      </c>
      <c r="G122" s="349">
        <f>IF(G$45=0,0,G$45/FBT_fec!G$45)</f>
        <v>0.38716336806342694</v>
      </c>
      <c r="H122" s="349">
        <f>IF(H$45=0,0,H$45/FBT_fec!H$45)</f>
        <v>0.38849545315833789</v>
      </c>
      <c r="I122" s="349">
        <f>IF(I$45=0,0,I$45/FBT_fec!I$45)</f>
        <v>0.38856074299961646</v>
      </c>
      <c r="J122" s="349">
        <f>IF(J$45=0,0,J$45/FBT_fec!J$45)</f>
        <v>0.38790687654064315</v>
      </c>
      <c r="K122" s="349">
        <f>IF(K$45=0,0,K$45/FBT_fec!K$45)</f>
        <v>0.38853923180203603</v>
      </c>
      <c r="L122" s="349">
        <f>IF(L$45=0,0,L$45/FBT_fec!L$45)</f>
        <v>0.38894372465044463</v>
      </c>
      <c r="M122" s="349">
        <f>IF(M$45=0,0,M$45/FBT_fec!M$45)</f>
        <v>0.39077485188172695</v>
      </c>
      <c r="N122" s="349">
        <f>IF(N$45=0,0,N$45/FBT_fec!N$45)</f>
        <v>0.39139196471803445</v>
      </c>
      <c r="O122" s="349">
        <f>IF(O$45=0,0,O$45/FBT_fec!O$45)</f>
        <v>0.39052982072387643</v>
      </c>
      <c r="P122" s="349">
        <f>IF(P$45=0,0,P$45/FBT_fec!P$45)</f>
        <v>0.39251580465243463</v>
      </c>
      <c r="Q122" s="349">
        <f>IF(Q$45=0,0,Q$45/FBT_fec!Q$45)</f>
        <v>0.39142761968651868</v>
      </c>
      <c r="R122" s="349">
        <f>IF(R$45=0,0,R$45/FBT_fec!R$45)</f>
        <v>0.3924603625495629</v>
      </c>
      <c r="S122" s="349">
        <f>IF(S$45=0,0,S$45/FBT_fec!S$45)</f>
        <v>0.38849201306935388</v>
      </c>
      <c r="T122" s="349">
        <f>IF(T$45=0,0,T$45/FBT_fec!T$45)</f>
        <v>0.39222949486233333</v>
      </c>
      <c r="U122" s="349">
        <f>IF(U$45=0,0,U$45/FBT_fec!U$45)</f>
        <v>0.39161707988253458</v>
      </c>
      <c r="V122" s="349">
        <f>IF(V$45=0,0,V$45/FBT_fec!V$45)</f>
        <v>0.39505743048769437</v>
      </c>
      <c r="W122" s="349">
        <f>IF(W$45=0,0,W$45/FBT_fec!W$45)</f>
        <v>0.39636868301867578</v>
      </c>
      <c r="X122" s="349">
        <f>IF(X$45=0,0,X$45/FBT_fec!X$45)</f>
        <v>0.39602509044033574</v>
      </c>
      <c r="Y122" s="349">
        <f>IF(Y$45=0,0,Y$45/FBT_fec!Y$45)</f>
        <v>0.39695081513950509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0.6522333237513982</v>
      </c>
      <c r="C123" s="349">
        <f>IF(C$66=0,0,C$66/FBT_fec!C$66)</f>
        <v>0.65083999091286948</v>
      </c>
      <c r="D123" s="349">
        <f>IF(D$66=0,0,D$66/FBT_fec!D$66)</f>
        <v>0.6478786273482553</v>
      </c>
      <c r="E123" s="349">
        <f>IF(E$66=0,0,E$66/FBT_fec!E$66)</f>
        <v>0.64266677913718595</v>
      </c>
      <c r="F123" s="349">
        <f>IF(F$66=0,0,F$66/FBT_fec!F$66)</f>
        <v>0.64672031938596397</v>
      </c>
      <c r="G123" s="349">
        <f>IF(G$66=0,0,G$66/FBT_fec!G$66)</f>
        <v>0.6545233991102255</v>
      </c>
      <c r="H123" s="349">
        <f>IF(H$66=0,0,H$66/FBT_fec!H$66)</f>
        <v>0.6541640873783463</v>
      </c>
      <c r="I123" s="349">
        <f>IF(I$66=0,0,I$66/FBT_fec!I$66)</f>
        <v>0.65858886086539992</v>
      </c>
      <c r="J123" s="349">
        <f>IF(J$66=0,0,J$66/FBT_fec!J$66)</f>
        <v>0.65680689083051713</v>
      </c>
      <c r="K123" s="349">
        <f>IF(K$66=0,0,K$66/FBT_fec!K$66)</f>
        <v>0.65451384775460464</v>
      </c>
      <c r="L123" s="349">
        <f>IF(L$66=0,0,L$66/FBT_fec!L$66)</f>
        <v>0.6564824360932886</v>
      </c>
      <c r="M123" s="349">
        <f>IF(M$66=0,0,M$66/FBT_fec!M$66)</f>
        <v>0.65713672736044548</v>
      </c>
      <c r="N123" s="349">
        <f>IF(N$66=0,0,N$66/FBT_fec!N$66)</f>
        <v>0.65640549254955505</v>
      </c>
      <c r="O123" s="349">
        <f>IF(O$66=0,0,O$66/FBT_fec!O$66)</f>
        <v>0.65834552643727617</v>
      </c>
      <c r="P123" s="349">
        <f>IF(P$66=0,0,P$66/FBT_fec!P$66)</f>
        <v>0.66387712533395427</v>
      </c>
      <c r="Q123" s="349">
        <f>IF(Q$66=0,0,Q$66/FBT_fec!Q$66)</f>
        <v>0.66278509444284117</v>
      </c>
      <c r="R123" s="349">
        <f>IF(R$66=0,0,R$66/FBT_fec!R$66)</f>
        <v>0.66091648763962529</v>
      </c>
      <c r="S123" s="349">
        <f>IF(S$66=0,0,S$66/FBT_fec!S$66)</f>
        <v>0.6648013583458936</v>
      </c>
      <c r="T123" s="349">
        <f>IF(T$66=0,0,T$66/FBT_fec!T$66)</f>
        <v>0.66285264822427303</v>
      </c>
      <c r="U123" s="349">
        <f>IF(U$66=0,0,U$66/FBT_fec!U$66)</f>
        <v>0.66269233196796073</v>
      </c>
      <c r="V123" s="349">
        <f>IF(V$66=0,0,V$66/FBT_fec!V$66)</f>
        <v>0.64926047473698734</v>
      </c>
      <c r="W123" s="349">
        <f>IF(W$66=0,0,W$66/FBT_fec!W$66)</f>
        <v>0.65062956369638569</v>
      </c>
      <c r="X123" s="349">
        <f>IF(X$66=0,0,X$66/FBT_fec!X$66)</f>
        <v>0.65114096455588366</v>
      </c>
      <c r="Y123" s="349">
        <f>IF(Y$66=0,0,Y$66/FBT_fec!Y$66)</f>
        <v>0.65271383416892881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0.49512398928656565</v>
      </c>
      <c r="C124" s="337">
        <f>IF(C$80=0,0,C$80/FBT_fec!C$80)</f>
        <v>0.4951239892865657</v>
      </c>
      <c r="D124" s="337">
        <f>IF(D$80=0,0,D$80/FBT_fec!D$80)</f>
        <v>0.49512398928656576</v>
      </c>
      <c r="E124" s="337">
        <f>IF(E$80=0,0,E$80/FBT_fec!E$80)</f>
        <v>0.49512398928656565</v>
      </c>
      <c r="F124" s="337">
        <f>IF(F$80=0,0,F$80/FBT_fec!F$80)</f>
        <v>0.49512398928656554</v>
      </c>
      <c r="G124" s="337">
        <f>IF(G$80=0,0,G$80/FBT_fec!G$80)</f>
        <v>0.4951239892865657</v>
      </c>
      <c r="H124" s="337">
        <f>IF(H$80=0,0,H$80/FBT_fec!H$80)</f>
        <v>0.49512398928656576</v>
      </c>
      <c r="I124" s="337">
        <f>IF(I$80=0,0,I$80/FBT_fec!I$80)</f>
        <v>0.49512398928656559</v>
      </c>
      <c r="J124" s="337">
        <f>IF(J$80=0,0,J$80/FBT_fec!J$80)</f>
        <v>0.49512398928656565</v>
      </c>
      <c r="K124" s="337">
        <f>IF(K$80=0,0,K$80/FBT_fec!K$80)</f>
        <v>0.49512398928656565</v>
      </c>
      <c r="L124" s="337">
        <f>IF(L$80=0,0,L$80/FBT_fec!L$80)</f>
        <v>0.49512398928656581</v>
      </c>
      <c r="M124" s="337">
        <f>IF(M$80=0,0,M$80/FBT_fec!M$80)</f>
        <v>0.49512398928656559</v>
      </c>
      <c r="N124" s="337">
        <f>IF(N$80=0,0,N$80/FBT_fec!N$80)</f>
        <v>0.49512398928656559</v>
      </c>
      <c r="O124" s="337">
        <f>IF(O$80=0,0,O$80/FBT_fec!O$80)</f>
        <v>0.49512398928656554</v>
      </c>
      <c r="P124" s="337">
        <f>IF(P$80=0,0,P$80/FBT_fec!P$80)</f>
        <v>0.4951239892865657</v>
      </c>
      <c r="Q124" s="337">
        <f>IF(Q$80=0,0,Q$80/FBT_fec!Q$80)</f>
        <v>0.49512398928656565</v>
      </c>
      <c r="R124" s="337">
        <f>IF(R$80=0,0,R$80/FBT_fec!R$80)</f>
        <v>0.4951239892865657</v>
      </c>
      <c r="S124" s="337">
        <f>IF(S$80=0,0,S$80/FBT_fec!S$80)</f>
        <v>0.49512398928656559</v>
      </c>
      <c r="T124" s="337">
        <f>IF(T$80=0,0,T$80/FBT_fec!T$80)</f>
        <v>0.49512398928656565</v>
      </c>
      <c r="U124" s="337">
        <f>IF(U$80=0,0,U$80/FBT_fec!U$80)</f>
        <v>0.49512398928656559</v>
      </c>
      <c r="V124" s="337">
        <f>IF(V$80=0,0,V$80/FBT_fec!V$80)</f>
        <v>0.49512398928656576</v>
      </c>
      <c r="W124" s="337">
        <f>IF(W$80=0,0,W$80/FBT_fec!W$80)</f>
        <v>0.4951239892865657</v>
      </c>
      <c r="X124" s="337">
        <f>IF(X$80=0,0,X$80/FBT_fec!X$80)</f>
        <v>0.4951239892865657</v>
      </c>
      <c r="Y124" s="337">
        <f>IF(Y$80=0,0,Y$80/FBT_fec!Y$80)</f>
        <v>0.49512398928656576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SE: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735.68153232277803</v>
      </c>
      <c r="C5" s="223">
        <v>735.96961512199732</v>
      </c>
      <c r="D5" s="223">
        <v>761.29635240124549</v>
      </c>
      <c r="E5" s="223">
        <v>828.66542796136582</v>
      </c>
      <c r="F5" s="223">
        <v>741.41173836234998</v>
      </c>
      <c r="G5" s="223">
        <v>549.0495864012945</v>
      </c>
      <c r="H5" s="223">
        <v>534.96973620121969</v>
      </c>
      <c r="I5" s="223">
        <v>449.79273504249682</v>
      </c>
      <c r="J5" s="223">
        <v>463.44933468202419</v>
      </c>
      <c r="K5" s="223">
        <v>470.18673288134943</v>
      </c>
      <c r="L5" s="223">
        <v>469.27051200197212</v>
      </c>
      <c r="M5" s="223">
        <v>448.42118220200211</v>
      </c>
      <c r="N5" s="223">
        <v>447.78023424175552</v>
      </c>
      <c r="O5" s="223">
        <v>399.61143216110429</v>
      </c>
      <c r="P5" s="223">
        <v>379.56378564229459</v>
      </c>
      <c r="Q5" s="223">
        <v>330.91272000209977</v>
      </c>
      <c r="R5" s="223">
        <v>339.21961560158252</v>
      </c>
      <c r="S5" s="223">
        <v>282.77280828140391</v>
      </c>
      <c r="T5" s="223">
        <v>296.67641400204161</v>
      </c>
      <c r="U5" s="223">
        <v>286.05081168095683</v>
      </c>
      <c r="V5" s="223">
        <v>267.14907396059027</v>
      </c>
      <c r="W5" s="223">
        <v>226.94815937349321</v>
      </c>
      <c r="X5" s="223">
        <v>215.6461019988231</v>
      </c>
      <c r="Y5" s="223">
        <v>184.3933092053467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4.9042870929320337</v>
      </c>
      <c r="C10" s="260">
        <v>5.7512534452355526</v>
      </c>
      <c r="D10" s="260">
        <v>6.3143324756556947</v>
      </c>
      <c r="E10" s="260">
        <v>7.936087350708128</v>
      </c>
      <c r="F10" s="260">
        <v>5.8955559069202534</v>
      </c>
      <c r="G10" s="260">
        <v>3.7679127580442562</v>
      </c>
      <c r="H10" s="260">
        <v>3.9548592868635679</v>
      </c>
      <c r="I10" s="260">
        <v>2.7301664033605588</v>
      </c>
      <c r="J10" s="260">
        <v>3.095343860105618</v>
      </c>
      <c r="K10" s="260">
        <v>3.476995565991531</v>
      </c>
      <c r="L10" s="260">
        <v>3.1800266341209009</v>
      </c>
      <c r="M10" s="260">
        <v>3.0605682051238481</v>
      </c>
      <c r="N10" s="260">
        <v>3.169159957361678</v>
      </c>
      <c r="O10" s="260">
        <v>2.5520128784729752</v>
      </c>
      <c r="P10" s="260">
        <v>1.7418049889636289</v>
      </c>
      <c r="Q10" s="260">
        <v>1.692482404990741</v>
      </c>
      <c r="R10" s="260">
        <v>1.9926525819281271</v>
      </c>
      <c r="S10" s="260">
        <v>1.123608360542695</v>
      </c>
      <c r="T10" s="260">
        <v>1.531994255555905</v>
      </c>
      <c r="U10" s="260">
        <v>1.4123451291932709</v>
      </c>
      <c r="V10" s="260">
        <v>2.8155063297433611</v>
      </c>
      <c r="W10" s="260">
        <v>2.167701762987178</v>
      </c>
      <c r="X10" s="260">
        <v>1.974922602027642</v>
      </c>
      <c r="Y10" s="260">
        <v>1.484618940592783</v>
      </c>
      <c r="DA10" s="68" t="s">
        <v>2305</v>
      </c>
    </row>
    <row r="11" spans="1:105" ht="12" customHeight="1" x14ac:dyDescent="0.25">
      <c r="A11" s="37" t="s">
        <v>159</v>
      </c>
      <c r="B11" s="226">
        <v>1.8637528745404239</v>
      </c>
      <c r="C11" s="226">
        <v>2.646009468297343</v>
      </c>
      <c r="D11" s="226">
        <v>2.731776593637969</v>
      </c>
      <c r="E11" s="226">
        <v>3.6491119899221989</v>
      </c>
      <c r="F11" s="226">
        <v>2.6426471942620231</v>
      </c>
      <c r="G11" s="226">
        <v>1.447748368822751</v>
      </c>
      <c r="H11" s="226">
        <v>1.4531437601577331</v>
      </c>
      <c r="I11" s="226">
        <v>1.0393984214850369</v>
      </c>
      <c r="J11" s="226">
        <v>1.195128764676318</v>
      </c>
      <c r="K11" s="226">
        <v>1.211624862489687</v>
      </c>
      <c r="L11" s="226">
        <v>1.049377455601197</v>
      </c>
      <c r="M11" s="226">
        <v>0.94598680493730547</v>
      </c>
      <c r="N11" s="226">
        <v>0.83709522371786638</v>
      </c>
      <c r="O11" s="226">
        <v>0.73685938915076543</v>
      </c>
      <c r="P11" s="226">
        <v>0.48119558714165289</v>
      </c>
      <c r="Q11" s="226">
        <v>0.44789475821139862</v>
      </c>
      <c r="R11" s="226">
        <v>0.47232110707468122</v>
      </c>
      <c r="S11" s="226">
        <v>0.33345306476475561</v>
      </c>
      <c r="T11" s="226">
        <v>0.36910346400064481</v>
      </c>
      <c r="U11" s="226">
        <v>0.27811040843142892</v>
      </c>
      <c r="V11" s="226">
        <v>0.54020601146613012</v>
      </c>
      <c r="W11" s="226">
        <v>0.34198524704349093</v>
      </c>
      <c r="X11" s="226">
        <v>0.50484548384823669</v>
      </c>
      <c r="Y11" s="226">
        <v>0.3603399951041682</v>
      </c>
      <c r="DA11" s="69" t="s">
        <v>2306</v>
      </c>
    </row>
    <row r="12" spans="1:105" ht="12" customHeight="1" x14ac:dyDescent="0.25">
      <c r="A12" s="37" t="s">
        <v>35</v>
      </c>
      <c r="B12" s="226">
        <v>3.0405342183916089</v>
      </c>
      <c r="C12" s="226">
        <v>3.105243976938211</v>
      </c>
      <c r="D12" s="226">
        <v>3.5825558820177261</v>
      </c>
      <c r="E12" s="226">
        <v>4.2869753607859291</v>
      </c>
      <c r="F12" s="226">
        <v>3.2529087126582308</v>
      </c>
      <c r="G12" s="226">
        <v>2.3201643892215049</v>
      </c>
      <c r="H12" s="226">
        <v>2.5017155267058349</v>
      </c>
      <c r="I12" s="226">
        <v>1.6907679818755219</v>
      </c>
      <c r="J12" s="226">
        <v>1.9002150954293009</v>
      </c>
      <c r="K12" s="226">
        <v>2.2653707035018442</v>
      </c>
      <c r="L12" s="226">
        <v>2.1306491785197039</v>
      </c>
      <c r="M12" s="226">
        <v>2.1145814001865419</v>
      </c>
      <c r="N12" s="226">
        <v>2.3320647336438118</v>
      </c>
      <c r="O12" s="226">
        <v>1.815153489322209</v>
      </c>
      <c r="P12" s="226">
        <v>1.260609401821976</v>
      </c>
      <c r="Q12" s="226">
        <v>1.2445876467793431</v>
      </c>
      <c r="R12" s="226">
        <v>1.520331474853446</v>
      </c>
      <c r="S12" s="226">
        <v>0.79015529577793919</v>
      </c>
      <c r="T12" s="226">
        <v>1.16289079155526</v>
      </c>
      <c r="U12" s="226">
        <v>1.134234720761842</v>
      </c>
      <c r="V12" s="226">
        <v>2.2753003182772309</v>
      </c>
      <c r="W12" s="226">
        <v>1.825716515943687</v>
      </c>
      <c r="X12" s="226">
        <v>1.4700771181794059</v>
      </c>
      <c r="Y12" s="226">
        <v>1.1242789454886151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23.748008940261041</v>
      </c>
      <c r="C16" s="261">
        <f t="shared" si="0"/>
        <v>25.14314095643887</v>
      </c>
      <c r="D16" s="261">
        <f t="shared" si="0"/>
        <v>28.77833698547937</v>
      </c>
      <c r="E16" s="261">
        <f t="shared" si="0"/>
        <v>36.485708056972541</v>
      </c>
      <c r="F16" s="261">
        <f t="shared" si="0"/>
        <v>29.058834306386899</v>
      </c>
      <c r="G16" s="261">
        <f t="shared" si="0"/>
        <v>16.331337848822209</v>
      </c>
      <c r="H16" s="261">
        <f t="shared" si="0"/>
        <v>16.285899526377541</v>
      </c>
      <c r="I16" s="261">
        <f t="shared" si="0"/>
        <v>11.315139901903731</v>
      </c>
      <c r="J16" s="261">
        <f t="shared" si="0"/>
        <v>12.70726962334143</v>
      </c>
      <c r="K16" s="261">
        <f t="shared" si="0"/>
        <v>14.282917228279979</v>
      </c>
      <c r="L16" s="261">
        <f t="shared" si="0"/>
        <v>13.09636301868702</v>
      </c>
      <c r="M16" s="261">
        <f t="shared" si="0"/>
        <v>12.157848576086179</v>
      </c>
      <c r="N16" s="261">
        <f t="shared" si="0"/>
        <v>12.55419599492336</v>
      </c>
      <c r="O16" s="261">
        <f t="shared" si="0"/>
        <v>10.26148163303785</v>
      </c>
      <c r="P16" s="261">
        <f t="shared" si="0"/>
        <v>7.2705042325329199</v>
      </c>
      <c r="Q16" s="261">
        <f t="shared" si="0"/>
        <v>6.7774792106882309</v>
      </c>
      <c r="R16" s="261">
        <f t="shared" si="0"/>
        <v>7.7027538151288333</v>
      </c>
      <c r="S16" s="261">
        <f t="shared" si="0"/>
        <v>5.1674462762919067</v>
      </c>
      <c r="T16" s="261">
        <f t="shared" si="0"/>
        <v>6.0797459153957156</v>
      </c>
      <c r="U16" s="261">
        <f t="shared" si="0"/>
        <v>5.9103625352583116</v>
      </c>
      <c r="V16" s="261">
        <f t="shared" si="0"/>
        <v>10.974867143762109</v>
      </c>
      <c r="W16" s="261">
        <f t="shared" si="0"/>
        <v>9.0165350358705965</v>
      </c>
      <c r="X16" s="261">
        <f t="shared" si="0"/>
        <v>8.5362789123253968</v>
      </c>
      <c r="Y16" s="261">
        <f t="shared" si="0"/>
        <v>6.9070483523131649</v>
      </c>
      <c r="DA16" s="70"/>
    </row>
    <row r="17" spans="1:105" ht="12" customHeight="1" x14ac:dyDescent="0.25">
      <c r="A17" s="60" t="s">
        <v>2148</v>
      </c>
      <c r="B17" s="329">
        <v>23.748008940261041</v>
      </c>
      <c r="C17" s="329">
        <v>25.14314095643887</v>
      </c>
      <c r="D17" s="329">
        <v>28.77833698547937</v>
      </c>
      <c r="E17" s="329">
        <v>36.485708056972541</v>
      </c>
      <c r="F17" s="329">
        <v>29.058834306386899</v>
      </c>
      <c r="G17" s="329">
        <v>16.331337848822209</v>
      </c>
      <c r="H17" s="329">
        <v>16.285899526377541</v>
      </c>
      <c r="I17" s="329">
        <v>11.315139901903731</v>
      </c>
      <c r="J17" s="329">
        <v>12.70726962334143</v>
      </c>
      <c r="K17" s="329">
        <v>14.282917228279979</v>
      </c>
      <c r="L17" s="329">
        <v>13.09636301868702</v>
      </c>
      <c r="M17" s="329">
        <v>12.157848576086179</v>
      </c>
      <c r="N17" s="329">
        <v>12.55419599492336</v>
      </c>
      <c r="O17" s="329">
        <v>10.26148163303785</v>
      </c>
      <c r="P17" s="329">
        <v>7.2705042325329199</v>
      </c>
      <c r="Q17" s="329">
        <v>6.7774792106882309</v>
      </c>
      <c r="R17" s="329">
        <v>7.7027538151288333</v>
      </c>
      <c r="S17" s="329">
        <v>5.1674462762919067</v>
      </c>
      <c r="T17" s="329">
        <v>6.0797459153957156</v>
      </c>
      <c r="U17" s="329">
        <v>5.9103625352583116</v>
      </c>
      <c r="V17" s="329">
        <v>10.974867143762109</v>
      </c>
      <c r="W17" s="329">
        <v>9.0165350358705965</v>
      </c>
      <c r="X17" s="329">
        <v>8.5362789123253968</v>
      </c>
      <c r="Y17" s="329">
        <v>6.9070483523131649</v>
      </c>
      <c r="DA17" s="72" t="s">
        <v>2311</v>
      </c>
    </row>
    <row r="18" spans="1:105" ht="12" customHeight="1" x14ac:dyDescent="0.25">
      <c r="A18" s="59" t="s">
        <v>28</v>
      </c>
      <c r="B18" s="230">
        <v>2.0965409802454769</v>
      </c>
      <c r="C18" s="230">
        <v>0.53422471422454176</v>
      </c>
      <c r="D18" s="230">
        <v>0.5906053974878821</v>
      </c>
      <c r="E18" s="230">
        <v>0.55022684748448059</v>
      </c>
      <c r="F18" s="230">
        <v>0.36948820530028181</v>
      </c>
      <c r="G18" s="230">
        <v>0.27685942532941682</v>
      </c>
      <c r="H18" s="230">
        <v>0.56641237859668969</v>
      </c>
      <c r="I18" s="230">
        <v>0.23384678168159459</v>
      </c>
      <c r="J18" s="230">
        <v>0.42596456454617332</v>
      </c>
      <c r="K18" s="230">
        <v>0.37745414395100119</v>
      </c>
      <c r="L18" s="230">
        <v>0.26003724572020831</v>
      </c>
      <c r="M18" s="230">
        <v>0.16842136552434811</v>
      </c>
      <c r="N18" s="230">
        <v>0.26139115582403571</v>
      </c>
      <c r="O18" s="230">
        <v>0.23937608266146221</v>
      </c>
      <c r="P18" s="230">
        <v>0.17779445932396701</v>
      </c>
      <c r="Q18" s="230">
        <v>0</v>
      </c>
      <c r="R18" s="230">
        <v>0</v>
      </c>
      <c r="S18" s="230">
        <v>0.34060710773330483</v>
      </c>
      <c r="T18" s="230">
        <v>0.12749424812912941</v>
      </c>
      <c r="U18" s="230">
        <v>0.19281876502811071</v>
      </c>
      <c r="V18" s="230">
        <v>0.39189911770128188</v>
      </c>
      <c r="W18" s="230">
        <v>0.50276191128534431</v>
      </c>
      <c r="X18" s="230">
        <v>0.50071869357091603</v>
      </c>
      <c r="Y18" s="230">
        <v>0.35494139995287438</v>
      </c>
      <c r="DA18" s="71" t="s">
        <v>2312</v>
      </c>
    </row>
    <row r="19" spans="1:105" ht="12" customHeight="1" x14ac:dyDescent="0.25">
      <c r="A19" s="59" t="s">
        <v>31</v>
      </c>
      <c r="B19" s="230">
        <v>1.602292851015126</v>
      </c>
      <c r="C19" s="230">
        <v>2.228863177079595</v>
      </c>
      <c r="D19" s="230">
        <v>3.1681139243426721</v>
      </c>
      <c r="E19" s="230">
        <v>4.2359767970134072</v>
      </c>
      <c r="F19" s="230">
        <v>4.5267943688639347</v>
      </c>
      <c r="G19" s="230">
        <v>1.423702511625567</v>
      </c>
      <c r="H19" s="230">
        <v>1.5266703793543219</v>
      </c>
      <c r="I19" s="230">
        <v>1.3516481461211629</v>
      </c>
      <c r="J19" s="230">
        <v>1.4265693315389121</v>
      </c>
      <c r="K19" s="230">
        <v>1.8079188552705321</v>
      </c>
      <c r="L19" s="230">
        <v>1.7916544835573069</v>
      </c>
      <c r="M19" s="230">
        <v>1.855654537772796</v>
      </c>
      <c r="N19" s="230">
        <v>1.9190374964714729</v>
      </c>
      <c r="O19" s="230">
        <v>1.6597599117850761</v>
      </c>
      <c r="P19" s="230">
        <v>1.461373860945745</v>
      </c>
      <c r="Q19" s="230">
        <v>1.377666482197567</v>
      </c>
      <c r="R19" s="230">
        <v>1.6052201585806729</v>
      </c>
      <c r="S19" s="230">
        <v>1.3004357403432589</v>
      </c>
      <c r="T19" s="230">
        <v>1.456557357965232</v>
      </c>
      <c r="U19" s="230">
        <v>1.4646546583039319</v>
      </c>
      <c r="V19" s="230">
        <v>2.279836945054476</v>
      </c>
      <c r="W19" s="230">
        <v>2.1098392462714561</v>
      </c>
      <c r="X19" s="230">
        <v>2.2253313378891928</v>
      </c>
      <c r="Y19" s="230">
        <v>2.19640372211764</v>
      </c>
      <c r="DA19" s="71" t="s">
        <v>2313</v>
      </c>
    </row>
    <row r="20" spans="1:105" ht="12" customHeight="1" x14ac:dyDescent="0.25">
      <c r="A20" s="59" t="s">
        <v>159</v>
      </c>
      <c r="B20" s="230">
        <v>4.7484177016227509</v>
      </c>
      <c r="C20" s="230">
        <v>6.8176793365080632</v>
      </c>
      <c r="D20" s="230">
        <v>6.7822281310906529</v>
      </c>
      <c r="E20" s="230">
        <v>8.5855730779402002</v>
      </c>
      <c r="F20" s="230">
        <v>6.2916930813024861</v>
      </c>
      <c r="G20" s="230">
        <v>3.8294691237960969</v>
      </c>
      <c r="H20" s="230">
        <v>3.9112785118654458</v>
      </c>
      <c r="I20" s="230">
        <v>2.846183336556011</v>
      </c>
      <c r="J20" s="230">
        <v>3.2734090406674849</v>
      </c>
      <c r="K20" s="230">
        <v>3.2865161312380771</v>
      </c>
      <c r="L20" s="230">
        <v>2.8681209073461158</v>
      </c>
      <c r="M20" s="230">
        <v>2.6081453362821381</v>
      </c>
      <c r="N20" s="230">
        <v>2.307363994402952</v>
      </c>
      <c r="O20" s="230">
        <v>2.0406349213336612</v>
      </c>
      <c r="P20" s="230">
        <v>1.3339219872190751</v>
      </c>
      <c r="Q20" s="230">
        <v>1.2572298781408959</v>
      </c>
      <c r="R20" s="230">
        <v>1.330175784529313</v>
      </c>
      <c r="S20" s="230">
        <v>0.92868034173847336</v>
      </c>
      <c r="T20" s="230">
        <v>1.0431637706036989</v>
      </c>
      <c r="U20" s="230">
        <v>0.78230314207101437</v>
      </c>
      <c r="V20" s="230">
        <v>1.5332892975082131</v>
      </c>
      <c r="W20" s="230">
        <v>0.96930856436027146</v>
      </c>
      <c r="X20" s="230">
        <v>1.427709473638392</v>
      </c>
      <c r="Y20" s="230">
        <v>1.01745708105538</v>
      </c>
      <c r="DA20" s="71" t="s">
        <v>2314</v>
      </c>
    </row>
    <row r="21" spans="1:105" ht="12" customHeight="1" x14ac:dyDescent="0.25">
      <c r="A21" s="59" t="s">
        <v>32</v>
      </c>
      <c r="B21" s="230">
        <v>7.5541689501711131</v>
      </c>
      <c r="C21" s="230">
        <v>7.5614357312238853</v>
      </c>
      <c r="D21" s="230">
        <v>9.3429172170650769</v>
      </c>
      <c r="E21" s="230">
        <v>13.02760338817253</v>
      </c>
      <c r="F21" s="230">
        <v>10.12623678615563</v>
      </c>
      <c r="G21" s="230">
        <v>4.6641920228306102</v>
      </c>
      <c r="H21" s="230">
        <v>3.5479263107322971</v>
      </c>
      <c r="I21" s="230">
        <v>2.2536338866801162</v>
      </c>
      <c r="J21" s="230">
        <v>2.3767148853862148</v>
      </c>
      <c r="K21" s="230">
        <v>2.6662405560771631</v>
      </c>
      <c r="L21" s="230">
        <v>2.3531362973466829</v>
      </c>
      <c r="M21" s="230">
        <v>1.6955929340175411</v>
      </c>
      <c r="N21" s="230">
        <v>1.638314826673116</v>
      </c>
      <c r="O21" s="230">
        <v>1.2948824615160699</v>
      </c>
      <c r="P21" s="230">
        <v>0.80287938790506275</v>
      </c>
      <c r="Q21" s="230">
        <v>0.64905508113767274</v>
      </c>
      <c r="R21" s="230">
        <v>0.48571963477607871</v>
      </c>
      <c r="S21" s="230">
        <v>0.39710846436445008</v>
      </c>
      <c r="T21" s="230">
        <v>0.16595736549929549</v>
      </c>
      <c r="U21" s="230">
        <v>0.28007112755726937</v>
      </c>
      <c r="V21" s="230">
        <v>0.31176180552247812</v>
      </c>
      <c r="W21" s="230">
        <v>0.25989140277647949</v>
      </c>
      <c r="X21" s="230">
        <v>0.2251225486769973</v>
      </c>
      <c r="Y21" s="230">
        <v>0.16372877750838441</v>
      </c>
      <c r="DA21" s="71" t="s">
        <v>2315</v>
      </c>
    </row>
    <row r="22" spans="1:105" ht="12" customHeight="1" x14ac:dyDescent="0.25">
      <c r="A22" s="59" t="s">
        <v>35</v>
      </c>
      <c r="B22" s="230">
        <v>7.7465884572065686</v>
      </c>
      <c r="C22" s="230">
        <v>8.0009379974027848</v>
      </c>
      <c r="D22" s="230">
        <v>8.8944723154930827</v>
      </c>
      <c r="E22" s="230">
        <v>10.08632794636193</v>
      </c>
      <c r="F22" s="230">
        <v>7.7446218647645564</v>
      </c>
      <c r="G22" s="230">
        <v>6.1371147652405202</v>
      </c>
      <c r="H22" s="230">
        <v>6.7336119458287866</v>
      </c>
      <c r="I22" s="230">
        <v>4.6298277508648482</v>
      </c>
      <c r="J22" s="230">
        <v>5.2046118012026463</v>
      </c>
      <c r="K22" s="230">
        <v>6.1447875417432112</v>
      </c>
      <c r="L22" s="230">
        <v>5.823414084716708</v>
      </c>
      <c r="M22" s="230">
        <v>5.8300344024893622</v>
      </c>
      <c r="N22" s="230">
        <v>6.4280885215517847</v>
      </c>
      <c r="O22" s="230">
        <v>5.0268282557415782</v>
      </c>
      <c r="P22" s="230">
        <v>3.4945345371390699</v>
      </c>
      <c r="Q22" s="230">
        <v>3.4935277692120938</v>
      </c>
      <c r="R22" s="230">
        <v>4.2816382372427677</v>
      </c>
      <c r="S22" s="230">
        <v>2.2006146221124201</v>
      </c>
      <c r="T22" s="230">
        <v>3.286573173198359</v>
      </c>
      <c r="U22" s="230">
        <v>3.190514842297985</v>
      </c>
      <c r="V22" s="230">
        <v>6.4580799779756664</v>
      </c>
      <c r="W22" s="230">
        <v>5.1747339111770456</v>
      </c>
      <c r="X22" s="230">
        <v>4.1573968585498999</v>
      </c>
      <c r="Y22" s="230">
        <v>3.1745173716788861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19.79000745021753</v>
      </c>
      <c r="C25" s="261">
        <f t="shared" si="1"/>
        <v>20.95261746369906</v>
      </c>
      <c r="D25" s="261">
        <f t="shared" si="1"/>
        <v>23.981947487899479</v>
      </c>
      <c r="E25" s="261">
        <f t="shared" si="1"/>
        <v>30.40475671414379</v>
      </c>
      <c r="F25" s="261">
        <f t="shared" si="1"/>
        <v>24.215695255322409</v>
      </c>
      <c r="G25" s="261">
        <f t="shared" si="1"/>
        <v>13.609448207351839</v>
      </c>
      <c r="H25" s="261">
        <f t="shared" si="1"/>
        <v>13.57158293864795</v>
      </c>
      <c r="I25" s="261">
        <f t="shared" si="1"/>
        <v>9.4292832515864475</v>
      </c>
      <c r="J25" s="261">
        <f t="shared" si="1"/>
        <v>10.58939135278453</v>
      </c>
      <c r="K25" s="261">
        <f t="shared" si="1"/>
        <v>11.902431023566651</v>
      </c>
      <c r="L25" s="261">
        <f t="shared" si="1"/>
        <v>10.91363584890586</v>
      </c>
      <c r="M25" s="261">
        <f t="shared" si="1"/>
        <v>10.13154048007182</v>
      </c>
      <c r="N25" s="261">
        <f t="shared" si="1"/>
        <v>10.46182999576947</v>
      </c>
      <c r="O25" s="261">
        <f t="shared" si="1"/>
        <v>8.5512346941982074</v>
      </c>
      <c r="P25" s="261">
        <f t="shared" si="1"/>
        <v>6.0587535271107651</v>
      </c>
      <c r="Q25" s="261">
        <f t="shared" si="1"/>
        <v>5.6478993422401933</v>
      </c>
      <c r="R25" s="261">
        <f t="shared" si="1"/>
        <v>6.4189615126073614</v>
      </c>
      <c r="S25" s="261">
        <f t="shared" si="1"/>
        <v>4.3062052302432567</v>
      </c>
      <c r="T25" s="261">
        <f t="shared" si="1"/>
        <v>5.0664549294964312</v>
      </c>
      <c r="U25" s="261">
        <f t="shared" si="1"/>
        <v>4.9253021127152596</v>
      </c>
      <c r="V25" s="261">
        <f t="shared" si="1"/>
        <v>9.1457226198017612</v>
      </c>
      <c r="W25" s="261">
        <f t="shared" si="1"/>
        <v>7.5137791965588328</v>
      </c>
      <c r="X25" s="261">
        <f t="shared" si="1"/>
        <v>7.1135657602711646</v>
      </c>
      <c r="Y25" s="261">
        <f t="shared" si="1"/>
        <v>5.755873626927638</v>
      </c>
      <c r="DA25" s="70"/>
    </row>
    <row r="26" spans="1:105" ht="12" customHeight="1" x14ac:dyDescent="0.25">
      <c r="A26" s="60" t="s">
        <v>2160</v>
      </c>
      <c r="B26" s="329">
        <v>19.79000745021753</v>
      </c>
      <c r="C26" s="329">
        <v>20.95261746369906</v>
      </c>
      <c r="D26" s="329">
        <v>23.981947487899479</v>
      </c>
      <c r="E26" s="329">
        <v>30.40475671414379</v>
      </c>
      <c r="F26" s="329">
        <v>24.215695255322409</v>
      </c>
      <c r="G26" s="329">
        <v>13.609448207351839</v>
      </c>
      <c r="H26" s="329">
        <v>13.57158293864795</v>
      </c>
      <c r="I26" s="329">
        <v>9.4292832515864475</v>
      </c>
      <c r="J26" s="329">
        <v>10.58939135278453</v>
      </c>
      <c r="K26" s="329">
        <v>11.902431023566651</v>
      </c>
      <c r="L26" s="329">
        <v>10.91363584890586</v>
      </c>
      <c r="M26" s="329">
        <v>10.13154048007182</v>
      </c>
      <c r="N26" s="329">
        <v>10.46182999576947</v>
      </c>
      <c r="O26" s="329">
        <v>8.5512346941982074</v>
      </c>
      <c r="P26" s="329">
        <v>6.0587535271107651</v>
      </c>
      <c r="Q26" s="329">
        <v>5.6478993422401933</v>
      </c>
      <c r="R26" s="329">
        <v>6.4189615126073614</v>
      </c>
      <c r="S26" s="329">
        <v>4.3062052302432567</v>
      </c>
      <c r="T26" s="329">
        <v>5.0664549294964312</v>
      </c>
      <c r="U26" s="329">
        <v>4.9253021127152596</v>
      </c>
      <c r="V26" s="329">
        <v>9.1457226198017612</v>
      </c>
      <c r="W26" s="329">
        <v>7.5137791965588328</v>
      </c>
      <c r="X26" s="329">
        <v>7.1135657602711646</v>
      </c>
      <c r="Y26" s="329">
        <v>5.755873626927638</v>
      </c>
      <c r="DA26" s="72" t="s">
        <v>2319</v>
      </c>
    </row>
    <row r="27" spans="1:105" ht="12" customHeight="1" x14ac:dyDescent="0.25">
      <c r="A27" s="59" t="s">
        <v>28</v>
      </c>
      <c r="B27" s="230">
        <v>1.747117483537898</v>
      </c>
      <c r="C27" s="230">
        <v>0.44518726185378482</v>
      </c>
      <c r="D27" s="230">
        <v>0.49217116457323518</v>
      </c>
      <c r="E27" s="230">
        <v>0.45852237290373388</v>
      </c>
      <c r="F27" s="230">
        <v>0.30790683775023481</v>
      </c>
      <c r="G27" s="230">
        <v>0.230716187774514</v>
      </c>
      <c r="H27" s="230">
        <v>0.47201031549724137</v>
      </c>
      <c r="I27" s="230">
        <v>0.1948723180679956</v>
      </c>
      <c r="J27" s="230">
        <v>0.35497047045514452</v>
      </c>
      <c r="K27" s="230">
        <v>0.31454511995916762</v>
      </c>
      <c r="L27" s="230">
        <v>0.2166977047668403</v>
      </c>
      <c r="M27" s="230">
        <v>0.1403511379369568</v>
      </c>
      <c r="N27" s="230">
        <v>0.21782596318669639</v>
      </c>
      <c r="O27" s="230">
        <v>0.1994800688845518</v>
      </c>
      <c r="P27" s="230">
        <v>0.1481620494366391</v>
      </c>
      <c r="Q27" s="230">
        <v>0</v>
      </c>
      <c r="R27" s="230">
        <v>0</v>
      </c>
      <c r="S27" s="230">
        <v>0.28383925644442082</v>
      </c>
      <c r="T27" s="230">
        <v>0.1062452067742745</v>
      </c>
      <c r="U27" s="230">
        <v>0.16068230419009219</v>
      </c>
      <c r="V27" s="230">
        <v>0.3265825980844016</v>
      </c>
      <c r="W27" s="230">
        <v>0.41896825940445392</v>
      </c>
      <c r="X27" s="230">
        <v>0.41726557797576341</v>
      </c>
      <c r="Y27" s="230">
        <v>0.29578449996072881</v>
      </c>
      <c r="DA27" s="71" t="s">
        <v>2320</v>
      </c>
    </row>
    <row r="28" spans="1:105" ht="12" customHeight="1" x14ac:dyDescent="0.25">
      <c r="A28" s="59" t="s">
        <v>31</v>
      </c>
      <c r="B28" s="230">
        <v>1.335244042512606</v>
      </c>
      <c r="C28" s="230">
        <v>1.857385980899662</v>
      </c>
      <c r="D28" s="230">
        <v>2.6400949369522269</v>
      </c>
      <c r="E28" s="230">
        <v>3.5299806641778408</v>
      </c>
      <c r="F28" s="230">
        <v>3.7723286407199459</v>
      </c>
      <c r="G28" s="230">
        <v>1.1864187596879721</v>
      </c>
      <c r="H28" s="230">
        <v>1.2722253161286019</v>
      </c>
      <c r="I28" s="230">
        <v>1.1263734551009701</v>
      </c>
      <c r="J28" s="230">
        <v>1.188807776282427</v>
      </c>
      <c r="K28" s="230">
        <v>1.5065990460587759</v>
      </c>
      <c r="L28" s="230">
        <v>1.4930454029644229</v>
      </c>
      <c r="M28" s="230">
        <v>1.5463787814773291</v>
      </c>
      <c r="N28" s="230">
        <v>1.5991979137262271</v>
      </c>
      <c r="O28" s="230">
        <v>1.383133259820897</v>
      </c>
      <c r="P28" s="230">
        <v>1.21781155078812</v>
      </c>
      <c r="Q28" s="230">
        <v>1.1480554018313061</v>
      </c>
      <c r="R28" s="230">
        <v>1.3376834654838941</v>
      </c>
      <c r="S28" s="230">
        <v>1.0836964502860491</v>
      </c>
      <c r="T28" s="230">
        <v>1.21379779830436</v>
      </c>
      <c r="U28" s="230">
        <v>1.2205455485866099</v>
      </c>
      <c r="V28" s="230">
        <v>1.8998641208787299</v>
      </c>
      <c r="W28" s="230">
        <v>1.758199371892881</v>
      </c>
      <c r="X28" s="230">
        <v>1.8544427815743281</v>
      </c>
      <c r="Y28" s="230">
        <v>1.830336435098034</v>
      </c>
      <c r="DA28" s="71" t="s">
        <v>2321</v>
      </c>
    </row>
    <row r="29" spans="1:105" ht="12" customHeight="1" x14ac:dyDescent="0.25">
      <c r="A29" s="59" t="s">
        <v>159</v>
      </c>
      <c r="B29" s="230">
        <v>3.9570147513522929</v>
      </c>
      <c r="C29" s="230">
        <v>5.6813994470900528</v>
      </c>
      <c r="D29" s="230">
        <v>5.6518567759088789</v>
      </c>
      <c r="E29" s="230">
        <v>7.1546442316168353</v>
      </c>
      <c r="F29" s="230">
        <v>5.2430775677520716</v>
      </c>
      <c r="G29" s="230">
        <v>3.191224269830081</v>
      </c>
      <c r="H29" s="230">
        <v>3.2593987598878709</v>
      </c>
      <c r="I29" s="230">
        <v>2.3718194471300089</v>
      </c>
      <c r="J29" s="230">
        <v>2.7278408672229051</v>
      </c>
      <c r="K29" s="230">
        <v>2.7387634426983971</v>
      </c>
      <c r="L29" s="230">
        <v>2.3901007561217642</v>
      </c>
      <c r="M29" s="230">
        <v>2.1734544469017809</v>
      </c>
      <c r="N29" s="230">
        <v>1.9228033286691271</v>
      </c>
      <c r="O29" s="230">
        <v>1.7005291011113839</v>
      </c>
      <c r="P29" s="230">
        <v>1.1116016560158959</v>
      </c>
      <c r="Q29" s="230">
        <v>1.0476915651174139</v>
      </c>
      <c r="R29" s="230">
        <v>1.1084798204410939</v>
      </c>
      <c r="S29" s="230">
        <v>0.77390028478206119</v>
      </c>
      <c r="T29" s="230">
        <v>0.86930314216974935</v>
      </c>
      <c r="U29" s="230">
        <v>0.65191928505917851</v>
      </c>
      <c r="V29" s="230">
        <v>1.2777410812568439</v>
      </c>
      <c r="W29" s="230">
        <v>0.807757136966893</v>
      </c>
      <c r="X29" s="230">
        <v>1.18975789469866</v>
      </c>
      <c r="Y29" s="230">
        <v>0.84788090087948309</v>
      </c>
      <c r="DA29" s="71" t="s">
        <v>2322</v>
      </c>
    </row>
    <row r="30" spans="1:105" ht="12" customHeight="1" x14ac:dyDescent="0.25">
      <c r="A30" s="59" t="s">
        <v>32</v>
      </c>
      <c r="B30" s="230">
        <v>6.2951407918092617</v>
      </c>
      <c r="C30" s="230">
        <v>6.3011964426865728</v>
      </c>
      <c r="D30" s="230">
        <v>7.7857643475542346</v>
      </c>
      <c r="E30" s="230">
        <v>10.856336156810441</v>
      </c>
      <c r="F30" s="230">
        <v>8.4385306551296964</v>
      </c>
      <c r="G30" s="230">
        <v>3.886826685692176</v>
      </c>
      <c r="H30" s="230">
        <v>2.9566052589435809</v>
      </c>
      <c r="I30" s="230">
        <v>1.8780282389000971</v>
      </c>
      <c r="J30" s="230">
        <v>1.9805957378218459</v>
      </c>
      <c r="K30" s="230">
        <v>2.2218671300643029</v>
      </c>
      <c r="L30" s="230">
        <v>1.9609469144555689</v>
      </c>
      <c r="M30" s="230">
        <v>1.4129941116812841</v>
      </c>
      <c r="N30" s="230">
        <v>1.36526235556093</v>
      </c>
      <c r="O30" s="230">
        <v>1.0790687179300591</v>
      </c>
      <c r="P30" s="230">
        <v>0.66906615658755209</v>
      </c>
      <c r="Q30" s="230">
        <v>0.54087923428139406</v>
      </c>
      <c r="R30" s="230">
        <v>0.40476636231339891</v>
      </c>
      <c r="S30" s="230">
        <v>0.33092372030370848</v>
      </c>
      <c r="T30" s="230">
        <v>0.13829780458274629</v>
      </c>
      <c r="U30" s="230">
        <v>0.23339260629772449</v>
      </c>
      <c r="V30" s="230">
        <v>0.25980150460206503</v>
      </c>
      <c r="W30" s="230">
        <v>0.21657616898039969</v>
      </c>
      <c r="X30" s="230">
        <v>0.18760212389749781</v>
      </c>
      <c r="Y30" s="230">
        <v>0.13644064792365371</v>
      </c>
      <c r="DA30" s="71" t="s">
        <v>2323</v>
      </c>
    </row>
    <row r="31" spans="1:105" ht="12" customHeight="1" x14ac:dyDescent="0.25">
      <c r="A31" s="59" t="s">
        <v>35</v>
      </c>
      <c r="B31" s="230">
        <v>6.4554903810054736</v>
      </c>
      <c r="C31" s="230">
        <v>6.6674483311689912</v>
      </c>
      <c r="D31" s="230">
        <v>7.412060262910904</v>
      </c>
      <c r="E31" s="230">
        <v>8.4052732886349428</v>
      </c>
      <c r="F31" s="230">
        <v>6.4538515539704644</v>
      </c>
      <c r="G31" s="230">
        <v>5.1142623043670996</v>
      </c>
      <c r="H31" s="230">
        <v>5.6113432881906569</v>
      </c>
      <c r="I31" s="230">
        <v>3.858189792387376</v>
      </c>
      <c r="J31" s="230">
        <v>4.3371765010022054</v>
      </c>
      <c r="K31" s="230">
        <v>5.1206562847860093</v>
      </c>
      <c r="L31" s="230">
        <v>4.852845070597259</v>
      </c>
      <c r="M31" s="230">
        <v>4.8583620020744673</v>
      </c>
      <c r="N31" s="230">
        <v>5.356740434626488</v>
      </c>
      <c r="O31" s="230">
        <v>4.1890235464513159</v>
      </c>
      <c r="P31" s="230">
        <v>2.9121121142825581</v>
      </c>
      <c r="Q31" s="230">
        <v>2.9112731410100792</v>
      </c>
      <c r="R31" s="230">
        <v>3.5680318643689741</v>
      </c>
      <c r="S31" s="230">
        <v>1.833845518427017</v>
      </c>
      <c r="T31" s="230">
        <v>2.7388109776653011</v>
      </c>
      <c r="U31" s="230">
        <v>2.6587623685816539</v>
      </c>
      <c r="V31" s="230">
        <v>5.3817333149797211</v>
      </c>
      <c r="W31" s="230">
        <v>4.3122782593142057</v>
      </c>
      <c r="X31" s="230">
        <v>3.4644973821249159</v>
      </c>
      <c r="Y31" s="230">
        <v>2.6454311430657391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572.43028833690562</v>
      </c>
      <c r="C34" s="261">
        <v>570.12109745572502</v>
      </c>
      <c r="D34" s="261">
        <v>585.25323484267892</v>
      </c>
      <c r="E34" s="261">
        <v>628.4749533024185</v>
      </c>
      <c r="F34" s="261">
        <v>568.57897765808184</v>
      </c>
      <c r="G34" s="261">
        <v>429.37488573972149</v>
      </c>
      <c r="H34" s="261">
        <v>416.14118899757119</v>
      </c>
      <c r="I34" s="261">
        <v>353.08127317492119</v>
      </c>
      <c r="J34" s="261">
        <v>360.28697401141193</v>
      </c>
      <c r="K34" s="261">
        <v>362.69487741204881</v>
      </c>
      <c r="L34" s="261">
        <v>363.71099098034551</v>
      </c>
      <c r="M34" s="261">
        <v>348.63747265863651</v>
      </c>
      <c r="N34" s="261">
        <v>347.13827276390128</v>
      </c>
      <c r="O34" s="261">
        <v>310.67521886146892</v>
      </c>
      <c r="P34" s="261">
        <v>303.2912066746718</v>
      </c>
      <c r="Q34" s="261">
        <v>259.6448281484378</v>
      </c>
      <c r="R34" s="261">
        <v>264.05882641791942</v>
      </c>
      <c r="S34" s="261">
        <v>221.3582477657944</v>
      </c>
      <c r="T34" s="261">
        <v>231.58406796226649</v>
      </c>
      <c r="U34" s="261">
        <v>222.7370037380245</v>
      </c>
      <c r="V34" s="261">
        <v>188.05305649356899</v>
      </c>
      <c r="W34" s="261">
        <v>158.81628668566509</v>
      </c>
      <c r="X34" s="261">
        <v>149.30770444040311</v>
      </c>
      <c r="Y34" s="261">
        <v>127.57005650388329</v>
      </c>
      <c r="DA34" s="70" t="s">
        <v>2327</v>
      </c>
    </row>
    <row r="35" spans="1:105" ht="12" customHeight="1" x14ac:dyDescent="0.25">
      <c r="A35" s="64" t="s">
        <v>28</v>
      </c>
      <c r="B35" s="229">
        <v>49.967221187013998</v>
      </c>
      <c r="C35" s="229">
        <v>11.97359483305182</v>
      </c>
      <c r="D35" s="229">
        <v>11.88704357036889</v>
      </c>
      <c r="E35" s="229">
        <v>9.3889941680319371</v>
      </c>
      <c r="F35" s="229">
        <v>7.1032457257967874</v>
      </c>
      <c r="G35" s="229">
        <v>7.2590788919578086</v>
      </c>
      <c r="H35" s="229">
        <v>14.466113587837359</v>
      </c>
      <c r="I35" s="229">
        <v>7.2967977021134578</v>
      </c>
      <c r="J35" s="229">
        <v>12.059082253232701</v>
      </c>
      <c r="K35" s="229">
        <v>9.5844752891129019</v>
      </c>
      <c r="L35" s="229">
        <v>7.221338190663972</v>
      </c>
      <c r="M35" s="229">
        <v>4.8295991282065387</v>
      </c>
      <c r="N35" s="229">
        <v>7.2276530517058779</v>
      </c>
      <c r="O35" s="229">
        <v>7.2471836548092092</v>
      </c>
      <c r="P35" s="229">
        <v>7.4160567250760421</v>
      </c>
      <c r="Q35" s="229">
        <v>0</v>
      </c>
      <c r="R35" s="229">
        <v>0</v>
      </c>
      <c r="S35" s="229">
        <v>14.58632420409889</v>
      </c>
      <c r="T35" s="229">
        <v>4.8556801353577654</v>
      </c>
      <c r="U35" s="229">
        <v>7.2646941682094699</v>
      </c>
      <c r="V35" s="229">
        <v>6.6808242713181603</v>
      </c>
      <c r="W35" s="229">
        <v>8.8551206975518504</v>
      </c>
      <c r="X35" s="229">
        <v>8.7578884200387801</v>
      </c>
      <c r="Y35" s="229">
        <v>6.5548867998061642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38.187720653888597</v>
      </c>
      <c r="C37" s="229">
        <v>49.955578448664937</v>
      </c>
      <c r="D37" s="229">
        <v>63.764246677624371</v>
      </c>
      <c r="E37" s="229">
        <v>72.28211713933004</v>
      </c>
      <c r="F37" s="229">
        <v>87.02559998109146</v>
      </c>
      <c r="G37" s="229">
        <v>37.328578712000898</v>
      </c>
      <c r="H37" s="229">
        <v>38.99100364586463</v>
      </c>
      <c r="I37" s="229">
        <v>42.175919701609843</v>
      </c>
      <c r="J37" s="229">
        <v>40.386262944889062</v>
      </c>
      <c r="K37" s="229">
        <v>45.907440336146117</v>
      </c>
      <c r="L37" s="229">
        <v>49.754960720156753</v>
      </c>
      <c r="M37" s="229">
        <v>53.212177148536341</v>
      </c>
      <c r="N37" s="229">
        <v>53.062764017338083</v>
      </c>
      <c r="O37" s="229">
        <v>50.249735770836452</v>
      </c>
      <c r="P37" s="229">
        <v>60.955957179572827</v>
      </c>
      <c r="Q37" s="229">
        <v>52.772577291712523</v>
      </c>
      <c r="R37" s="229">
        <v>55.024585347926433</v>
      </c>
      <c r="S37" s="229">
        <v>55.69049172660403</v>
      </c>
      <c r="T37" s="229">
        <v>55.473691816415773</v>
      </c>
      <c r="U37" s="229">
        <v>55.182741954965799</v>
      </c>
      <c r="V37" s="229">
        <v>38.865078560287778</v>
      </c>
      <c r="W37" s="229">
        <v>37.160494378743863</v>
      </c>
      <c r="X37" s="229">
        <v>38.922460465496741</v>
      </c>
      <c r="Y37" s="229">
        <v>40.562125937029471</v>
      </c>
      <c r="DA37" s="73" t="s">
        <v>2330</v>
      </c>
    </row>
    <row r="38" spans="1:105" ht="12" customHeight="1" x14ac:dyDescent="0.25">
      <c r="A38" s="64" t="s">
        <v>159</v>
      </c>
      <c r="B38" s="229">
        <v>113.1698544511808</v>
      </c>
      <c r="C38" s="229">
        <v>152.804855154466</v>
      </c>
      <c r="D38" s="229">
        <v>136.50508722299699</v>
      </c>
      <c r="E38" s="229">
        <v>146.5030213020753</v>
      </c>
      <c r="F38" s="229">
        <v>120.95498948732759</v>
      </c>
      <c r="G38" s="229">
        <v>100.4062565357019</v>
      </c>
      <c r="H38" s="229">
        <v>99.893648804948057</v>
      </c>
      <c r="I38" s="229">
        <v>88.810390635408552</v>
      </c>
      <c r="J38" s="229">
        <v>92.670405370317752</v>
      </c>
      <c r="K38" s="229">
        <v>83.452607825154416</v>
      </c>
      <c r="L38" s="229">
        <v>79.648863324546213</v>
      </c>
      <c r="M38" s="229">
        <v>74.790371180805764</v>
      </c>
      <c r="N38" s="229">
        <v>63.800270376283649</v>
      </c>
      <c r="O38" s="229">
        <v>61.780842442130428</v>
      </c>
      <c r="P38" s="229">
        <v>55.639760438301273</v>
      </c>
      <c r="Q38" s="229">
        <v>48.159160272091228</v>
      </c>
      <c r="R38" s="229">
        <v>45.596468865862271</v>
      </c>
      <c r="S38" s="229">
        <v>39.770257986445962</v>
      </c>
      <c r="T38" s="229">
        <v>39.729396997698721</v>
      </c>
      <c r="U38" s="229">
        <v>29.474273798749309</v>
      </c>
      <c r="V38" s="229">
        <v>26.138452196142151</v>
      </c>
      <c r="W38" s="229">
        <v>17.072383841960129</v>
      </c>
      <c r="X38" s="229">
        <v>24.97154675250097</v>
      </c>
      <c r="Y38" s="229">
        <v>18.789907266001379</v>
      </c>
      <c r="DA38" s="73" t="s">
        <v>2331</v>
      </c>
    </row>
    <row r="39" spans="1:105" ht="12" customHeight="1" x14ac:dyDescent="0.25">
      <c r="A39" s="64" t="s">
        <v>32</v>
      </c>
      <c r="B39" s="229">
        <v>180.03980574378161</v>
      </c>
      <c r="C39" s="229">
        <v>169.47468994064849</v>
      </c>
      <c r="D39" s="229">
        <v>188.04376747315609</v>
      </c>
      <c r="E39" s="229">
        <v>222.30120684620891</v>
      </c>
      <c r="F39" s="229">
        <v>194.67237962632569</v>
      </c>
      <c r="G39" s="229">
        <v>122.2921626044792</v>
      </c>
      <c r="H39" s="229">
        <v>90.613671155085413</v>
      </c>
      <c r="I39" s="229">
        <v>70.320876120172713</v>
      </c>
      <c r="J39" s="229">
        <v>67.284940299882905</v>
      </c>
      <c r="K39" s="229">
        <v>67.702308039488742</v>
      </c>
      <c r="L39" s="229">
        <v>65.347534984088014</v>
      </c>
      <c r="M39" s="229">
        <v>48.622299970251817</v>
      </c>
      <c r="N39" s="229">
        <v>45.300580730551687</v>
      </c>
      <c r="O39" s="229">
        <v>39.202960068780413</v>
      </c>
      <c r="P39" s="229">
        <v>33.489227430022837</v>
      </c>
      <c r="Q39" s="229">
        <v>24.862555544851059</v>
      </c>
      <c r="R39" s="229">
        <v>16.649754462672231</v>
      </c>
      <c r="S39" s="229">
        <v>17.00596574146401</v>
      </c>
      <c r="T39" s="229">
        <v>6.3205665729725036</v>
      </c>
      <c r="U39" s="229">
        <v>10.55203878498299</v>
      </c>
      <c r="V39" s="229">
        <v>5.3146989700347849</v>
      </c>
      <c r="W39" s="229">
        <v>4.5774544335671381</v>
      </c>
      <c r="X39" s="229">
        <v>3.937536559874125</v>
      </c>
      <c r="Y39" s="229">
        <v>3.0236641952181431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3.6759721922626797E-2</v>
      </c>
      <c r="H40" s="229">
        <v>1.700137138921361E-2</v>
      </c>
      <c r="I40" s="229">
        <v>1.12576648388432E-2</v>
      </c>
      <c r="J40" s="229">
        <v>6.5018758150789099E-2</v>
      </c>
      <c r="K40" s="229">
        <v>1.7001371389224869E-2</v>
      </c>
      <c r="L40" s="229">
        <v>1.975835053345195E-2</v>
      </c>
      <c r="M40" s="229">
        <v>2.7569791442033521E-3</v>
      </c>
      <c r="N40" s="229">
        <v>5.7437065504203086E-3</v>
      </c>
      <c r="O40" s="229">
        <v>5.7437065504128224E-3</v>
      </c>
      <c r="P40" s="229">
        <v>2.8259036228127511E-2</v>
      </c>
      <c r="Q40" s="229">
        <v>2.8259036228137899E-2</v>
      </c>
      <c r="R40" s="229">
        <v>1.9758350533460131E-2</v>
      </c>
      <c r="S40" s="229">
        <v>6.5018758150819617E-2</v>
      </c>
      <c r="T40" s="229">
        <v>3.4002742778592138E-2</v>
      </c>
      <c r="U40" s="229">
        <v>5.6518072456094241E-2</v>
      </c>
      <c r="V40" s="229">
        <v>3.951670106682488E-2</v>
      </c>
      <c r="W40" s="229">
        <v>8.5006856946170679E-3</v>
      </c>
      <c r="X40" s="229">
        <v>2.7569791442024539E-3</v>
      </c>
      <c r="Y40" s="229">
        <v>1.4014643983006239E-2</v>
      </c>
      <c r="DA40" s="73" t="s">
        <v>2333</v>
      </c>
    </row>
    <row r="41" spans="1:105" ht="12" customHeight="1" x14ac:dyDescent="0.25">
      <c r="A41" s="64" t="s">
        <v>35</v>
      </c>
      <c r="B41" s="229">
        <v>184.62577289602461</v>
      </c>
      <c r="C41" s="229">
        <v>179.32526765319949</v>
      </c>
      <c r="D41" s="229">
        <v>179.01797105041749</v>
      </c>
      <c r="E41" s="229">
        <v>172.11169301934291</v>
      </c>
      <c r="F41" s="229">
        <v>148.8868964412359</v>
      </c>
      <c r="G41" s="229">
        <v>160.91126461334389</v>
      </c>
      <c r="H41" s="229">
        <v>171.97575290658929</v>
      </c>
      <c r="I41" s="229">
        <v>144.4660313507778</v>
      </c>
      <c r="J41" s="229">
        <v>147.34287081770859</v>
      </c>
      <c r="K41" s="229">
        <v>156.03104455075729</v>
      </c>
      <c r="L41" s="229">
        <v>161.71853541035711</v>
      </c>
      <c r="M41" s="229">
        <v>167.18026825169181</v>
      </c>
      <c r="N41" s="229">
        <v>177.74126088147159</v>
      </c>
      <c r="O41" s="229">
        <v>152.18875321836191</v>
      </c>
      <c r="P41" s="229">
        <v>145.76194586547069</v>
      </c>
      <c r="Q41" s="229">
        <v>133.8222760035548</v>
      </c>
      <c r="R41" s="229">
        <v>146.76825939092501</v>
      </c>
      <c r="S41" s="229">
        <v>94.240189349030658</v>
      </c>
      <c r="T41" s="229">
        <v>125.1707296970432</v>
      </c>
      <c r="U41" s="229">
        <v>120.2067369586609</v>
      </c>
      <c r="V41" s="229">
        <v>110.0928670522305</v>
      </c>
      <c r="W41" s="229">
        <v>91.142332648147502</v>
      </c>
      <c r="X41" s="229">
        <v>72.715515263348294</v>
      </c>
      <c r="Y41" s="229">
        <v>58.625457661845168</v>
      </c>
      <c r="DA41" s="73" t="s">
        <v>2334</v>
      </c>
    </row>
    <row r="42" spans="1:105" ht="12" customHeight="1" x14ac:dyDescent="0.25">
      <c r="A42" s="64" t="s">
        <v>36</v>
      </c>
      <c r="B42" s="229">
        <v>6.4399134050159708</v>
      </c>
      <c r="C42" s="229">
        <v>6.5871114256943812</v>
      </c>
      <c r="D42" s="229">
        <v>6.0351188481150402</v>
      </c>
      <c r="E42" s="229">
        <v>5.8879208274295536</v>
      </c>
      <c r="F42" s="229">
        <v>9.9358663963043732</v>
      </c>
      <c r="G42" s="229">
        <v>1.140784660315286</v>
      </c>
      <c r="H42" s="229">
        <v>0.18399752585729021</v>
      </c>
      <c r="I42" s="229">
        <v>0</v>
      </c>
      <c r="J42" s="229">
        <v>0.4783935672300425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0.92161874248873954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91.007192095053952</v>
      </c>
      <c r="C45" s="261">
        <f t="shared" si="2"/>
        <v>90.218729518467768</v>
      </c>
      <c r="D45" s="261">
        <f t="shared" si="2"/>
        <v>92.586298704458386</v>
      </c>
      <c r="E45" s="261">
        <f t="shared" si="2"/>
        <v>99.405653897324214</v>
      </c>
      <c r="F45" s="261">
        <f t="shared" si="2"/>
        <v>90.08689405124079</v>
      </c>
      <c r="G45" s="261">
        <f t="shared" si="2"/>
        <v>67.815238657730333</v>
      </c>
      <c r="H45" s="261">
        <f t="shared" si="2"/>
        <v>66.89024802042394</v>
      </c>
      <c r="I45" s="261">
        <f t="shared" si="2"/>
        <v>57.524679911828372</v>
      </c>
      <c r="J45" s="261">
        <f t="shared" si="2"/>
        <v>60.258195493495663</v>
      </c>
      <c r="K45" s="261">
        <f t="shared" si="2"/>
        <v>60.97261748940754</v>
      </c>
      <c r="L45" s="261">
        <f t="shared" si="2"/>
        <v>61.308825811207832</v>
      </c>
      <c r="M45" s="261">
        <f t="shared" si="2"/>
        <v>58.110908365552859</v>
      </c>
      <c r="N45" s="261">
        <f t="shared" si="2"/>
        <v>58.038751827248063</v>
      </c>
      <c r="O45" s="261">
        <f t="shared" si="2"/>
        <v>52.683933598185952</v>
      </c>
      <c r="P45" s="261">
        <f t="shared" si="2"/>
        <v>47.875570486893068</v>
      </c>
      <c r="Q45" s="261">
        <f t="shared" si="2"/>
        <v>44.383481228559404</v>
      </c>
      <c r="R45" s="261">
        <f t="shared" si="2"/>
        <v>45.731899692548296</v>
      </c>
      <c r="S45" s="261">
        <f t="shared" si="2"/>
        <v>39.723429597428527</v>
      </c>
      <c r="T45" s="261">
        <f t="shared" si="2"/>
        <v>40.707519321200458</v>
      </c>
      <c r="U45" s="261">
        <f t="shared" si="2"/>
        <v>39.747649794544714</v>
      </c>
      <c r="V45" s="261">
        <f t="shared" si="2"/>
        <v>42.731957613501308</v>
      </c>
      <c r="W45" s="261">
        <f t="shared" si="2"/>
        <v>38.035795497958738</v>
      </c>
      <c r="X45" s="261">
        <f t="shared" si="2"/>
        <v>37.900462498834841</v>
      </c>
      <c r="Y45" s="261">
        <f t="shared" si="2"/>
        <v>33.448971695998971</v>
      </c>
      <c r="DA45" s="70"/>
    </row>
    <row r="46" spans="1:105" ht="12" customHeight="1" x14ac:dyDescent="0.25">
      <c r="A46" s="165" t="s">
        <v>2184</v>
      </c>
      <c r="B46" s="346">
        <v>49.637182667890769</v>
      </c>
      <c r="C46" s="346">
        <v>49.015607222314202</v>
      </c>
      <c r="D46" s="346">
        <v>50.289564349148769</v>
      </c>
      <c r="E46" s="346">
        <v>53.985250273338103</v>
      </c>
      <c r="F46" s="346">
        <v>48.995222025742301</v>
      </c>
      <c r="G46" s="346">
        <v>36.783961255468228</v>
      </c>
      <c r="H46" s="346">
        <v>36.815380804928118</v>
      </c>
      <c r="I46" s="346">
        <v>32.007204863051257</v>
      </c>
      <c r="J46" s="346">
        <v>34.219958497615778</v>
      </c>
      <c r="K46" s="346">
        <v>34.760359327258719</v>
      </c>
      <c r="L46" s="346">
        <v>35.023132282769012</v>
      </c>
      <c r="M46" s="346">
        <v>32.914590448040137</v>
      </c>
      <c r="N46" s="346">
        <v>32.950782323580803</v>
      </c>
      <c r="O46" s="346">
        <v>30.231179096976721</v>
      </c>
      <c r="P46" s="346">
        <v>25.956464641253039</v>
      </c>
      <c r="Q46" s="346">
        <v>25.618735185119629</v>
      </c>
      <c r="R46" s="346">
        <v>26.64815035081963</v>
      </c>
      <c r="S46" s="346">
        <v>23.72568632032662</v>
      </c>
      <c r="T46" s="346">
        <v>23.970747578016478</v>
      </c>
      <c r="U46" s="346">
        <v>23.650262685292269</v>
      </c>
      <c r="V46" s="346">
        <v>29.14120800004444</v>
      </c>
      <c r="W46" s="346">
        <v>26.558011370809108</v>
      </c>
      <c r="X46" s="346">
        <v>27.109871459018709</v>
      </c>
      <c r="Y46" s="346">
        <v>24.229378415003222</v>
      </c>
      <c r="DA46" s="167" t="s">
        <v>2338</v>
      </c>
    </row>
    <row r="47" spans="1:105" ht="12" customHeight="1" x14ac:dyDescent="0.25">
      <c r="A47" s="59" t="s">
        <v>28</v>
      </c>
      <c r="B47" s="230">
        <v>4.3821100063144769</v>
      </c>
      <c r="C47" s="230">
        <v>1.0414509788673569</v>
      </c>
      <c r="D47" s="230">
        <v>1.0320710386047589</v>
      </c>
      <c r="E47" s="230">
        <v>0.81413067336329092</v>
      </c>
      <c r="F47" s="230">
        <v>0.622982892696471</v>
      </c>
      <c r="G47" s="230">
        <v>0.62358555488844525</v>
      </c>
      <c r="H47" s="230">
        <v>1.280413610368164</v>
      </c>
      <c r="I47" s="230">
        <v>0.66148380954518582</v>
      </c>
      <c r="J47" s="230">
        <v>1.1470984839615039</v>
      </c>
      <c r="K47" s="230">
        <v>0.9186107756279186</v>
      </c>
      <c r="L47" s="230">
        <v>0.6954082474890666</v>
      </c>
      <c r="M47" s="230">
        <v>0.45596227278544871</v>
      </c>
      <c r="N47" s="230">
        <v>0.68606887134388506</v>
      </c>
      <c r="O47" s="230">
        <v>0.70522186612626725</v>
      </c>
      <c r="P47" s="230">
        <v>0.63474491579320458</v>
      </c>
      <c r="Q47" s="230">
        <v>0</v>
      </c>
      <c r="R47" s="230">
        <v>0</v>
      </c>
      <c r="S47" s="230">
        <v>1.5638551354912209</v>
      </c>
      <c r="T47" s="230">
        <v>0.50267436864644777</v>
      </c>
      <c r="U47" s="230">
        <v>0.77156255921095696</v>
      </c>
      <c r="V47" s="230">
        <v>1.04059698895381</v>
      </c>
      <c r="W47" s="230">
        <v>1.480874471579831</v>
      </c>
      <c r="X47" s="230">
        <v>1.590203361354023</v>
      </c>
      <c r="Y47" s="230">
        <v>1.2451063111103109</v>
      </c>
      <c r="DA47" s="71" t="s">
        <v>2339</v>
      </c>
    </row>
    <row r="48" spans="1:105" ht="12" customHeight="1" x14ac:dyDescent="0.25">
      <c r="A48" s="59" t="s">
        <v>31</v>
      </c>
      <c r="B48" s="230">
        <v>3.3490514145148831</v>
      </c>
      <c r="C48" s="230">
        <v>4.3450848972803202</v>
      </c>
      <c r="D48" s="230">
        <v>5.5362152838801784</v>
      </c>
      <c r="E48" s="230">
        <v>6.2676669774843612</v>
      </c>
      <c r="F48" s="230">
        <v>7.6324911326061207</v>
      </c>
      <c r="G48" s="230">
        <v>3.2066826681149361</v>
      </c>
      <c r="H48" s="230">
        <v>3.45114197029773</v>
      </c>
      <c r="I48" s="230">
        <v>3.8234153082265281</v>
      </c>
      <c r="J48" s="230">
        <v>3.8416705371201831</v>
      </c>
      <c r="K48" s="230">
        <v>4.3999351140465768</v>
      </c>
      <c r="L48" s="230">
        <v>4.7913571037323566</v>
      </c>
      <c r="M48" s="230">
        <v>5.0237596513560856</v>
      </c>
      <c r="N48" s="230">
        <v>5.0368647138049552</v>
      </c>
      <c r="O48" s="230">
        <v>4.8897908650548816</v>
      </c>
      <c r="P48" s="230">
        <v>5.2172583545934827</v>
      </c>
      <c r="Q48" s="230">
        <v>5.2075516108076414</v>
      </c>
      <c r="R48" s="230">
        <v>5.5533578196421738</v>
      </c>
      <c r="S48" s="230">
        <v>5.9707888201338264</v>
      </c>
      <c r="T48" s="230">
        <v>5.7428006443941424</v>
      </c>
      <c r="U48" s="230">
        <v>5.8608024813170081</v>
      </c>
      <c r="V48" s="230">
        <v>6.0535769364442729</v>
      </c>
      <c r="W48" s="230">
        <v>6.2144864374329289</v>
      </c>
      <c r="X48" s="230">
        <v>7.067300300695992</v>
      </c>
      <c r="Y48" s="230">
        <v>7.7048102490099666</v>
      </c>
      <c r="DA48" s="71" t="s">
        <v>2340</v>
      </c>
    </row>
    <row r="49" spans="1:105" ht="12" customHeight="1" x14ac:dyDescent="0.25">
      <c r="A49" s="59" t="s">
        <v>159</v>
      </c>
      <c r="B49" s="230">
        <v>9.924961601277877</v>
      </c>
      <c r="C49" s="230">
        <v>13.2908093346384</v>
      </c>
      <c r="D49" s="230">
        <v>11.851807079790129</v>
      </c>
      <c r="E49" s="230">
        <v>12.703448446961421</v>
      </c>
      <c r="F49" s="230">
        <v>10.608233495742409</v>
      </c>
      <c r="G49" s="230">
        <v>8.6253217698809834</v>
      </c>
      <c r="H49" s="230">
        <v>8.8417104388514964</v>
      </c>
      <c r="I49" s="230">
        <v>8.0510160652652658</v>
      </c>
      <c r="J49" s="230">
        <v>8.815105434735127</v>
      </c>
      <c r="K49" s="230">
        <v>7.998399754811512</v>
      </c>
      <c r="L49" s="230">
        <v>7.6701125188441193</v>
      </c>
      <c r="M49" s="230">
        <v>7.0609561416603688</v>
      </c>
      <c r="N49" s="230">
        <v>6.0560985945722212</v>
      </c>
      <c r="O49" s="230">
        <v>6.0118803487172183</v>
      </c>
      <c r="P49" s="230">
        <v>4.7622417631657896</v>
      </c>
      <c r="Q49" s="230">
        <v>4.7523036683193558</v>
      </c>
      <c r="R49" s="230">
        <v>4.6018248992375126</v>
      </c>
      <c r="S49" s="230">
        <v>4.2639201845271542</v>
      </c>
      <c r="T49" s="230">
        <v>4.1129046798406561</v>
      </c>
      <c r="U49" s="230">
        <v>3.1303790079097729</v>
      </c>
      <c r="V49" s="230">
        <v>4.0712932336793806</v>
      </c>
      <c r="W49" s="230">
        <v>2.8550776735951691</v>
      </c>
      <c r="X49" s="230">
        <v>4.5341794368122752</v>
      </c>
      <c r="Y49" s="230">
        <v>3.5691588331880348</v>
      </c>
      <c r="DA49" s="71" t="s">
        <v>2341</v>
      </c>
    </row>
    <row r="50" spans="1:105" ht="12" customHeight="1" x14ac:dyDescent="0.25">
      <c r="A50" s="59" t="s">
        <v>32</v>
      </c>
      <c r="B50" s="230">
        <v>15.78943586500227</v>
      </c>
      <c r="C50" s="230">
        <v>14.740734440480811</v>
      </c>
      <c r="D50" s="230">
        <v>16.326559690833989</v>
      </c>
      <c r="E50" s="230">
        <v>19.275997831098099</v>
      </c>
      <c r="F50" s="230">
        <v>17.073541711681379</v>
      </c>
      <c r="G50" s="230">
        <v>10.5054135946516</v>
      </c>
      <c r="H50" s="230">
        <v>8.0203281363658583</v>
      </c>
      <c r="I50" s="230">
        <v>6.3748678427872427</v>
      </c>
      <c r="J50" s="230">
        <v>6.400358782754429</v>
      </c>
      <c r="K50" s="230">
        <v>6.4888340596589176</v>
      </c>
      <c r="L50" s="230">
        <v>6.2929077106187732</v>
      </c>
      <c r="M50" s="230">
        <v>4.5904295188831998</v>
      </c>
      <c r="N50" s="230">
        <v>4.3000567501917866</v>
      </c>
      <c r="O50" s="230">
        <v>3.8148315227298721</v>
      </c>
      <c r="P50" s="230">
        <v>2.8663638417398132</v>
      </c>
      <c r="Q50" s="230">
        <v>2.4534151603150192</v>
      </c>
      <c r="R50" s="230">
        <v>1.680376936159637</v>
      </c>
      <c r="S50" s="230">
        <v>1.8232740810260371</v>
      </c>
      <c r="T50" s="230">
        <v>0.65432374517863523</v>
      </c>
      <c r="U50" s="230">
        <v>1.12070210545992</v>
      </c>
      <c r="V50" s="230">
        <v>0.8278109887064764</v>
      </c>
      <c r="W50" s="230">
        <v>0.76550457605434563</v>
      </c>
      <c r="X50" s="230">
        <v>0.71495360213078252</v>
      </c>
      <c r="Y50" s="230">
        <v>0.57434758022910781</v>
      </c>
      <c r="DA50" s="71" t="s">
        <v>2342</v>
      </c>
    </row>
    <row r="51" spans="1:105" ht="12" customHeight="1" x14ac:dyDescent="0.25">
      <c r="A51" s="59" t="s">
        <v>35</v>
      </c>
      <c r="B51" s="230">
        <v>16.19162378078126</v>
      </c>
      <c r="C51" s="230">
        <v>15.59752757104731</v>
      </c>
      <c r="D51" s="230">
        <v>15.542911256039719</v>
      </c>
      <c r="E51" s="230">
        <v>14.92400634443093</v>
      </c>
      <c r="F51" s="230">
        <v>13.057972793015921</v>
      </c>
      <c r="G51" s="230">
        <v>13.822957667932259</v>
      </c>
      <c r="H51" s="230">
        <v>15.221786649044869</v>
      </c>
      <c r="I51" s="230">
        <v>13.096421837227039</v>
      </c>
      <c r="J51" s="230">
        <v>14.01572525904454</v>
      </c>
      <c r="K51" s="230">
        <v>14.9545796231138</v>
      </c>
      <c r="L51" s="230">
        <v>15.573346702084701</v>
      </c>
      <c r="M51" s="230">
        <v>15.78348286335504</v>
      </c>
      <c r="N51" s="230">
        <v>16.871693393667961</v>
      </c>
      <c r="O51" s="230">
        <v>14.80945449434849</v>
      </c>
      <c r="P51" s="230">
        <v>12.475855765960739</v>
      </c>
      <c r="Q51" s="230">
        <v>13.20546474567762</v>
      </c>
      <c r="R51" s="230">
        <v>14.812590695780299</v>
      </c>
      <c r="S51" s="230">
        <v>10.103848099148379</v>
      </c>
      <c r="T51" s="230">
        <v>12.9580441399566</v>
      </c>
      <c r="U51" s="230">
        <v>12.76681653139461</v>
      </c>
      <c r="V51" s="230">
        <v>17.1479298522605</v>
      </c>
      <c r="W51" s="230">
        <v>15.24206821214684</v>
      </c>
      <c r="X51" s="230">
        <v>13.203234758025641</v>
      </c>
      <c r="Y51" s="230">
        <v>11.135955441465789</v>
      </c>
      <c r="DA51" s="71" t="s">
        <v>2343</v>
      </c>
    </row>
    <row r="52" spans="1:105" ht="12" customHeight="1" x14ac:dyDescent="0.25">
      <c r="A52" s="165" t="s">
        <v>2191</v>
      </c>
      <c r="B52" s="346">
        <v>41.370009427163183</v>
      </c>
      <c r="C52" s="346">
        <v>41.203122296153573</v>
      </c>
      <c r="D52" s="346">
        <v>42.296734355309617</v>
      </c>
      <c r="E52" s="346">
        <v>45.420403623986118</v>
      </c>
      <c r="F52" s="346">
        <v>41.091672025498482</v>
      </c>
      <c r="G52" s="346">
        <v>31.031277402262109</v>
      </c>
      <c r="H52" s="346">
        <v>30.074867215495829</v>
      </c>
      <c r="I52" s="346">
        <v>25.517475048777111</v>
      </c>
      <c r="J52" s="346">
        <v>26.038236995879888</v>
      </c>
      <c r="K52" s="346">
        <v>26.212258162148821</v>
      </c>
      <c r="L52" s="346">
        <v>26.28569352843882</v>
      </c>
      <c r="M52" s="346">
        <v>25.196317917512719</v>
      </c>
      <c r="N52" s="346">
        <v>25.08796950366726</v>
      </c>
      <c r="O52" s="346">
        <v>22.452754501209231</v>
      </c>
      <c r="P52" s="346">
        <v>21.919105845640029</v>
      </c>
      <c r="Q52" s="346">
        <v>18.764746043439779</v>
      </c>
      <c r="R52" s="346">
        <v>19.083749341728669</v>
      </c>
      <c r="S52" s="346">
        <v>15.997743277101909</v>
      </c>
      <c r="T52" s="346">
        <v>16.736771743183979</v>
      </c>
      <c r="U52" s="346">
        <v>16.097387109252441</v>
      </c>
      <c r="V52" s="346">
        <v>13.59074961345687</v>
      </c>
      <c r="W52" s="346">
        <v>11.477784127149629</v>
      </c>
      <c r="X52" s="346">
        <v>10.79059103981613</v>
      </c>
      <c r="Y52" s="346">
        <v>9.219593280995749</v>
      </c>
      <c r="DA52" s="167" t="s">
        <v>2344</v>
      </c>
    </row>
    <row r="53" spans="1:105" ht="12" customHeight="1" x14ac:dyDescent="0.25">
      <c r="A53" s="64" t="s">
        <v>28</v>
      </c>
      <c r="B53" s="229">
        <v>3.6111723185746119</v>
      </c>
      <c r="C53" s="229">
        <v>0.86534158169640407</v>
      </c>
      <c r="D53" s="229">
        <v>0.85908645050212606</v>
      </c>
      <c r="E53" s="229">
        <v>0.67855035828302301</v>
      </c>
      <c r="F53" s="229">
        <v>0.51335743168557979</v>
      </c>
      <c r="G53" s="229">
        <v>0.52461962323011924</v>
      </c>
      <c r="H53" s="229">
        <v>1.0454779694519201</v>
      </c>
      <c r="I53" s="229">
        <v>0.52734559277350945</v>
      </c>
      <c r="J53" s="229">
        <v>0.87151982811495299</v>
      </c>
      <c r="K53" s="229">
        <v>0.69267794025540175</v>
      </c>
      <c r="L53" s="229">
        <v>0.52189207159610318</v>
      </c>
      <c r="M53" s="229">
        <v>0.34903911538959392</v>
      </c>
      <c r="N53" s="229">
        <v>0.52234845181594391</v>
      </c>
      <c r="O53" s="229">
        <v>0.52375994462295539</v>
      </c>
      <c r="P53" s="229">
        <v>0.53596454080047473</v>
      </c>
      <c r="Q53" s="229">
        <v>0</v>
      </c>
      <c r="R53" s="229">
        <v>0</v>
      </c>
      <c r="S53" s="229">
        <v>1.0541656899120539</v>
      </c>
      <c r="T53" s="229">
        <v>0.3509240113039086</v>
      </c>
      <c r="U53" s="229">
        <v>0.52502544387972594</v>
      </c>
      <c r="V53" s="229">
        <v>0.48282868449998118</v>
      </c>
      <c r="W53" s="229">
        <v>0.63996688190751316</v>
      </c>
      <c r="X53" s="229">
        <v>0.63293982495525614</v>
      </c>
      <c r="Y53" s="229">
        <v>0.47372707948389908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2.7598580921410552</v>
      </c>
      <c r="C55" s="229">
        <v>3.6103308882641061</v>
      </c>
      <c r="D55" s="229">
        <v>4.6082947389686684</v>
      </c>
      <c r="E55" s="229">
        <v>5.2238882679622298</v>
      </c>
      <c r="F55" s="229">
        <v>6.2894119423382939</v>
      </c>
      <c r="G55" s="229">
        <v>2.6977671948574251</v>
      </c>
      <c r="H55" s="229">
        <v>2.8179120170080951</v>
      </c>
      <c r="I55" s="229">
        <v>3.048088529214859</v>
      </c>
      <c r="J55" s="229">
        <v>2.918748558208033</v>
      </c>
      <c r="K55" s="229">
        <v>3.3177686055031428</v>
      </c>
      <c r="L55" s="229">
        <v>3.595832079433162</v>
      </c>
      <c r="M55" s="229">
        <v>3.8456879643293669</v>
      </c>
      <c r="N55" s="229">
        <v>3.8348897540107392</v>
      </c>
      <c r="O55" s="229">
        <v>3.631589880737514</v>
      </c>
      <c r="P55" s="229">
        <v>4.405337338957338</v>
      </c>
      <c r="Q55" s="229">
        <v>3.8139177198270748</v>
      </c>
      <c r="R55" s="229">
        <v>3.9766722008771471</v>
      </c>
      <c r="S55" s="229">
        <v>4.0247978045092294</v>
      </c>
      <c r="T55" s="229">
        <v>4.0091294960513517</v>
      </c>
      <c r="U55" s="229">
        <v>3.9881023094117549</v>
      </c>
      <c r="V55" s="229">
        <v>2.808811307133769</v>
      </c>
      <c r="W55" s="229">
        <v>2.685619601354635</v>
      </c>
      <c r="X55" s="229">
        <v>2.812958344786757</v>
      </c>
      <c r="Y55" s="229">
        <v>2.9314583218088992</v>
      </c>
      <c r="DA55" s="73" t="s">
        <v>2347</v>
      </c>
    </row>
    <row r="56" spans="1:105" ht="12" customHeight="1" x14ac:dyDescent="0.25">
      <c r="A56" s="64" t="s">
        <v>159</v>
      </c>
      <c r="B56" s="229">
        <v>8.1788787925919895</v>
      </c>
      <c r="C56" s="229">
        <v>11.04333300850077</v>
      </c>
      <c r="D56" s="229">
        <v>9.865335326119979</v>
      </c>
      <c r="E56" s="229">
        <v>10.587894274398749</v>
      </c>
      <c r="F56" s="229">
        <v>8.7415169275740716</v>
      </c>
      <c r="G56" s="229">
        <v>7.2564430360530094</v>
      </c>
      <c r="H56" s="229">
        <v>7.2193964522404448</v>
      </c>
      <c r="I56" s="229">
        <v>6.4184002361078809</v>
      </c>
      <c r="J56" s="229">
        <v>6.6973666870902857</v>
      </c>
      <c r="K56" s="229">
        <v>6.0311888500491966</v>
      </c>
      <c r="L56" s="229">
        <v>5.756289095345676</v>
      </c>
      <c r="M56" s="229">
        <v>5.4051618578748943</v>
      </c>
      <c r="N56" s="229">
        <v>4.6108982014050559</v>
      </c>
      <c r="O56" s="229">
        <v>4.4649524777500122</v>
      </c>
      <c r="P56" s="229">
        <v>4.0211314124295354</v>
      </c>
      <c r="Q56" s="229">
        <v>3.4805022638635732</v>
      </c>
      <c r="R56" s="229">
        <v>3.2952944406671101</v>
      </c>
      <c r="S56" s="229">
        <v>2.874229371405375</v>
      </c>
      <c r="T56" s="229">
        <v>2.87127631402159</v>
      </c>
      <c r="U56" s="229">
        <v>2.1301300957635489</v>
      </c>
      <c r="V56" s="229">
        <v>1.8890475151262871</v>
      </c>
      <c r="W56" s="229">
        <v>1.233835271956039</v>
      </c>
      <c r="X56" s="229">
        <v>1.8047142955401989</v>
      </c>
      <c r="Y56" s="229">
        <v>1.357962107470621</v>
      </c>
      <c r="DA56" s="73" t="s">
        <v>2348</v>
      </c>
    </row>
    <row r="57" spans="1:105" ht="12" customHeight="1" x14ac:dyDescent="0.25">
      <c r="A57" s="64" t="s">
        <v>32</v>
      </c>
      <c r="B57" s="229">
        <v>13.011625367561241</v>
      </c>
      <c r="C57" s="229">
        <v>12.248075727928191</v>
      </c>
      <c r="D57" s="229">
        <v>13.59007828828439</v>
      </c>
      <c r="E57" s="229">
        <v>16.06589170817028</v>
      </c>
      <c r="F57" s="229">
        <v>14.069133559909419</v>
      </c>
      <c r="G57" s="229">
        <v>8.8381555324652101</v>
      </c>
      <c r="H57" s="229">
        <v>6.5487248077087186</v>
      </c>
      <c r="I57" s="229">
        <v>5.0821477606819361</v>
      </c>
      <c r="J57" s="229">
        <v>4.8627381730611443</v>
      </c>
      <c r="K57" s="229">
        <v>4.8929016841015081</v>
      </c>
      <c r="L57" s="229">
        <v>4.7227202917370574</v>
      </c>
      <c r="M57" s="229">
        <v>3.5139737521292682</v>
      </c>
      <c r="N57" s="229">
        <v>3.2739103608995119</v>
      </c>
      <c r="O57" s="229">
        <v>2.8332302826429352</v>
      </c>
      <c r="P57" s="229">
        <v>2.4202941086741512</v>
      </c>
      <c r="Q57" s="229">
        <v>1.7968374110010279</v>
      </c>
      <c r="R57" s="229">
        <v>1.2032914978728499</v>
      </c>
      <c r="S57" s="229">
        <v>1.229035181011092</v>
      </c>
      <c r="T57" s="229">
        <v>0.45679256328062989</v>
      </c>
      <c r="U57" s="229">
        <v>0.76260455273745487</v>
      </c>
      <c r="V57" s="229">
        <v>0.38409768136424838</v>
      </c>
      <c r="W57" s="229">
        <v>0.33081641018552921</v>
      </c>
      <c r="X57" s="229">
        <v>0.28456901725982647</v>
      </c>
      <c r="Y57" s="229">
        <v>0.21852270714775471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2.6566554451499008E-3</v>
      </c>
      <c r="H58" s="229">
        <v>1.228703143381736E-3</v>
      </c>
      <c r="I58" s="229">
        <v>8.1360073007995736E-4</v>
      </c>
      <c r="J58" s="229">
        <v>4.6989593186192186E-3</v>
      </c>
      <c r="K58" s="229">
        <v>1.2287031433825511E-3</v>
      </c>
      <c r="L58" s="229">
        <v>1.4279523017709671E-3</v>
      </c>
      <c r="M58" s="229">
        <v>1.99249158386701E-4</v>
      </c>
      <c r="N58" s="229">
        <v>4.1510241330538551E-4</v>
      </c>
      <c r="O58" s="229">
        <v>4.1510241330484438E-4</v>
      </c>
      <c r="P58" s="229">
        <v>2.0423038734668042E-3</v>
      </c>
      <c r="Q58" s="229">
        <v>2.042303873467554E-3</v>
      </c>
      <c r="R58" s="229">
        <v>1.427952301771558E-3</v>
      </c>
      <c r="S58" s="229">
        <v>4.6989593186214261E-3</v>
      </c>
      <c r="T58" s="229">
        <v>2.457406286775393E-3</v>
      </c>
      <c r="U58" s="229">
        <v>4.0846077469219866E-3</v>
      </c>
      <c r="V58" s="229">
        <v>2.855904603536223E-3</v>
      </c>
      <c r="W58" s="229">
        <v>6.1435157169161024E-4</v>
      </c>
      <c r="X58" s="229">
        <v>1.9924915838663611E-4</v>
      </c>
      <c r="Y58" s="229">
        <v>1.012849888463745E-3</v>
      </c>
      <c r="DA58" s="73" t="s">
        <v>2350</v>
      </c>
    </row>
    <row r="59" spans="1:105" ht="12" customHeight="1" x14ac:dyDescent="0.25">
      <c r="A59" s="64" t="s">
        <v>35</v>
      </c>
      <c r="B59" s="229">
        <v>13.343056998951941</v>
      </c>
      <c r="C59" s="229">
        <v>12.95998510996877</v>
      </c>
      <c r="D59" s="229">
        <v>12.93777653084037</v>
      </c>
      <c r="E59" s="229">
        <v>12.438654117031239</v>
      </c>
      <c r="F59" s="229">
        <v>10.760178898377641</v>
      </c>
      <c r="G59" s="229">
        <v>11.6291899111964</v>
      </c>
      <c r="H59" s="229">
        <v>12.42882961287637</v>
      </c>
      <c r="I59" s="229">
        <v>10.440679329268839</v>
      </c>
      <c r="J59" s="229">
        <v>10.64859089211283</v>
      </c>
      <c r="K59" s="229">
        <v>11.27649237909619</v>
      </c>
      <c r="L59" s="229">
        <v>11.687532038025051</v>
      </c>
      <c r="M59" s="229">
        <v>12.08225597863121</v>
      </c>
      <c r="N59" s="229">
        <v>12.8455076331227</v>
      </c>
      <c r="O59" s="229">
        <v>10.99880681304251</v>
      </c>
      <c r="P59" s="229">
        <v>10.53433614090507</v>
      </c>
      <c r="Q59" s="229">
        <v>9.6714463448746368</v>
      </c>
      <c r="R59" s="229">
        <v>10.607063250009791</v>
      </c>
      <c r="S59" s="229">
        <v>6.8108162709455398</v>
      </c>
      <c r="T59" s="229">
        <v>9.0461919522397185</v>
      </c>
      <c r="U59" s="229">
        <v>8.6874400997130312</v>
      </c>
      <c r="V59" s="229">
        <v>7.9565023734970728</v>
      </c>
      <c r="W59" s="229">
        <v>6.5869316101742221</v>
      </c>
      <c r="X59" s="229">
        <v>5.2552103081157009</v>
      </c>
      <c r="Y59" s="229">
        <v>4.2369102151961124</v>
      </c>
      <c r="DA59" s="73" t="s">
        <v>2351</v>
      </c>
    </row>
    <row r="60" spans="1:105" ht="12" customHeight="1" x14ac:dyDescent="0.25">
      <c r="A60" s="64" t="s">
        <v>36</v>
      </c>
      <c r="B60" s="229">
        <v>0.46541785734234847</v>
      </c>
      <c r="C60" s="229">
        <v>0.47605597979533371</v>
      </c>
      <c r="D60" s="229">
        <v>0.43616302059408812</v>
      </c>
      <c r="E60" s="229">
        <v>0.42552489814059141</v>
      </c>
      <c r="F60" s="229">
        <v>0.71807326561347695</v>
      </c>
      <c r="G60" s="229">
        <v>8.2445449014798097E-2</v>
      </c>
      <c r="H60" s="229">
        <v>1.3297653066901911E-2</v>
      </c>
      <c r="I60" s="229">
        <v>0</v>
      </c>
      <c r="J60" s="229">
        <v>3.4573897974023597E-2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6.6606147231974319E-2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23.80174840740791</v>
      </c>
      <c r="C66" s="261">
        <f t="shared" si="3"/>
        <v>23.782776282430987</v>
      </c>
      <c r="D66" s="261">
        <f t="shared" si="3"/>
        <v>24.3822019050737</v>
      </c>
      <c r="E66" s="261">
        <f t="shared" si="3"/>
        <v>25.958268639798561</v>
      </c>
      <c r="F66" s="261">
        <f t="shared" si="3"/>
        <v>23.575781184397858</v>
      </c>
      <c r="G66" s="261">
        <f t="shared" si="3"/>
        <v>18.15076318962436</v>
      </c>
      <c r="H66" s="261">
        <f t="shared" si="3"/>
        <v>18.125957431335411</v>
      </c>
      <c r="I66" s="261">
        <f t="shared" si="3"/>
        <v>15.712192398896404</v>
      </c>
      <c r="J66" s="261">
        <f t="shared" si="3"/>
        <v>16.512160340885082</v>
      </c>
      <c r="K66" s="261">
        <f t="shared" si="3"/>
        <v>16.856894162054985</v>
      </c>
      <c r="L66" s="261">
        <f t="shared" si="3"/>
        <v>17.060669708704935</v>
      </c>
      <c r="M66" s="261">
        <f t="shared" si="3"/>
        <v>16.322843916530989</v>
      </c>
      <c r="N66" s="261">
        <f t="shared" si="3"/>
        <v>16.418023702551697</v>
      </c>
      <c r="O66" s="261">
        <f t="shared" si="3"/>
        <v>14.887550495740491</v>
      </c>
      <c r="P66" s="261">
        <f t="shared" si="3"/>
        <v>13.325945732122396</v>
      </c>
      <c r="Q66" s="261">
        <f t="shared" si="3"/>
        <v>12.766549667183513</v>
      </c>
      <c r="R66" s="261">
        <f t="shared" si="3"/>
        <v>13.314521581450485</v>
      </c>
      <c r="S66" s="261">
        <f t="shared" si="3"/>
        <v>11.093871051103099</v>
      </c>
      <c r="T66" s="261">
        <f t="shared" si="3"/>
        <v>11.70663161812651</v>
      </c>
      <c r="U66" s="261">
        <f t="shared" si="3"/>
        <v>11.318148371220701</v>
      </c>
      <c r="V66" s="261">
        <f t="shared" si="3"/>
        <v>13.42796376021278</v>
      </c>
      <c r="W66" s="261">
        <f t="shared" si="3"/>
        <v>11.398061194452801</v>
      </c>
      <c r="X66" s="261">
        <f t="shared" si="3"/>
        <v>10.813167784960942</v>
      </c>
      <c r="Y66" s="261">
        <f t="shared" si="3"/>
        <v>9.2267400856308157</v>
      </c>
      <c r="DA66" s="70"/>
    </row>
    <row r="67" spans="1:105" ht="12" customHeight="1" x14ac:dyDescent="0.25">
      <c r="A67" s="165" t="s">
        <v>2210</v>
      </c>
      <c r="B67" s="346">
        <v>16.009059651044758</v>
      </c>
      <c r="C67" s="346">
        <v>16.021523329138901</v>
      </c>
      <c r="D67" s="346">
        <v>16.414950004350558</v>
      </c>
      <c r="E67" s="346">
        <v>17.402624743867658</v>
      </c>
      <c r="F67" s="346">
        <v>15.835521633888449</v>
      </c>
      <c r="G67" s="346">
        <v>12.305536421331221</v>
      </c>
      <c r="H67" s="346">
        <v>12.46088549046639</v>
      </c>
      <c r="I67" s="346">
        <v>10.90557660023479</v>
      </c>
      <c r="J67" s="346">
        <v>11.607450879057289</v>
      </c>
      <c r="K67" s="346">
        <v>11.91940508996047</v>
      </c>
      <c r="L67" s="346">
        <v>12.10934793603502</v>
      </c>
      <c r="M67" s="346">
        <v>11.576723089963499</v>
      </c>
      <c r="N67" s="346">
        <v>11.692311995489719</v>
      </c>
      <c r="O67" s="346">
        <v>10.658222778061189</v>
      </c>
      <c r="P67" s="346">
        <v>9.1971390908384016</v>
      </c>
      <c r="Q67" s="346">
        <v>9.2319160634330828</v>
      </c>
      <c r="R67" s="346">
        <v>9.7197987137564414</v>
      </c>
      <c r="S67" s="346">
        <v>8.0804457246683903</v>
      </c>
      <c r="T67" s="346">
        <v>8.5539987135932432</v>
      </c>
      <c r="U67" s="346">
        <v>8.2859535694778597</v>
      </c>
      <c r="V67" s="346">
        <v>10.867933362110101</v>
      </c>
      <c r="W67" s="346">
        <v>9.2360409156545327</v>
      </c>
      <c r="X67" s="346">
        <v>8.7805910794000113</v>
      </c>
      <c r="Y67" s="346">
        <v>7.4900853955817563</v>
      </c>
      <c r="DA67" s="167" t="s">
        <v>2358</v>
      </c>
    </row>
    <row r="68" spans="1:105" ht="12" customHeight="1" x14ac:dyDescent="0.25">
      <c r="A68" s="165" t="s">
        <v>2212</v>
      </c>
      <c r="B68" s="346">
        <v>7.7926887563631508</v>
      </c>
      <c r="C68" s="346">
        <v>7.761252953292086</v>
      </c>
      <c r="D68" s="346">
        <v>7.9672519007231424</v>
      </c>
      <c r="E68" s="346">
        <v>8.5556438959309027</v>
      </c>
      <c r="F68" s="346">
        <v>7.7402595505094087</v>
      </c>
      <c r="G68" s="346">
        <v>5.8452267682931396</v>
      </c>
      <c r="H68" s="346">
        <v>5.6650719408690211</v>
      </c>
      <c r="I68" s="346">
        <v>4.806615798661614</v>
      </c>
      <c r="J68" s="346">
        <v>4.9047094618277907</v>
      </c>
      <c r="K68" s="346">
        <v>4.9374890720945146</v>
      </c>
      <c r="L68" s="346">
        <v>4.9513217726699166</v>
      </c>
      <c r="M68" s="346">
        <v>4.7461208265674903</v>
      </c>
      <c r="N68" s="346">
        <v>4.7257117070619774</v>
      </c>
      <c r="O68" s="346">
        <v>4.2293277176793023</v>
      </c>
      <c r="P68" s="346">
        <v>4.1288066412839939</v>
      </c>
      <c r="Q68" s="346">
        <v>3.53463360375043</v>
      </c>
      <c r="R68" s="346">
        <v>3.5947228676940441</v>
      </c>
      <c r="S68" s="346">
        <v>3.0134253264347088</v>
      </c>
      <c r="T68" s="346">
        <v>3.1526329045332671</v>
      </c>
      <c r="U68" s="346">
        <v>3.0321948017428419</v>
      </c>
      <c r="V68" s="346">
        <v>2.5600303981026791</v>
      </c>
      <c r="W68" s="346">
        <v>2.1620202787982681</v>
      </c>
      <c r="X68" s="346">
        <v>2.0325767055609321</v>
      </c>
      <c r="Y68" s="346">
        <v>1.73665469004906</v>
      </c>
      <c r="DA68" s="167" t="s">
        <v>2359</v>
      </c>
    </row>
    <row r="69" spans="1:105" ht="12" customHeight="1" x14ac:dyDescent="0.25">
      <c r="A69" s="64" t="s">
        <v>28</v>
      </c>
      <c r="B69" s="229">
        <v>0.68022082455145083</v>
      </c>
      <c r="C69" s="229">
        <v>0.1630006303472451</v>
      </c>
      <c r="D69" s="229">
        <v>0.16182237848793499</v>
      </c>
      <c r="E69" s="229">
        <v>0.1278155799535888</v>
      </c>
      <c r="F69" s="229">
        <v>9.6698906799499801E-2</v>
      </c>
      <c r="G69" s="229">
        <v>9.8820316841130532E-2</v>
      </c>
      <c r="H69" s="229">
        <v>0.1969321382901125</v>
      </c>
      <c r="I69" s="229">
        <v>9.9333795868694286E-2</v>
      </c>
      <c r="J69" s="229">
        <v>0.16416439975572519</v>
      </c>
      <c r="K69" s="229">
        <v>0.1304767311284413</v>
      </c>
      <c r="L69" s="229">
        <v>9.8306539802036061E-2</v>
      </c>
      <c r="M69" s="229">
        <v>6.574698018418941E-2</v>
      </c>
      <c r="N69" s="229">
        <v>9.8392506159235976E-2</v>
      </c>
      <c r="O69" s="229">
        <v>9.8658382920667517E-2</v>
      </c>
      <c r="P69" s="229">
        <v>0.1009573096244662</v>
      </c>
      <c r="Q69" s="229">
        <v>0</v>
      </c>
      <c r="R69" s="229">
        <v>0</v>
      </c>
      <c r="S69" s="229">
        <v>0.19856860641002669</v>
      </c>
      <c r="T69" s="229">
        <v>6.6102029830099093E-2</v>
      </c>
      <c r="U69" s="229">
        <v>9.889675951197055E-2</v>
      </c>
      <c r="V69" s="229">
        <v>9.0948339462600322E-2</v>
      </c>
      <c r="W69" s="229">
        <v>0.12054777830944841</v>
      </c>
      <c r="X69" s="229">
        <v>0.1192241221522366</v>
      </c>
      <c r="Y69" s="229">
        <v>8.9233909708878484E-2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0.51986246610967246</v>
      </c>
      <c r="C71" s="229">
        <v>0.6800623279832666</v>
      </c>
      <c r="D71" s="229">
        <v>0.86804443836528922</v>
      </c>
      <c r="E71" s="229">
        <v>0.98400111418679104</v>
      </c>
      <c r="F71" s="229">
        <v>1.184709174734083</v>
      </c>
      <c r="G71" s="229">
        <v>0.5081666738235594</v>
      </c>
      <c r="H71" s="229">
        <v>0.5307978314585885</v>
      </c>
      <c r="I71" s="229">
        <v>0.57415518001831145</v>
      </c>
      <c r="J71" s="229">
        <v>0.54979197218323062</v>
      </c>
      <c r="K71" s="229">
        <v>0.6249536431418663</v>
      </c>
      <c r="L71" s="229">
        <v>0.67733125041954301</v>
      </c>
      <c r="M71" s="229">
        <v>0.72439551682658421</v>
      </c>
      <c r="N71" s="229">
        <v>0.72236150491061024</v>
      </c>
      <c r="O71" s="229">
        <v>0.68406679193947628</v>
      </c>
      <c r="P71" s="229">
        <v>0.82981423559307155</v>
      </c>
      <c r="Q71" s="229">
        <v>0.71841109403944914</v>
      </c>
      <c r="R71" s="229">
        <v>0.74906844781065396</v>
      </c>
      <c r="S71" s="229">
        <v>0.75813365846711256</v>
      </c>
      <c r="T71" s="229">
        <v>0.75518228734485215</v>
      </c>
      <c r="U71" s="229">
        <v>0.75122148764542751</v>
      </c>
      <c r="V71" s="229">
        <v>0.52908357031882625</v>
      </c>
      <c r="W71" s="229">
        <v>0.50587848446569283</v>
      </c>
      <c r="X71" s="229">
        <v>0.52986472976592658</v>
      </c>
      <c r="Y71" s="229">
        <v>0.55218605507757645</v>
      </c>
      <c r="DA71" s="73" t="s">
        <v>2362</v>
      </c>
    </row>
    <row r="72" spans="1:105" ht="12" customHeight="1" x14ac:dyDescent="0.25">
      <c r="A72" s="64" t="s">
        <v>159</v>
      </c>
      <c r="B72" s="229">
        <v>1.540619827967467</v>
      </c>
      <c r="C72" s="229">
        <v>2.0801846110195359</v>
      </c>
      <c r="D72" s="229">
        <v>1.858290310737281</v>
      </c>
      <c r="E72" s="229">
        <v>1.9943955973936689</v>
      </c>
      <c r="F72" s="229">
        <v>1.646601526523648</v>
      </c>
      <c r="G72" s="229">
        <v>1.3668646162094309</v>
      </c>
      <c r="H72" s="229">
        <v>1.35988631233338</v>
      </c>
      <c r="I72" s="229">
        <v>1.20900613865744</v>
      </c>
      <c r="J72" s="229">
        <v>1.2615538357953999</v>
      </c>
      <c r="K72" s="229">
        <v>1.1360688138596831</v>
      </c>
      <c r="L72" s="229">
        <v>1.08428714261359</v>
      </c>
      <c r="M72" s="229">
        <v>1.018146831954273</v>
      </c>
      <c r="N72" s="229">
        <v>0.86853484126189429</v>
      </c>
      <c r="O72" s="229">
        <v>0.84104368001939289</v>
      </c>
      <c r="P72" s="229">
        <v>0.75744303613631081</v>
      </c>
      <c r="Q72" s="229">
        <v>0.65560707463358181</v>
      </c>
      <c r="R72" s="229">
        <v>0.62072028245253041</v>
      </c>
      <c r="S72" s="229">
        <v>0.54140608658051392</v>
      </c>
      <c r="T72" s="229">
        <v>0.54084983200406656</v>
      </c>
      <c r="U72" s="229">
        <v>0.40124334213828622</v>
      </c>
      <c r="V72" s="229">
        <v>0.35583166489913431</v>
      </c>
      <c r="W72" s="229">
        <v>0.23241218419116519</v>
      </c>
      <c r="X72" s="229">
        <v>0.33994618309344482</v>
      </c>
      <c r="Y72" s="229">
        <v>0.255793416365657</v>
      </c>
      <c r="DA72" s="73" t="s">
        <v>2363</v>
      </c>
    </row>
    <row r="73" spans="1:105" ht="12" customHeight="1" x14ac:dyDescent="0.25">
      <c r="A73" s="64" t="s">
        <v>32</v>
      </c>
      <c r="B73" s="229">
        <v>2.450943282532311</v>
      </c>
      <c r="C73" s="229">
        <v>2.3071167576152818</v>
      </c>
      <c r="D73" s="229">
        <v>2.5599039434995521</v>
      </c>
      <c r="E73" s="229">
        <v>3.0262621500154552</v>
      </c>
      <c r="F73" s="229">
        <v>2.6501415015895859</v>
      </c>
      <c r="G73" s="229">
        <v>1.6648049202427551</v>
      </c>
      <c r="H73" s="229">
        <v>1.2335548114243571</v>
      </c>
      <c r="I73" s="229">
        <v>0.95730207126418732</v>
      </c>
      <c r="J73" s="229">
        <v>0.91597284146304114</v>
      </c>
      <c r="K73" s="229">
        <v>0.92165461085568556</v>
      </c>
      <c r="L73" s="229">
        <v>0.88959828210005532</v>
      </c>
      <c r="M73" s="229">
        <v>0.66191195330966801</v>
      </c>
      <c r="N73" s="229">
        <v>0.61669225634672264</v>
      </c>
      <c r="O73" s="229">
        <v>0.53368326653661935</v>
      </c>
      <c r="P73" s="229">
        <v>0.45590027531812238</v>
      </c>
      <c r="Q73" s="229">
        <v>0.33846244860961178</v>
      </c>
      <c r="R73" s="229">
        <v>0.22665878630291919</v>
      </c>
      <c r="S73" s="229">
        <v>0.23150801193560741</v>
      </c>
      <c r="T73" s="229">
        <v>8.6044028540395626E-2</v>
      </c>
      <c r="U73" s="229">
        <v>0.14364850300871729</v>
      </c>
      <c r="V73" s="229">
        <v>7.2350809786063411E-2</v>
      </c>
      <c r="W73" s="229">
        <v>6.2314448455999948E-2</v>
      </c>
      <c r="X73" s="229">
        <v>5.3603028181906369E-2</v>
      </c>
      <c r="Y73" s="229">
        <v>4.1162171983510562E-2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5.0042263232740543E-4</v>
      </c>
      <c r="H74" s="229">
        <v>2.3144546745140749E-4</v>
      </c>
      <c r="I74" s="229">
        <v>1.5325443115079521E-4</v>
      </c>
      <c r="J74" s="229">
        <v>8.8512253093104393E-4</v>
      </c>
      <c r="K74" s="229">
        <v>2.3144546745156079E-4</v>
      </c>
      <c r="L74" s="229">
        <v>2.6897716487652562E-4</v>
      </c>
      <c r="M74" s="229">
        <v>3.753169742464173E-5</v>
      </c>
      <c r="N74" s="229">
        <v>7.8191036301291465E-5</v>
      </c>
      <c r="O74" s="229">
        <v>7.8191036301189536E-5</v>
      </c>
      <c r="P74" s="229">
        <v>3.846998986031653E-4</v>
      </c>
      <c r="Q74" s="229">
        <v>3.8469989860330668E-4</v>
      </c>
      <c r="R74" s="229">
        <v>2.6897716487663703E-4</v>
      </c>
      <c r="S74" s="229">
        <v>8.8512253093145994E-4</v>
      </c>
      <c r="T74" s="229">
        <v>4.6289093490505992E-4</v>
      </c>
      <c r="U74" s="229">
        <v>7.6939979720414161E-4</v>
      </c>
      <c r="V74" s="229">
        <v>5.3795432975197528E-4</v>
      </c>
      <c r="W74" s="229">
        <v>1.157227337258435E-4</v>
      </c>
      <c r="X74" s="229">
        <v>3.7531697424629519E-5</v>
      </c>
      <c r="Y74" s="229">
        <v>1.9078612857488809E-4</v>
      </c>
      <c r="DA74" s="73" t="s">
        <v>2365</v>
      </c>
    </row>
    <row r="75" spans="1:105" ht="12" customHeight="1" x14ac:dyDescent="0.25">
      <c r="A75" s="64" t="s">
        <v>35</v>
      </c>
      <c r="B75" s="229">
        <v>2.5133736175311139</v>
      </c>
      <c r="C75" s="229">
        <v>2.4412160317946712</v>
      </c>
      <c r="D75" s="229">
        <v>2.437032698330043</v>
      </c>
      <c r="E75" s="229">
        <v>2.3430151799394028</v>
      </c>
      <c r="F75" s="229">
        <v>2.0268481027414951</v>
      </c>
      <c r="G75" s="229">
        <v>2.1905399278707902</v>
      </c>
      <c r="H75" s="229">
        <v>2.341164580818818</v>
      </c>
      <c r="I75" s="229">
        <v>1.966665358421831</v>
      </c>
      <c r="J75" s="229">
        <v>2.0058287553010321</v>
      </c>
      <c r="K75" s="229">
        <v>2.1241038276413882</v>
      </c>
      <c r="L75" s="229">
        <v>2.2015295805698161</v>
      </c>
      <c r="M75" s="229">
        <v>2.2758820125953512</v>
      </c>
      <c r="N75" s="229">
        <v>2.4196524073472121</v>
      </c>
      <c r="O75" s="229">
        <v>2.0717974052268451</v>
      </c>
      <c r="P75" s="229">
        <v>1.9843070847134201</v>
      </c>
      <c r="Q75" s="229">
        <v>1.821768286569184</v>
      </c>
      <c r="R75" s="229">
        <v>1.998006373963064</v>
      </c>
      <c r="S75" s="229">
        <v>1.282923840510517</v>
      </c>
      <c r="T75" s="229">
        <v>1.703991835878949</v>
      </c>
      <c r="U75" s="229">
        <v>1.6364153096412359</v>
      </c>
      <c r="V75" s="229">
        <v>1.498731749024379</v>
      </c>
      <c r="W75" s="229">
        <v>1.240751660642236</v>
      </c>
      <c r="X75" s="229">
        <v>0.98990111066999331</v>
      </c>
      <c r="Y75" s="229">
        <v>0.79808835078486295</v>
      </c>
      <c r="DA75" s="73" t="s">
        <v>2366</v>
      </c>
    </row>
    <row r="76" spans="1:105" ht="12" customHeight="1" x14ac:dyDescent="0.25">
      <c r="A76" s="64" t="s">
        <v>36</v>
      </c>
      <c r="B76" s="229">
        <v>8.7668737671134922E-2</v>
      </c>
      <c r="C76" s="229">
        <v>8.9672594532085023E-2</v>
      </c>
      <c r="D76" s="229">
        <v>8.2158131303041518E-2</v>
      </c>
      <c r="E76" s="229">
        <v>8.0154274441995063E-2</v>
      </c>
      <c r="F76" s="229">
        <v>0.13526033812109811</v>
      </c>
      <c r="G76" s="229">
        <v>1.552989067314757E-2</v>
      </c>
      <c r="H76" s="229">
        <v>2.5048210763139339E-3</v>
      </c>
      <c r="I76" s="229">
        <v>0</v>
      </c>
      <c r="J76" s="229">
        <v>6.5125347984310378E-3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1.2546310281923141E-2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1</v>
      </c>
      <c r="E84" s="232">
        <f t="shared" si="4"/>
        <v>1</v>
      </c>
      <c r="F84" s="232">
        <f t="shared" si="4"/>
        <v>1</v>
      </c>
      <c r="G84" s="232">
        <f t="shared" si="4"/>
        <v>1</v>
      </c>
      <c r="H84" s="232">
        <f t="shared" si="4"/>
        <v>0.99999999999999978</v>
      </c>
      <c r="I84" s="232">
        <f t="shared" si="4"/>
        <v>0.99999999999999967</v>
      </c>
      <c r="J84" s="232">
        <f t="shared" si="4"/>
        <v>1.0000000000000002</v>
      </c>
      <c r="K84" s="232">
        <f t="shared" si="4"/>
        <v>1</v>
      </c>
      <c r="L84" s="232">
        <f t="shared" si="4"/>
        <v>0.99999999999999978</v>
      </c>
      <c r="M84" s="232">
        <f t="shared" si="4"/>
        <v>1.0000000000000002</v>
      </c>
      <c r="N84" s="232">
        <f t="shared" si="4"/>
        <v>1</v>
      </c>
      <c r="O84" s="232">
        <f t="shared" si="4"/>
        <v>1.0000000000000002</v>
      </c>
      <c r="P84" s="232">
        <f t="shared" si="4"/>
        <v>0.99999999999999989</v>
      </c>
      <c r="Q84" s="232">
        <f t="shared" si="4"/>
        <v>1.0000000000000002</v>
      </c>
      <c r="R84" s="232">
        <f t="shared" si="4"/>
        <v>1</v>
      </c>
      <c r="S84" s="232">
        <f t="shared" si="4"/>
        <v>1</v>
      </c>
      <c r="T84" s="232">
        <f t="shared" si="4"/>
        <v>0.99999999999999967</v>
      </c>
      <c r="U84" s="232">
        <f t="shared" si="4"/>
        <v>0.99999999999999978</v>
      </c>
      <c r="V84" s="232">
        <f t="shared" si="4"/>
        <v>1.0000000000000002</v>
      </c>
      <c r="W84" s="232">
        <f t="shared" si="4"/>
        <v>1.0000000000000002</v>
      </c>
      <c r="X84" s="232">
        <f t="shared" si="4"/>
        <v>1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6.6663180703308627E-3</v>
      </c>
      <c r="C89" s="300">
        <f t="shared" si="9"/>
        <v>7.8145256639191567E-3</v>
      </c>
      <c r="D89" s="300">
        <f t="shared" si="9"/>
        <v>8.2941845915054258E-3</v>
      </c>
      <c r="E89" s="300">
        <f t="shared" si="9"/>
        <v>9.5769499763396979E-3</v>
      </c>
      <c r="F89" s="300">
        <f t="shared" si="9"/>
        <v>7.9517973642318027E-3</v>
      </c>
      <c r="G89" s="300">
        <f t="shared" si="9"/>
        <v>6.862609227594115E-3</v>
      </c>
      <c r="H89" s="300">
        <f t="shared" si="9"/>
        <v>7.3926785371948881E-3</v>
      </c>
      <c r="I89" s="300">
        <f t="shared" si="9"/>
        <v>6.0698321485841925E-3</v>
      </c>
      <c r="J89" s="300">
        <f t="shared" si="9"/>
        <v>6.6789261057616034E-3</v>
      </c>
      <c r="K89" s="300">
        <f t="shared" si="9"/>
        <v>7.394924873111941E-3</v>
      </c>
      <c r="L89" s="300">
        <f t="shared" si="9"/>
        <v>6.776531984834233E-3</v>
      </c>
      <c r="M89" s="300">
        <f t="shared" si="9"/>
        <v>6.8252088139430078E-3</v>
      </c>
      <c r="N89" s="300">
        <f t="shared" si="9"/>
        <v>7.0774896143599225E-3</v>
      </c>
      <c r="O89" s="300">
        <f t="shared" si="9"/>
        <v>6.3862359108988785E-3</v>
      </c>
      <c r="P89" s="300">
        <f t="shared" si="9"/>
        <v>4.5889651617215307E-3</v>
      </c>
      <c r="Q89" s="300">
        <f t="shared" si="9"/>
        <v>5.1145885385729551E-3</v>
      </c>
      <c r="R89" s="300">
        <f t="shared" si="9"/>
        <v>5.8742256941547904E-3</v>
      </c>
      <c r="S89" s="300">
        <f t="shared" si="9"/>
        <v>3.9735375101007803E-3</v>
      </c>
      <c r="T89" s="300">
        <f t="shared" si="9"/>
        <v>5.1638559159116783E-3</v>
      </c>
      <c r="U89" s="300">
        <f t="shared" si="9"/>
        <v>4.9373924894452401E-3</v>
      </c>
      <c r="V89" s="300">
        <f t="shared" si="9"/>
        <v>1.053908324667711E-2</v>
      </c>
      <c r="W89" s="300">
        <f t="shared" si="9"/>
        <v>9.5515282828081763E-3</v>
      </c>
      <c r="X89" s="300">
        <f t="shared" si="9"/>
        <v>9.1581650849335561E-3</v>
      </c>
      <c r="Y89" s="300">
        <f t="shared" si="9"/>
        <v>8.0513709905789509E-3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3.2280284194821512E-2</v>
      </c>
      <c r="C90" s="301">
        <f t="shared" si="10"/>
        <v>3.4163286689860205E-2</v>
      </c>
      <c r="D90" s="301">
        <f t="shared" si="10"/>
        <v>3.7801753410098553E-2</v>
      </c>
      <c r="E90" s="301">
        <f t="shared" si="10"/>
        <v>4.4029480204975539E-2</v>
      </c>
      <c r="F90" s="301">
        <f t="shared" si="10"/>
        <v>3.9193922624657693E-2</v>
      </c>
      <c r="G90" s="301">
        <f t="shared" si="10"/>
        <v>2.9744741191528385E-2</v>
      </c>
      <c r="H90" s="301">
        <f t="shared" si="10"/>
        <v>3.0442655769693634E-2</v>
      </c>
      <c r="I90" s="301">
        <f t="shared" si="10"/>
        <v>2.5156342066829217E-2</v>
      </c>
      <c r="J90" s="301">
        <f t="shared" si="10"/>
        <v>2.7418897109993644E-2</v>
      </c>
      <c r="K90" s="301">
        <f t="shared" si="10"/>
        <v>3.0377116642047494E-2</v>
      </c>
      <c r="L90" s="301">
        <f t="shared" si="10"/>
        <v>2.7907918106373542E-2</v>
      </c>
      <c r="M90" s="301">
        <f t="shared" si="10"/>
        <v>2.711256528156019E-2</v>
      </c>
      <c r="N90" s="301">
        <f t="shared" si="10"/>
        <v>2.8036512188131506E-2</v>
      </c>
      <c r="O90" s="301">
        <f t="shared" si="10"/>
        <v>2.567864882529414E-2</v>
      </c>
      <c r="P90" s="301">
        <f t="shared" si="10"/>
        <v>1.9154894401292356E-2</v>
      </c>
      <c r="Q90" s="301">
        <f t="shared" si="10"/>
        <v>2.0481168601331569E-2</v>
      </c>
      <c r="R90" s="301">
        <f t="shared" si="10"/>
        <v>2.2707277117417081E-2</v>
      </c>
      <c r="S90" s="301">
        <f t="shared" si="10"/>
        <v>1.8274197960185323E-2</v>
      </c>
      <c r="T90" s="301">
        <f t="shared" si="10"/>
        <v>2.0492852240535295E-2</v>
      </c>
      <c r="U90" s="301">
        <f t="shared" si="10"/>
        <v>2.0661932404688856E-2</v>
      </c>
      <c r="V90" s="301">
        <f t="shared" si="10"/>
        <v>4.1081434350699331E-2</v>
      </c>
      <c r="W90" s="301">
        <f t="shared" si="10"/>
        <v>3.9729491795665553E-2</v>
      </c>
      <c r="X90" s="301">
        <f t="shared" si="10"/>
        <v>3.9584665955946584E-2</v>
      </c>
      <c r="Y90" s="301">
        <f t="shared" si="10"/>
        <v>3.745823740611564E-2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3.2280284194821512E-2</v>
      </c>
      <c r="C91" s="302">
        <f t="shared" si="11"/>
        <v>3.4163286689860205E-2</v>
      </c>
      <c r="D91" s="302">
        <f t="shared" si="11"/>
        <v>3.7801753410098553E-2</v>
      </c>
      <c r="E91" s="302">
        <f t="shared" si="11"/>
        <v>4.4029480204975539E-2</v>
      </c>
      <c r="F91" s="302">
        <f t="shared" si="11"/>
        <v>3.9193922624657693E-2</v>
      </c>
      <c r="G91" s="302">
        <f t="shared" si="11"/>
        <v>2.9744741191528385E-2</v>
      </c>
      <c r="H91" s="302">
        <f t="shared" si="11"/>
        <v>3.0442655769693634E-2</v>
      </c>
      <c r="I91" s="302">
        <f t="shared" si="11"/>
        <v>2.5156342066829217E-2</v>
      </c>
      <c r="J91" s="302">
        <f t="shared" si="11"/>
        <v>2.7418897109993644E-2</v>
      </c>
      <c r="K91" s="302">
        <f t="shared" si="11"/>
        <v>3.0377116642047494E-2</v>
      </c>
      <c r="L91" s="302">
        <f t="shared" si="11"/>
        <v>2.7907918106373542E-2</v>
      </c>
      <c r="M91" s="302">
        <f t="shared" si="11"/>
        <v>2.711256528156019E-2</v>
      </c>
      <c r="N91" s="302">
        <f t="shared" si="11"/>
        <v>2.8036512188131506E-2</v>
      </c>
      <c r="O91" s="302">
        <f t="shared" si="11"/>
        <v>2.567864882529414E-2</v>
      </c>
      <c r="P91" s="302">
        <f t="shared" si="11"/>
        <v>1.9154894401292356E-2</v>
      </c>
      <c r="Q91" s="302">
        <f t="shared" si="11"/>
        <v>2.0481168601331569E-2</v>
      </c>
      <c r="R91" s="302">
        <f t="shared" si="11"/>
        <v>2.2707277117417081E-2</v>
      </c>
      <c r="S91" s="302">
        <f t="shared" si="11"/>
        <v>1.8274197960185323E-2</v>
      </c>
      <c r="T91" s="302">
        <f t="shared" si="11"/>
        <v>2.0492852240535295E-2</v>
      </c>
      <c r="U91" s="302">
        <f t="shared" si="11"/>
        <v>2.0661932404688856E-2</v>
      </c>
      <c r="V91" s="302">
        <f t="shared" si="11"/>
        <v>4.1081434350699331E-2</v>
      </c>
      <c r="W91" s="302">
        <f t="shared" si="11"/>
        <v>3.9729491795665553E-2</v>
      </c>
      <c r="X91" s="302">
        <f t="shared" si="11"/>
        <v>3.9584665955946584E-2</v>
      </c>
      <c r="Y91" s="302">
        <f t="shared" si="11"/>
        <v>3.745823740611564E-2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2.6900236829017918E-2</v>
      </c>
      <c r="C94" s="301">
        <f t="shared" si="14"/>
        <v>2.8469405574883509E-2</v>
      </c>
      <c r="D94" s="301">
        <f t="shared" si="14"/>
        <v>3.1501461175082131E-2</v>
      </c>
      <c r="E94" s="301">
        <f t="shared" si="14"/>
        <v>3.6691233504146291E-2</v>
      </c>
      <c r="F94" s="301">
        <f t="shared" si="14"/>
        <v>3.2661602187214735E-2</v>
      </c>
      <c r="G94" s="301">
        <f t="shared" si="14"/>
        <v>2.4787284326273654E-2</v>
      </c>
      <c r="H94" s="301">
        <f t="shared" si="14"/>
        <v>2.5368879808078025E-2</v>
      </c>
      <c r="I94" s="301">
        <f t="shared" si="14"/>
        <v>2.0963618389024358E-2</v>
      </c>
      <c r="J94" s="301">
        <f t="shared" si="14"/>
        <v>2.2849080924994714E-2</v>
      </c>
      <c r="K94" s="301">
        <f t="shared" si="14"/>
        <v>2.5314263868372915E-2</v>
      </c>
      <c r="L94" s="301">
        <f t="shared" si="14"/>
        <v>2.3256598421977973E-2</v>
      </c>
      <c r="M94" s="301">
        <f t="shared" si="14"/>
        <v>2.2593804401300169E-2</v>
      </c>
      <c r="N94" s="301">
        <f t="shared" si="14"/>
        <v>2.3363760156776263E-2</v>
      </c>
      <c r="O94" s="301">
        <f t="shared" si="14"/>
        <v>2.139887402107845E-2</v>
      </c>
      <c r="P94" s="301">
        <f t="shared" si="14"/>
        <v>1.5962412001076957E-2</v>
      </c>
      <c r="Q94" s="301">
        <f t="shared" si="14"/>
        <v>1.7067640501109642E-2</v>
      </c>
      <c r="R94" s="301">
        <f t="shared" si="14"/>
        <v>1.8922730931180902E-2</v>
      </c>
      <c r="S94" s="301">
        <f t="shared" si="14"/>
        <v>1.522849830015444E-2</v>
      </c>
      <c r="T94" s="301">
        <f t="shared" si="14"/>
        <v>1.7077376867112751E-2</v>
      </c>
      <c r="U94" s="301">
        <f t="shared" si="14"/>
        <v>1.7218277003907382E-2</v>
      </c>
      <c r="V94" s="301">
        <f t="shared" si="14"/>
        <v>3.4234528625582787E-2</v>
      </c>
      <c r="W94" s="301">
        <f t="shared" si="14"/>
        <v>3.3107909829721303E-2</v>
      </c>
      <c r="X94" s="301">
        <f t="shared" si="14"/>
        <v>3.2987221629955488E-2</v>
      </c>
      <c r="Y94" s="301">
        <f t="shared" si="14"/>
        <v>3.1215197838429704E-2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2.6900236829017918E-2</v>
      </c>
      <c r="C95" s="302">
        <f t="shared" si="15"/>
        <v>2.8469405574883509E-2</v>
      </c>
      <c r="D95" s="302">
        <f t="shared" si="15"/>
        <v>3.1501461175082131E-2</v>
      </c>
      <c r="E95" s="302">
        <f t="shared" si="15"/>
        <v>3.6691233504146291E-2</v>
      </c>
      <c r="F95" s="302">
        <f t="shared" si="15"/>
        <v>3.2661602187214735E-2</v>
      </c>
      <c r="G95" s="302">
        <f t="shared" si="15"/>
        <v>2.4787284326273654E-2</v>
      </c>
      <c r="H95" s="302">
        <f t="shared" si="15"/>
        <v>2.5368879808078025E-2</v>
      </c>
      <c r="I95" s="302">
        <f t="shared" si="15"/>
        <v>2.0963618389024358E-2</v>
      </c>
      <c r="J95" s="302">
        <f t="shared" si="15"/>
        <v>2.2849080924994714E-2</v>
      </c>
      <c r="K95" s="302">
        <f t="shared" si="15"/>
        <v>2.5314263868372915E-2</v>
      </c>
      <c r="L95" s="302">
        <f t="shared" si="15"/>
        <v>2.3256598421977973E-2</v>
      </c>
      <c r="M95" s="302">
        <f t="shared" si="15"/>
        <v>2.2593804401300169E-2</v>
      </c>
      <c r="N95" s="302">
        <f t="shared" si="15"/>
        <v>2.3363760156776263E-2</v>
      </c>
      <c r="O95" s="302">
        <f t="shared" si="15"/>
        <v>2.139887402107845E-2</v>
      </c>
      <c r="P95" s="302">
        <f t="shared" si="15"/>
        <v>1.5962412001076957E-2</v>
      </c>
      <c r="Q95" s="302">
        <f t="shared" si="15"/>
        <v>1.7067640501109642E-2</v>
      </c>
      <c r="R95" s="302">
        <f t="shared" si="15"/>
        <v>1.8922730931180902E-2</v>
      </c>
      <c r="S95" s="302">
        <f t="shared" si="15"/>
        <v>1.522849830015444E-2</v>
      </c>
      <c r="T95" s="302">
        <f t="shared" si="15"/>
        <v>1.7077376867112751E-2</v>
      </c>
      <c r="U95" s="302">
        <f t="shared" si="15"/>
        <v>1.7218277003907382E-2</v>
      </c>
      <c r="V95" s="302">
        <f t="shared" si="15"/>
        <v>3.4234528625582787E-2</v>
      </c>
      <c r="W95" s="302">
        <f t="shared" si="15"/>
        <v>3.3107909829721303E-2</v>
      </c>
      <c r="X95" s="302">
        <f t="shared" si="15"/>
        <v>3.2987221629955488E-2</v>
      </c>
      <c r="Y95" s="302">
        <f t="shared" si="15"/>
        <v>3.1215197838429704E-2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0.77809522624492578</v>
      </c>
      <c r="C98" s="301">
        <f t="shared" si="18"/>
        <v>0.7746530369480259</v>
      </c>
      <c r="D98" s="301">
        <f t="shared" si="18"/>
        <v>0.76875875340358646</v>
      </c>
      <c r="E98" s="301">
        <f t="shared" si="18"/>
        <v>0.75841821330540582</v>
      </c>
      <c r="F98" s="301">
        <f t="shared" si="18"/>
        <v>0.76688693776817485</v>
      </c>
      <c r="G98" s="301">
        <f t="shared" si="18"/>
        <v>0.78203298276577871</v>
      </c>
      <c r="H98" s="301">
        <f t="shared" si="18"/>
        <v>0.77787800101097082</v>
      </c>
      <c r="I98" s="301">
        <f t="shared" si="18"/>
        <v>0.78498660753505001</v>
      </c>
      <c r="J98" s="301">
        <f t="shared" si="18"/>
        <v>0.77740315294358409</v>
      </c>
      <c r="K98" s="301">
        <f t="shared" si="18"/>
        <v>0.77138475428564257</v>
      </c>
      <c r="L98" s="301">
        <f t="shared" si="18"/>
        <v>0.77505613857709643</v>
      </c>
      <c r="M98" s="301">
        <f t="shared" si="18"/>
        <v>0.77747770733449517</v>
      </c>
      <c r="N98" s="301">
        <f t="shared" si="18"/>
        <v>0.77524251009365042</v>
      </c>
      <c r="O98" s="301">
        <f t="shared" si="18"/>
        <v>0.77744327078265241</v>
      </c>
      <c r="P98" s="301">
        <f t="shared" si="18"/>
        <v>0.79905201219722533</v>
      </c>
      <c r="Q98" s="301">
        <f t="shared" si="18"/>
        <v>0.78463235909091145</v>
      </c>
      <c r="R98" s="301">
        <f t="shared" si="18"/>
        <v>0.77843029787540252</v>
      </c>
      <c r="S98" s="301">
        <f t="shared" si="18"/>
        <v>0.78281306152148744</v>
      </c>
      <c r="T98" s="301">
        <f t="shared" si="18"/>
        <v>0.78059480643672885</v>
      </c>
      <c r="U98" s="301">
        <f t="shared" si="18"/>
        <v>0.77866237270618699</v>
      </c>
      <c r="V98" s="301">
        <f t="shared" si="18"/>
        <v>0.70392554129276341</v>
      </c>
      <c r="W98" s="301">
        <f t="shared" si="18"/>
        <v>0.69979103211979743</v>
      </c>
      <c r="X98" s="301">
        <f t="shared" si="18"/>
        <v>0.69237376913596138</v>
      </c>
      <c r="Y98" s="301">
        <f t="shared" si="18"/>
        <v>0.69183668894307282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0.12370460327815436</v>
      </c>
      <c r="C99" s="301">
        <f t="shared" si="19"/>
        <v>0.12258485631028768</v>
      </c>
      <c r="D99" s="301">
        <f t="shared" si="19"/>
        <v>0.12161663248802781</v>
      </c>
      <c r="E99" s="301">
        <f t="shared" si="19"/>
        <v>0.11995873188757999</v>
      </c>
      <c r="F99" s="301">
        <f t="shared" si="19"/>
        <v>0.12150724002593637</v>
      </c>
      <c r="G99" s="301">
        <f t="shared" si="19"/>
        <v>0.1235138689425492</v>
      </c>
      <c r="H99" s="301">
        <f t="shared" si="19"/>
        <v>0.12503557396612117</v>
      </c>
      <c r="I99" s="301">
        <f t="shared" si="19"/>
        <v>0.12789152743072515</v>
      </c>
      <c r="J99" s="301">
        <f t="shared" si="19"/>
        <v>0.13002110691309812</v>
      </c>
      <c r="K99" s="301">
        <f t="shared" si="19"/>
        <v>0.1296774520109521</v>
      </c>
      <c r="L99" s="301">
        <f t="shared" si="19"/>
        <v>0.13064708785910287</v>
      </c>
      <c r="M99" s="301">
        <f t="shared" si="19"/>
        <v>0.12959001642205073</v>
      </c>
      <c r="N99" s="301">
        <f t="shared" si="19"/>
        <v>0.1296143674709703</v>
      </c>
      <c r="O99" s="301">
        <f t="shared" si="19"/>
        <v>0.13183790391899072</v>
      </c>
      <c r="P99" s="301">
        <f t="shared" si="19"/>
        <v>0.12613313571493243</v>
      </c>
      <c r="Q99" s="301">
        <f t="shared" si="19"/>
        <v>0.13412443386364167</v>
      </c>
      <c r="R99" s="301">
        <f t="shared" si="19"/>
        <v>0.13481502127005815</v>
      </c>
      <c r="S99" s="301">
        <f t="shared" si="19"/>
        <v>0.14047825121111857</v>
      </c>
      <c r="T99" s="301">
        <f t="shared" si="19"/>
        <v>0.13721184900435099</v>
      </c>
      <c r="U99" s="301">
        <f t="shared" si="19"/>
        <v>0.13895310962751875</v>
      </c>
      <c r="V99" s="301">
        <f t="shared" si="19"/>
        <v>0.1599554772172076</v>
      </c>
      <c r="W99" s="301">
        <f t="shared" si="19"/>
        <v>0.16759684503703093</v>
      </c>
      <c r="X99" s="301">
        <f t="shared" si="19"/>
        <v>0.1757530609064368</v>
      </c>
      <c r="Y99" s="301">
        <f t="shared" si="19"/>
        <v>0.18140013778238046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6.7471019030708262E-2</v>
      </c>
      <c r="C100" s="302">
        <f t="shared" si="20"/>
        <v>6.6600041924542192E-2</v>
      </c>
      <c r="D100" s="302">
        <f t="shared" si="20"/>
        <v>6.6057802839233057E-2</v>
      </c>
      <c r="E100" s="302">
        <f t="shared" si="20"/>
        <v>6.51472216068546E-2</v>
      </c>
      <c r="F100" s="302">
        <f t="shared" si="20"/>
        <v>6.6083688038126101E-2</v>
      </c>
      <c r="G100" s="302">
        <f t="shared" si="20"/>
        <v>6.6995699781081747E-2</v>
      </c>
      <c r="H100" s="302">
        <f t="shared" si="20"/>
        <v>6.8817688765632615E-2</v>
      </c>
      <c r="I100" s="302">
        <f t="shared" si="20"/>
        <v>7.1159897369234268E-2</v>
      </c>
      <c r="J100" s="302">
        <f t="shared" si="20"/>
        <v>7.3837539374383462E-2</v>
      </c>
      <c r="K100" s="302">
        <f t="shared" si="20"/>
        <v>7.3928839110886643E-2</v>
      </c>
      <c r="L100" s="302">
        <f t="shared" si="20"/>
        <v>7.4633140985900737E-2</v>
      </c>
      <c r="M100" s="302">
        <f t="shared" si="20"/>
        <v>7.3401060775967017E-2</v>
      </c>
      <c r="N100" s="302">
        <f t="shared" si="20"/>
        <v>7.3586951374434162E-2</v>
      </c>
      <c r="O100" s="302">
        <f t="shared" si="20"/>
        <v>7.5651437030932966E-2</v>
      </c>
      <c r="P100" s="302">
        <f t="shared" si="20"/>
        <v>6.8384987248795964E-2</v>
      </c>
      <c r="Q100" s="302">
        <f t="shared" si="20"/>
        <v>7.7418405629608514E-2</v>
      </c>
      <c r="R100" s="302">
        <f t="shared" si="20"/>
        <v>7.8557221119306381E-2</v>
      </c>
      <c r="S100" s="302">
        <f t="shared" si="20"/>
        <v>8.390370511409212E-2</v>
      </c>
      <c r="T100" s="302">
        <f t="shared" si="20"/>
        <v>8.079761803326746E-2</v>
      </c>
      <c r="U100" s="302">
        <f t="shared" si="20"/>
        <v>8.2678537237189501E-2</v>
      </c>
      <c r="V100" s="302">
        <f t="shared" si="20"/>
        <v>0.10908219732157237</v>
      </c>
      <c r="W100" s="302">
        <f t="shared" si="20"/>
        <v>0.11702236953198658</v>
      </c>
      <c r="X100" s="302">
        <f t="shared" si="20"/>
        <v>0.12571463711950917</v>
      </c>
      <c r="Y100" s="302">
        <f t="shared" si="20"/>
        <v>0.13140052922430367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5.6233584247446101E-2</v>
      </c>
      <c r="C101" s="302">
        <f t="shared" si="21"/>
        <v>5.5984814385745499E-2</v>
      </c>
      <c r="D101" s="302">
        <f t="shared" si="21"/>
        <v>5.5558829648794751E-2</v>
      </c>
      <c r="E101" s="302">
        <f t="shared" si="21"/>
        <v>5.4811510280725402E-2</v>
      </c>
      <c r="F101" s="302">
        <f t="shared" si="21"/>
        <v>5.5423551987810259E-2</v>
      </c>
      <c r="G101" s="302">
        <f t="shared" si="21"/>
        <v>5.6518169161467464E-2</v>
      </c>
      <c r="H101" s="302">
        <f t="shared" si="21"/>
        <v>5.6217885200488579E-2</v>
      </c>
      <c r="I101" s="302">
        <f t="shared" si="21"/>
        <v>5.6731630061490873E-2</v>
      </c>
      <c r="J101" s="302">
        <f t="shared" si="21"/>
        <v>5.6183567538714674E-2</v>
      </c>
      <c r="K101" s="302">
        <f t="shared" si="21"/>
        <v>5.5748612900065442E-2</v>
      </c>
      <c r="L101" s="302">
        <f t="shared" si="21"/>
        <v>5.601394687320211E-2</v>
      </c>
      <c r="M101" s="302">
        <f t="shared" si="21"/>
        <v>5.6188955646083713E-2</v>
      </c>
      <c r="N101" s="302">
        <f t="shared" si="21"/>
        <v>5.6027416096536151E-2</v>
      </c>
      <c r="O101" s="302">
        <f t="shared" si="21"/>
        <v>5.6186466888057771E-2</v>
      </c>
      <c r="P101" s="302">
        <f t="shared" si="21"/>
        <v>5.7748148466136476E-2</v>
      </c>
      <c r="Q101" s="302">
        <f t="shared" si="21"/>
        <v>5.670602823403316E-2</v>
      </c>
      <c r="R101" s="302">
        <f t="shared" si="21"/>
        <v>5.6257800150751776E-2</v>
      </c>
      <c r="S101" s="302">
        <f t="shared" si="21"/>
        <v>5.6574546097026453E-2</v>
      </c>
      <c r="T101" s="302">
        <f t="shared" si="21"/>
        <v>5.6414230971083543E-2</v>
      </c>
      <c r="U101" s="302">
        <f t="shared" si="21"/>
        <v>5.6274572390329236E-2</v>
      </c>
      <c r="V101" s="302">
        <f t="shared" si="21"/>
        <v>5.0873279895635247E-2</v>
      </c>
      <c r="W101" s="302">
        <f t="shared" si="21"/>
        <v>5.0574475505044333E-2</v>
      </c>
      <c r="X101" s="302">
        <f t="shared" si="21"/>
        <v>5.0038423786927619E-2</v>
      </c>
      <c r="Y101" s="302">
        <f t="shared" si="21"/>
        <v>4.9999608558076773E-2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3.2353331382749685E-2</v>
      </c>
      <c r="C105" s="301">
        <f t="shared" si="25"/>
        <v>3.2314888813023426E-2</v>
      </c>
      <c r="D105" s="301">
        <f t="shared" si="25"/>
        <v>3.2027214931699716E-2</v>
      </c>
      <c r="E105" s="301">
        <f t="shared" si="25"/>
        <v>3.1325391121552609E-2</v>
      </c>
      <c r="F105" s="301">
        <f t="shared" si="25"/>
        <v>3.1798500029784627E-2</v>
      </c>
      <c r="G105" s="301">
        <f t="shared" si="25"/>
        <v>3.3058513546275876E-2</v>
      </c>
      <c r="H105" s="301">
        <f t="shared" si="25"/>
        <v>3.3882210907941239E-2</v>
      </c>
      <c r="I105" s="301">
        <f t="shared" si="25"/>
        <v>3.4932072429786805E-2</v>
      </c>
      <c r="J105" s="301">
        <f t="shared" si="25"/>
        <v>3.5628836002567985E-2</v>
      </c>
      <c r="K105" s="301">
        <f t="shared" si="25"/>
        <v>3.5851488319873087E-2</v>
      </c>
      <c r="L105" s="301">
        <f t="shared" si="25"/>
        <v>3.6355725050614809E-2</v>
      </c>
      <c r="M105" s="301">
        <f t="shared" si="25"/>
        <v>3.6400697746650987E-2</v>
      </c>
      <c r="N105" s="301">
        <f t="shared" si="25"/>
        <v>3.6665360476111686E-2</v>
      </c>
      <c r="O105" s="301">
        <f t="shared" si="25"/>
        <v>3.7255066541085693E-2</v>
      </c>
      <c r="P105" s="301">
        <f t="shared" si="25"/>
        <v>3.5108580523751348E-2</v>
      </c>
      <c r="Q105" s="301">
        <f t="shared" si="25"/>
        <v>3.8579809404433001E-2</v>
      </c>
      <c r="R105" s="301">
        <f t="shared" si="25"/>
        <v>3.9250447111786567E-2</v>
      </c>
      <c r="S105" s="301">
        <f t="shared" si="25"/>
        <v>3.9232453496953403E-2</v>
      </c>
      <c r="T105" s="301">
        <f t="shared" si="25"/>
        <v>3.9459259535360128E-2</v>
      </c>
      <c r="U105" s="301">
        <f t="shared" si="25"/>
        <v>3.9566915768252588E-2</v>
      </c>
      <c r="V105" s="301">
        <f t="shared" si="25"/>
        <v>5.0263935267069904E-2</v>
      </c>
      <c r="W105" s="301">
        <f t="shared" si="25"/>
        <v>5.0223192934976749E-2</v>
      </c>
      <c r="X105" s="301">
        <f t="shared" si="25"/>
        <v>5.0143117286766244E-2</v>
      </c>
      <c r="Y105" s="301">
        <f t="shared" si="25"/>
        <v>5.003836703942225E-2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2.1760855679629636E-2</v>
      </c>
      <c r="C106" s="302">
        <f t="shared" si="26"/>
        <v>2.1769272806844219E-2</v>
      </c>
      <c r="D106" s="302">
        <f t="shared" si="26"/>
        <v>2.1561839817799321E-2</v>
      </c>
      <c r="E106" s="302">
        <f t="shared" si="26"/>
        <v>2.1000785306900732E-2</v>
      </c>
      <c r="F106" s="302">
        <f t="shared" si="26"/>
        <v>2.1358606580557212E-2</v>
      </c>
      <c r="G106" s="302">
        <f t="shared" si="26"/>
        <v>2.2412431820570091E-2</v>
      </c>
      <c r="H106" s="302">
        <f t="shared" si="26"/>
        <v>2.329269236602095E-2</v>
      </c>
      <c r="I106" s="302">
        <f t="shared" si="26"/>
        <v>2.4245782002691577E-2</v>
      </c>
      <c r="J106" s="302">
        <f t="shared" si="26"/>
        <v>2.5045781729347485E-2</v>
      </c>
      <c r="K106" s="302">
        <f t="shared" si="26"/>
        <v>2.535036456030397E-2</v>
      </c>
      <c r="L106" s="302">
        <f t="shared" si="26"/>
        <v>2.5804621484471477E-2</v>
      </c>
      <c r="M106" s="302">
        <f t="shared" si="26"/>
        <v>2.5816628539078436E-2</v>
      </c>
      <c r="N106" s="302">
        <f t="shared" si="26"/>
        <v>2.6111719770946985E-2</v>
      </c>
      <c r="O106" s="302">
        <f t="shared" si="26"/>
        <v>2.6671466130038797E-2</v>
      </c>
      <c r="P106" s="302">
        <f t="shared" si="26"/>
        <v>2.4230812945642541E-2</v>
      </c>
      <c r="Q106" s="302">
        <f t="shared" si="26"/>
        <v>2.7898341482232844E-2</v>
      </c>
      <c r="R106" s="302">
        <f t="shared" si="26"/>
        <v>2.8653409964276538E-2</v>
      </c>
      <c r="S106" s="302">
        <f t="shared" si="26"/>
        <v>2.8575752293081385E-2</v>
      </c>
      <c r="T106" s="302">
        <f t="shared" si="26"/>
        <v>2.8832756194546619E-2</v>
      </c>
      <c r="U106" s="302">
        <f t="shared" si="26"/>
        <v>2.8966719306916331E-2</v>
      </c>
      <c r="V106" s="302">
        <f t="shared" si="26"/>
        <v>4.0681156782573516E-2</v>
      </c>
      <c r="W106" s="302">
        <f t="shared" si="26"/>
        <v>4.0696698934026568E-2</v>
      </c>
      <c r="X106" s="302">
        <f t="shared" si="26"/>
        <v>4.0717597016652458E-2</v>
      </c>
      <c r="Y106" s="302">
        <f t="shared" si="26"/>
        <v>4.0620158225158493E-2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1.0592475703120045E-2</v>
      </c>
      <c r="C107" s="302">
        <f t="shared" si="27"/>
        <v>1.0545616006179207E-2</v>
      </c>
      <c r="D107" s="302">
        <f t="shared" si="27"/>
        <v>1.0465375113900399E-2</v>
      </c>
      <c r="E107" s="302">
        <f t="shared" si="27"/>
        <v>1.0324605814651876E-2</v>
      </c>
      <c r="F107" s="302">
        <f t="shared" si="27"/>
        <v>1.0439893449227416E-2</v>
      </c>
      <c r="G107" s="302">
        <f t="shared" si="27"/>
        <v>1.0646081725705782E-2</v>
      </c>
      <c r="H107" s="302">
        <f t="shared" si="27"/>
        <v>1.0589518541920287E-2</v>
      </c>
      <c r="I107" s="302">
        <f t="shared" si="27"/>
        <v>1.0686290427095228E-2</v>
      </c>
      <c r="J107" s="302">
        <f t="shared" si="27"/>
        <v>1.0583054273220493E-2</v>
      </c>
      <c r="K107" s="302">
        <f t="shared" si="27"/>
        <v>1.0501123759569114E-2</v>
      </c>
      <c r="L107" s="302">
        <f t="shared" si="27"/>
        <v>1.0551103566143335E-2</v>
      </c>
      <c r="M107" s="302">
        <f t="shared" si="27"/>
        <v>1.0584069207572549E-2</v>
      </c>
      <c r="N107" s="302">
        <f t="shared" si="27"/>
        <v>1.0553640705164704E-2</v>
      </c>
      <c r="O107" s="302">
        <f t="shared" si="27"/>
        <v>1.0583600411046896E-2</v>
      </c>
      <c r="P107" s="302">
        <f t="shared" si="27"/>
        <v>1.0877767578108809E-2</v>
      </c>
      <c r="Q107" s="302">
        <f t="shared" si="27"/>
        <v>1.0681467922200155E-2</v>
      </c>
      <c r="R107" s="302">
        <f t="shared" si="27"/>
        <v>1.0597037147510034E-2</v>
      </c>
      <c r="S107" s="302">
        <f t="shared" si="27"/>
        <v>1.0656701203872019E-2</v>
      </c>
      <c r="T107" s="302">
        <f t="shared" si="27"/>
        <v>1.062650334081351E-2</v>
      </c>
      <c r="U107" s="302">
        <f t="shared" si="27"/>
        <v>1.0600196461336255E-2</v>
      </c>
      <c r="V107" s="302">
        <f t="shared" si="27"/>
        <v>9.5827784844963893E-3</v>
      </c>
      <c r="W107" s="302">
        <f t="shared" si="27"/>
        <v>9.5264940009501791E-3</v>
      </c>
      <c r="X107" s="302">
        <f t="shared" si="27"/>
        <v>9.4255202701137852E-3</v>
      </c>
      <c r="Y107" s="302">
        <f t="shared" si="27"/>
        <v>9.4182088142637649E-3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1.418885999077607</v>
      </c>
      <c r="C113" s="320">
        <f>IF(C$5=0,0,C$5/FBT_fec!C$5)</f>
        <v>1.4484896401774994</v>
      </c>
      <c r="D113" s="320">
        <f>IF(D$5=0,0,D$5/FBT_fec!D$5)</f>
        <v>1.5143029702449999</v>
      </c>
      <c r="E113" s="320">
        <f>IF(E$5=0,0,E$5/FBT_fec!E$5)</f>
        <v>1.6377162814733404</v>
      </c>
      <c r="F113" s="320">
        <f>IF(F$5=0,0,F$5/FBT_fec!F$5)</f>
        <v>1.5403383601511023</v>
      </c>
      <c r="G113" s="320">
        <f>IF(G$5=0,0,G$5/FBT_fec!G$5)</f>
        <v>1.3449031189559009</v>
      </c>
      <c r="H113" s="320">
        <f>IF(H$5=0,0,H$5/FBT_fec!H$5)</f>
        <v>1.3012380624164854</v>
      </c>
      <c r="I113" s="320">
        <f>IF(I$5=0,0,I$5/FBT_fec!I$5)</f>
        <v>1.1638946324136634</v>
      </c>
      <c r="J113" s="320">
        <f>IF(J$5=0,0,J$5/FBT_fec!J$5)</f>
        <v>1.1540423937037418</v>
      </c>
      <c r="K113" s="320">
        <f>IF(K$5=0,0,K$5/FBT_fec!K$5)</f>
        <v>1.1810170028215345</v>
      </c>
      <c r="L113" s="320">
        <f>IF(L$5=0,0,L$5/FBT_fec!L$5)</f>
        <v>1.1267306130756058</v>
      </c>
      <c r="M113" s="320">
        <f>IF(M$5=0,0,M$5/FBT_fec!M$5)</f>
        <v>1.1201959526255139</v>
      </c>
      <c r="N113" s="320">
        <f>IF(N$5=0,0,N$5/FBT_fec!N$5)</f>
        <v>1.1214222348862324</v>
      </c>
      <c r="O113" s="320">
        <f>IF(O$5=0,0,O$5/FBT_fec!O$5)</f>
        <v>1.0600333637679098</v>
      </c>
      <c r="P113" s="320">
        <f>IF(P$5=0,0,P$5/FBT_fec!P$5)</f>
        <v>1.0680170074123909</v>
      </c>
      <c r="Q113" s="320">
        <f>IF(Q$5=0,0,Q$5/FBT_fec!Q$5)</f>
        <v>0.93525784039375215</v>
      </c>
      <c r="R113" s="320">
        <f>IF(R$5=0,0,R$5/FBT_fec!R$5)</f>
        <v>0.93380691976410679</v>
      </c>
      <c r="S113" s="320">
        <f>IF(S$5=0,0,S$5/FBT_fec!S$5)</f>
        <v>0.83382908509408993</v>
      </c>
      <c r="T113" s="320">
        <f>IF(T$5=0,0,T$5/FBT_fec!T$5)</f>
        <v>0.8552906171017497</v>
      </c>
      <c r="U113" s="320">
        <f>IF(U$5=0,0,U$5/FBT_fec!U$5)</f>
        <v>0.81817786838788353</v>
      </c>
      <c r="V113" s="320">
        <f>IF(V$5=0,0,V$5/FBT_fec!V$5)</f>
        <v>0.62294698562216821</v>
      </c>
      <c r="W113" s="320">
        <f>IF(W$5=0,0,W$5/FBT_fec!W$5)</f>
        <v>0.55372614346820936</v>
      </c>
      <c r="X113" s="320">
        <f>IF(X$5=0,0,X$5/FBT_fec!X$5)</f>
        <v>0.51988865066576195</v>
      </c>
      <c r="Y113" s="320">
        <f>IF(Y$5=0,0,Y$5/FBT_fec!Y$5)</f>
        <v>0.46701928646972801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0.3891012801276858</v>
      </c>
      <c r="C118" s="332">
        <f>IF(C$10=0,0,C$10/FBT_fec!C$10)</f>
        <v>0.47858773528499904</v>
      </c>
      <c r="D118" s="332">
        <f>IF(D$10=0,0,D$10/FBT_fec!D$10)</f>
        <v>0.54535409395970214</v>
      </c>
      <c r="E118" s="332">
        <f>IF(E$10=0,0,E$10/FBT_fec!E$10)</f>
        <v>0.71414078164717676</v>
      </c>
      <c r="F118" s="332">
        <f>IF(F$10=0,0,F$10/FBT_fec!F$10)</f>
        <v>0.53325670015694238</v>
      </c>
      <c r="G118" s="332">
        <f>IF(G$10=0,0,G$10/FBT_fec!G$10)</f>
        <v>0.37476684319569159</v>
      </c>
      <c r="H118" s="332">
        <f>IF(H$10=0,0,H$10/FBT_fec!H$10)</f>
        <v>0.39434092828251793</v>
      </c>
      <c r="I118" s="332">
        <f>IF(I$10=0,0,I$10/FBT_fec!I$10)</f>
        <v>0.27263410119424158</v>
      </c>
      <c r="J118" s="332">
        <f>IF(J$10=0,0,J$10/FBT_fec!J$10)</f>
        <v>0.30374571162740305</v>
      </c>
      <c r="K118" s="332">
        <f>IF(K$10=0,0,K$10/FBT_fec!K$10)</f>
        <v>0.3540937435445472</v>
      </c>
      <c r="L118" s="332">
        <f>IF(L$10=0,0,L$10/FBT_fec!L$10)</f>
        <v>0.30169198314891876</v>
      </c>
      <c r="M118" s="332">
        <f>IF(M$10=0,0,M$10/FBT_fec!M$10)</f>
        <v>0.30148752204724488</v>
      </c>
      <c r="N118" s="332">
        <f>IF(N$10=0,0,N$10/FBT_fec!N$10)</f>
        <v>0.31614585278907836</v>
      </c>
      <c r="O118" s="332">
        <f>IF(O$10=0,0,O$10/FBT_fec!O$10)</f>
        <v>0.2616484628134923</v>
      </c>
      <c r="P118" s="332">
        <f>IF(P$10=0,0,P$10/FBT_fec!P$10)</f>
        <v>0.1765622038796768</v>
      </c>
      <c r="Q118" s="332">
        <f>IF(Q$10=0,0,Q$10/FBT_fec!Q$10)</f>
        <v>0.17347279659344184</v>
      </c>
      <c r="R118" s="332">
        <f>IF(R$10=0,0,R$10/FBT_fec!R$10)</f>
        <v>0.20491409407639272</v>
      </c>
      <c r="S118" s="332">
        <f>IF(S$10=0,0,S$10/FBT_fec!S$10)</f>
        <v>0.11439959952835795</v>
      </c>
      <c r="T118" s="332">
        <f>IF(T$10=0,0,T$10/FBT_fec!T$10)</f>
        <v>0.15981863060101129</v>
      </c>
      <c r="U118" s="332">
        <f>IF(U$10=0,0,U$10/FBT_fec!U$10)</f>
        <v>0.14560107878735351</v>
      </c>
      <c r="V118" s="332">
        <f>IF(V$10=0,0,V$10/FBT_fec!V$10)</f>
        <v>0.28228018097482072</v>
      </c>
      <c r="W118" s="332">
        <f>IF(W$10=0,0,W$10/FBT_fec!W$10)</f>
        <v>0.22290561459776731</v>
      </c>
      <c r="X118" s="332">
        <f>IF(X$10=0,0,X$10/FBT_fec!X$10)</f>
        <v>0.19874317203646572</v>
      </c>
      <c r="Y118" s="332">
        <f>IF(Y$10=0,0,Y$10/FBT_fec!Y$10)</f>
        <v>0.15346388334836519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0.65149365017147665</v>
      </c>
      <c r="C119" s="348">
        <f>IF(C$16=0,0,C$16/FBT_fec!C$16)</f>
        <v>0.71622129945487945</v>
      </c>
      <c r="D119" s="348">
        <f>IF(D$16=0,0,D$16/FBT_fec!D$16)</f>
        <v>0.85228550765097122</v>
      </c>
      <c r="E119" s="348">
        <f>IF(E$16=0,0,E$16/FBT_fec!E$16)</f>
        <v>1.1174340120075912</v>
      </c>
      <c r="F119" s="348">
        <f>IF(F$16=0,0,F$16/FBT_fec!F$16)</f>
        <v>0.90804176675466108</v>
      </c>
      <c r="G119" s="348">
        <f>IF(G$16=0,0,G$16/FBT_fec!G$16)</f>
        <v>0.55649960098262996</v>
      </c>
      <c r="H119" s="348">
        <f>IF(H$16=0,0,H$16/FBT_fec!H$16)</f>
        <v>0.55193813457257834</v>
      </c>
      <c r="I119" s="348">
        <f>IF(I$16=0,0,I$16/FBT_fec!I$16)</f>
        <v>0.38501570821254216</v>
      </c>
      <c r="J119" s="348">
        <f>IF(J$16=0,0,J$16/FBT_fec!J$16)</f>
        <v>0.42358884470063807</v>
      </c>
      <c r="K119" s="348">
        <f>IF(K$16=0,0,K$16/FBT_fec!K$16)</f>
        <v>0.49389707116947418</v>
      </c>
      <c r="L119" s="348">
        <f>IF(L$16=0,0,L$16/FBT_fec!L$16)</f>
        <v>0.42227423039189671</v>
      </c>
      <c r="M119" s="348">
        <f>IF(M$16=0,0,M$16/FBT_fec!M$16)</f>
        <v>0.40565726146337699</v>
      </c>
      <c r="N119" s="348">
        <f>IF(N$16=0,0,N$16/FBT_fec!N$16)</f>
        <v>0.42367057377321682</v>
      </c>
      <c r="O119" s="348">
        <f>IF(O$16=0,0,O$16/FBT_fec!O$16)</f>
        <v>0.35655421064877174</v>
      </c>
      <c r="P119" s="348">
        <f>IF(P$16=0,0,P$16/FBT_fec!P$16)</f>
        <v>0.25172415332294806</v>
      </c>
      <c r="Q119" s="348">
        <f>IF(Q$16=0,0,Q$16/FBT_fec!Q$16)</f>
        <v>0.23542125706564831</v>
      </c>
      <c r="R119" s="348">
        <f>IF(R$16=0,0,R$16/FBT_fec!R$16)</f>
        <v>0.26721500155160743</v>
      </c>
      <c r="S119" s="348">
        <f>IF(S$16=0,0,S$16/FBT_fec!S$16)</f>
        <v>0.17997128077293129</v>
      </c>
      <c r="T119" s="348">
        <f>IF(T$16=0,0,T$16/FBT_fec!T$16)</f>
        <v>0.21415431024699391</v>
      </c>
      <c r="U119" s="348">
        <f>IF(U$16=0,0,U$16/FBT_fec!U$16)</f>
        <v>0.20636552706746494</v>
      </c>
      <c r="V119" s="348">
        <f>IF(V$16=0,0,V$16/FBT_fec!V$16)</f>
        <v>0.36538116884138966</v>
      </c>
      <c r="W119" s="348">
        <f>IF(W$16=0,0,W$16/FBT_fec!W$16)</f>
        <v>0.30865356356377122</v>
      </c>
      <c r="X119" s="348">
        <f>IF(X$16=0,0,X$16/FBT_fec!X$16)</f>
        <v>0.2865277345952732</v>
      </c>
      <c r="Y119" s="348">
        <f>IF(Y$16=0,0,Y$16/FBT_fec!Y$16)</f>
        <v>0.23882023446025083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0.65149365017147653</v>
      </c>
      <c r="C120" s="348">
        <f>IF(C$25=0,0,C$25/FBT_fec!C$25)</f>
        <v>0.71622129945487933</v>
      </c>
      <c r="D120" s="348">
        <f>IF(D$25=0,0,D$25/FBT_fec!D$25)</f>
        <v>0.852285507650971</v>
      </c>
      <c r="E120" s="348">
        <f>IF(E$25=0,0,E$25/FBT_fec!E$25)</f>
        <v>1.1174340120075914</v>
      </c>
      <c r="F120" s="348">
        <f>IF(F$25=0,0,F$25/FBT_fec!F$25)</f>
        <v>0.90804176675466031</v>
      </c>
      <c r="G120" s="348">
        <f>IF(G$25=0,0,G$25/FBT_fec!G$25)</f>
        <v>0.55649960098262985</v>
      </c>
      <c r="H120" s="348">
        <f>IF(H$25=0,0,H$25/FBT_fec!H$25)</f>
        <v>0.55193813457257834</v>
      </c>
      <c r="I120" s="348">
        <f>IF(I$25=0,0,I$25/FBT_fec!I$25)</f>
        <v>0.38501570821254227</v>
      </c>
      <c r="J120" s="348">
        <f>IF(J$25=0,0,J$25/FBT_fec!J$25)</f>
        <v>0.42358884470063807</v>
      </c>
      <c r="K120" s="348">
        <f>IF(K$25=0,0,K$25/FBT_fec!K$25)</f>
        <v>0.49389707116947423</v>
      </c>
      <c r="L120" s="348">
        <f>IF(L$25=0,0,L$25/FBT_fec!L$25)</f>
        <v>0.4222742303918971</v>
      </c>
      <c r="M120" s="348">
        <f>IF(M$25=0,0,M$25/FBT_fec!M$25)</f>
        <v>0.40565726146337711</v>
      </c>
      <c r="N120" s="348">
        <f>IF(N$25=0,0,N$25/FBT_fec!N$25)</f>
        <v>0.42367057377321682</v>
      </c>
      <c r="O120" s="348">
        <f>IF(O$25=0,0,O$25/FBT_fec!O$25)</f>
        <v>0.3565542106487718</v>
      </c>
      <c r="P120" s="348">
        <f>IF(P$25=0,0,P$25/FBT_fec!P$25)</f>
        <v>0.25172415332294801</v>
      </c>
      <c r="Q120" s="348">
        <f>IF(Q$25=0,0,Q$25/FBT_fec!Q$25)</f>
        <v>0.2354212570656484</v>
      </c>
      <c r="R120" s="348">
        <f>IF(R$25=0,0,R$25/FBT_fec!R$25)</f>
        <v>0.26721500155160749</v>
      </c>
      <c r="S120" s="348">
        <f>IF(S$25=0,0,S$25/FBT_fec!S$25)</f>
        <v>0.17997128077293129</v>
      </c>
      <c r="T120" s="348">
        <f>IF(T$25=0,0,T$25/FBT_fec!T$25)</f>
        <v>0.21415431024699391</v>
      </c>
      <c r="U120" s="348">
        <f>IF(U$25=0,0,U$25/FBT_fec!U$25)</f>
        <v>0.20636552706746494</v>
      </c>
      <c r="V120" s="348">
        <f>IF(V$25=0,0,V$25/FBT_fec!V$25)</f>
        <v>0.36538116884138977</v>
      </c>
      <c r="W120" s="348">
        <f>IF(W$25=0,0,W$25/FBT_fec!W$25)</f>
        <v>0.30865356356377127</v>
      </c>
      <c r="X120" s="348">
        <f>IF(X$25=0,0,X$25/FBT_fec!X$25)</f>
        <v>0.28652773459527309</v>
      </c>
      <c r="Y120" s="348">
        <f>IF(Y$25=0,0,Y$25/FBT_fec!Y$25)</f>
        <v>0.23882023446025077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2.82213328059744</v>
      </c>
      <c r="C121" s="348">
        <f>IF(C$34=0,0,C$34/FBT_fec!C$34)</f>
        <v>2.8081431977087399</v>
      </c>
      <c r="D121" s="348">
        <f>IF(D$34=0,0,D$34/FBT_fec!D$34)</f>
        <v>2.8099313428784436</v>
      </c>
      <c r="E121" s="348">
        <f>IF(E$34=0,0,E$34/FBT_fec!E$34)</f>
        <v>2.8345267390254287</v>
      </c>
      <c r="F121" s="348">
        <f>IF(F$34=0,0,F$34/FBT_fec!F$34)</f>
        <v>2.8102869999038056</v>
      </c>
      <c r="G121" s="348">
        <f>IF(G$34=0,0,G$34/FBT_fec!G$34)</f>
        <v>2.7704028269953644</v>
      </c>
      <c r="H121" s="348">
        <f>IF(H$34=0,0,H$34/FBT_fec!H$34)</f>
        <v>2.6506841648346287</v>
      </c>
      <c r="I121" s="348">
        <f>IF(I$34=0,0,I$34/FBT_fec!I$34)</f>
        <v>2.5636704553578284</v>
      </c>
      <c r="J121" s="348">
        <f>IF(J$34=0,0,J$34/FBT_fec!J$34)</f>
        <v>2.4464216744741241</v>
      </c>
      <c r="K121" s="348">
        <f>IF(K$34=0,0,K$34/FBT_fec!K$34)</f>
        <v>2.398157831135443</v>
      </c>
      <c r="L121" s="348">
        <f>IF(L$34=0,0,L$34/FBT_fec!L$34)</f>
        <v>2.3686105459952809</v>
      </c>
      <c r="M121" s="348">
        <f>IF(M$34=0,0,M$34/FBT_fec!M$34)</f>
        <v>2.38376847992649</v>
      </c>
      <c r="N121" s="348">
        <f>IF(N$34=0,0,N$34/FBT_fec!N$34)</f>
        <v>2.3520672902964108</v>
      </c>
      <c r="O121" s="348">
        <f>IF(O$34=0,0,O$34/FBT_fec!O$34)</f>
        <v>2.3023439844375324</v>
      </c>
      <c r="P121" s="348">
        <f>IF(P$34=0,0,P$34/FBT_fec!P$34)</f>
        <v>2.6339981937261361</v>
      </c>
      <c r="Q121" s="348">
        <f>IF(Q$34=0,0,Q$34/FBT_fec!Q$34)</f>
        <v>2.2222743466278638</v>
      </c>
      <c r="R121" s="348">
        <f>IF(R$34=0,0,R$34/FBT_fec!R$34)</f>
        <v>2.1230142457682923</v>
      </c>
      <c r="S121" s="348">
        <f>IF(S$34=0,0,S$34/FBT_fec!S$34)</f>
        <v>2.0654170707624759</v>
      </c>
      <c r="T121" s="348">
        <f>IF(T$34=0,0,T$34/FBT_fec!T$34)</f>
        <v>2.0244884602116104</v>
      </c>
      <c r="U121" s="348">
        <f>IF(U$34=0,0,U$34/FBT_fec!U$34)</f>
        <v>1.9280165447410005</v>
      </c>
      <c r="V121" s="348">
        <f>IF(V$34=0,0,V$34/FBT_fec!V$34)</f>
        <v>1.0560703457188889</v>
      </c>
      <c r="W121" s="348">
        <f>IF(W$34=0,0,W$34/FBT_fec!W$34)</f>
        <v>0.9460810245025072</v>
      </c>
      <c r="X121" s="348">
        <f>IF(X$34=0,0,X$34/FBT_fec!X$34)</f>
        <v>0.88070179842134788</v>
      </c>
      <c r="Y121" s="348">
        <f>IF(Y$34=0,0,Y$34/FBT_fec!Y$34)</f>
        <v>0.80492617726367965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2.0765656186250934</v>
      </c>
      <c r="C122" s="348">
        <f>IF(C$45=0,0,C$45/FBT_fec!C$45)</f>
        <v>2.0784822820101843</v>
      </c>
      <c r="D122" s="348">
        <f>IF(D$45=0,0,D$45/FBT_fec!D$45)</f>
        <v>2.1185729233282622</v>
      </c>
      <c r="E122" s="348">
        <f>IF(E$45=0,0,E$45/FBT_fec!E$45)</f>
        <v>2.1997300118152223</v>
      </c>
      <c r="F122" s="348">
        <f>IF(F$45=0,0,F$45/FBT_fec!F$45)</f>
        <v>2.1392062612546923</v>
      </c>
      <c r="G122" s="348">
        <f>IF(G$45=0,0,G$45/FBT_fec!G$45)</f>
        <v>1.9916684735088031</v>
      </c>
      <c r="H122" s="348">
        <f>IF(H$45=0,0,H$45/FBT_fec!H$45)</f>
        <v>1.9475452029312301</v>
      </c>
      <c r="I122" s="348">
        <f>IF(I$45=0,0,I$45/FBT_fec!I$45)</f>
        <v>1.8427607278987266</v>
      </c>
      <c r="J122" s="348">
        <f>IF(J$45=0,0,J$45/FBT_fec!J$45)</f>
        <v>1.8363214588297072</v>
      </c>
      <c r="K122" s="348">
        <f>IF(K$45=0,0,K$45/FBT_fec!K$45)</f>
        <v>1.8438756868247446</v>
      </c>
      <c r="L122" s="348">
        <f>IF(L$45=0,0,L$45/FBT_fec!L$45)</f>
        <v>1.7979081477517809</v>
      </c>
      <c r="M122" s="348">
        <f>IF(M$45=0,0,M$45/FBT_fec!M$45)</f>
        <v>1.7790913353340398</v>
      </c>
      <c r="N122" s="348">
        <f>IF(N$45=0,0,N$45/FBT_fec!N$45)</f>
        <v>1.7720431743860614</v>
      </c>
      <c r="O122" s="348">
        <f>IF(O$45=0,0,O$45/FBT_fec!O$45)</f>
        <v>1.7314656056339741</v>
      </c>
      <c r="P122" s="348">
        <f>IF(P$45=0,0,P$45/FBT_fec!P$45)</f>
        <v>1.7389170841371415</v>
      </c>
      <c r="Q122" s="348">
        <f>IF(Q$45=0,0,Q$45/FBT_fec!Q$45)</f>
        <v>1.6140579664816548</v>
      </c>
      <c r="R122" s="348">
        <f>IF(R$45=0,0,R$45/FBT_fec!R$45)</f>
        <v>1.5945319148848498</v>
      </c>
      <c r="S122" s="348">
        <f>IF(S$45=0,0,S$45/FBT_fec!S$45)</f>
        <v>1.5425920250573293</v>
      </c>
      <c r="T122" s="348">
        <f>IF(T$45=0,0,T$45/FBT_fec!T$45)</f>
        <v>1.5137531252844088</v>
      </c>
      <c r="U122" s="348">
        <f>IF(U$45=0,0,U$45/FBT_fec!U$45)</f>
        <v>1.4666946872104629</v>
      </c>
      <c r="V122" s="348">
        <f>IF(V$45=0,0,V$45/FBT_fec!V$45)</f>
        <v>1.175482754065051</v>
      </c>
      <c r="W122" s="348">
        <f>IF(W$45=0,0,W$45/FBT_fec!W$45)</f>
        <v>1.1056323813526929</v>
      </c>
      <c r="X122" s="348">
        <f>IF(X$45=0,0,X$45/FBT_fec!X$45)</f>
        <v>1.0940278512662187</v>
      </c>
      <c r="Y122" s="348">
        <f>IF(Y$45=0,0,Y$45/FBT_fec!Y$45)</f>
        <v>1.0251666507591883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0.43285929562443126</v>
      </c>
      <c r="C123" s="348">
        <f>IF(C$66=0,0,C$66/FBT_fec!C$66)</f>
        <v>0.44681855420027888</v>
      </c>
      <c r="D123" s="348">
        <f>IF(D$66=0,0,D$66/FBT_fec!D$66)</f>
        <v>0.47421764110733367</v>
      </c>
      <c r="E123" s="348">
        <f>IF(E$66=0,0,E$66/FBT_fec!E$66)</f>
        <v>0.52343687847348852</v>
      </c>
      <c r="F123" s="348">
        <f>IF(F$66=0,0,F$66/FBT_fec!F$66)</f>
        <v>0.48449408164400787</v>
      </c>
      <c r="G123" s="348">
        <f>IF(G$66=0,0,G$66/FBT_fec!G$66)</f>
        <v>0.41147965980205642</v>
      </c>
      <c r="H123" s="348">
        <f>IF(H$66=0,0,H$66/FBT_fec!H$66)</f>
        <v>0.40955865290871202</v>
      </c>
      <c r="I123" s="348">
        <f>IF(I$66=0,0,I$66/FBT_fec!I$66)</f>
        <v>0.36492513544585914</v>
      </c>
      <c r="J123" s="348">
        <f>IF(J$66=0,0,J$66/FBT_fec!J$66)</f>
        <v>0.37487419635301727</v>
      </c>
      <c r="K123" s="348">
        <f>IF(K$66=0,0,K$66/FBT_fec!K$66)</f>
        <v>0.39328283360546146</v>
      </c>
      <c r="L123" s="348">
        <f>IF(L$66=0,0,L$66/FBT_fec!L$66)</f>
        <v>0.37459628037395887</v>
      </c>
      <c r="M123" s="348">
        <f>IF(M$66=0,0,M$66/FBT_fec!M$66)</f>
        <v>0.37079498836815517</v>
      </c>
      <c r="N123" s="348">
        <f>IF(N$66=0,0,N$66/FBT_fec!N$66)</f>
        <v>0.37609820954286438</v>
      </c>
      <c r="O123" s="348">
        <f>IF(O$66=0,0,O$66/FBT_fec!O$66)</f>
        <v>0.35594812181020341</v>
      </c>
      <c r="P123" s="348">
        <f>IF(P$66=0,0,P$66/FBT_fec!P$66)</f>
        <v>0.32224380897710242</v>
      </c>
      <c r="Q123" s="348">
        <f>IF(Q$66=0,0,Q$66/FBT_fec!Q$66)</f>
        <v>0.31406375793514801</v>
      </c>
      <c r="R123" s="348">
        <f>IF(R$66=0,0,R$66/FBT_fec!R$66)</f>
        <v>0.32406867860589289</v>
      </c>
      <c r="S123" s="348">
        <f>IF(S$66=0,0,S$66/FBT_fec!S$66)</f>
        <v>0.28100806875187034</v>
      </c>
      <c r="T123" s="348">
        <f>IF(T$66=0,0,T$66/FBT_fec!T$66)</f>
        <v>0.2940509963991646</v>
      </c>
      <c r="U123" s="348">
        <f>IF(U$66=0,0,U$66/FBT_fec!U$66)</f>
        <v>0.28258450115244615</v>
      </c>
      <c r="V123" s="348">
        <f>IF(V$66=0,0,V$66/FBT_fec!V$66)</f>
        <v>0.31083362715073443</v>
      </c>
      <c r="W123" s="348">
        <f>IF(W$66=0,0,W$66/FBT_fec!W$66)</f>
        <v>0.27423350665924473</v>
      </c>
      <c r="X123" s="348">
        <f>IF(X$66=0,0,X$66/FBT_fec!X$66)</f>
        <v>0.25745724005328963</v>
      </c>
      <c r="Y123" s="348">
        <f>IF(Y$66=0,0,Y$66/FBT_fec!Y$66)</f>
        <v>0.22863807314662624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SE: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8946.9673587135348</v>
      </c>
      <c r="C3" s="203">
        <v>7409.6017527572494</v>
      </c>
      <c r="D3" s="203">
        <v>7180.9666027010389</v>
      </c>
      <c r="E3" s="203">
        <v>7896.9466452504385</v>
      </c>
      <c r="F3" s="203">
        <v>8093.9598096606633</v>
      </c>
      <c r="G3" s="203">
        <v>7492.2695963099359</v>
      </c>
      <c r="H3" s="203">
        <v>7694.1003049243536</v>
      </c>
      <c r="I3" s="203">
        <v>7832.9581069277274</v>
      </c>
      <c r="J3" s="203">
        <v>7650.9152615581506</v>
      </c>
      <c r="K3" s="203">
        <v>5859.2107892107888</v>
      </c>
      <c r="L3" s="203">
        <v>8689.0365199631051</v>
      </c>
      <c r="M3" s="203">
        <v>9986.5659875140118</v>
      </c>
      <c r="N3" s="203">
        <v>8339.9735025798982</v>
      </c>
      <c r="O3" s="203">
        <v>9261.7872524418017</v>
      </c>
      <c r="P3" s="203">
        <v>9855.5078053589023</v>
      </c>
      <c r="Q3" s="203">
        <v>13333.650138000001</v>
      </c>
      <c r="R3" s="203">
        <v>14195.5905945623</v>
      </c>
      <c r="S3" s="203">
        <v>14030.029219103581</v>
      </c>
      <c r="T3" s="203">
        <v>14302.713004669189</v>
      </c>
      <c r="U3" s="203">
        <v>14083.975917469281</v>
      </c>
      <c r="V3" s="203">
        <v>11829.01045037431</v>
      </c>
      <c r="W3" s="203">
        <v>14519.595394549429</v>
      </c>
      <c r="X3" s="203">
        <v>12948.42229258073</v>
      </c>
      <c r="Y3" s="203">
        <v>11155.29721095061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8002.8127119826586</v>
      </c>
      <c r="C5" s="203">
        <v>9083.972433734305</v>
      </c>
      <c r="D5" s="203">
        <v>9180.1735971758881</v>
      </c>
      <c r="E5" s="203">
        <v>8565.2345012162859</v>
      </c>
      <c r="F5" s="203">
        <v>8642.3054478581744</v>
      </c>
      <c r="G5" s="203">
        <v>9024.9334239185282</v>
      </c>
      <c r="H5" s="203">
        <v>9244.0855928316923</v>
      </c>
      <c r="I5" s="203">
        <v>9672.7088803218685</v>
      </c>
      <c r="J5" s="203">
        <v>8000.2287478368771</v>
      </c>
      <c r="K5" s="203">
        <v>6141.4543563065263</v>
      </c>
      <c r="L5" s="203">
        <v>7467.9230432002778</v>
      </c>
      <c r="M5" s="203">
        <v>8373.9246377413983</v>
      </c>
      <c r="N5" s="203">
        <v>7891.9715405615452</v>
      </c>
      <c r="O5" s="203">
        <v>8044.2765703394007</v>
      </c>
      <c r="P5" s="203">
        <v>8999.2255883684447</v>
      </c>
      <c r="Q5" s="203">
        <v>8873.0391987193761</v>
      </c>
      <c r="R5" s="203">
        <v>9327.2816799586381</v>
      </c>
      <c r="S5" s="203">
        <v>9915.9782711026801</v>
      </c>
      <c r="T5" s="203">
        <v>10125.85254829423</v>
      </c>
      <c r="U5" s="203">
        <v>9516.8328945442281</v>
      </c>
      <c r="V5" s="203">
        <v>9188.8390942559508</v>
      </c>
      <c r="W5" s="203">
        <v>10630.867735778291</v>
      </c>
      <c r="X5" s="203">
        <v>10352.64997878455</v>
      </c>
      <c r="Y5" s="203">
        <v>12386.31291811815</v>
      </c>
      <c r="DA5" s="112" t="s">
        <v>2373</v>
      </c>
    </row>
    <row r="6" spans="1:105" ht="12" customHeight="1" x14ac:dyDescent="0.25">
      <c r="A6" s="154" t="s">
        <v>2112</v>
      </c>
      <c r="B6" s="338">
        <v>10003.51588997832</v>
      </c>
      <c r="C6" s="338">
        <v>10003.51588997832</v>
      </c>
      <c r="D6" s="338">
        <v>10003.51588997832</v>
      </c>
      <c r="E6" s="338">
        <v>9503.340095479407</v>
      </c>
      <c r="F6" s="338">
        <v>9503.340095479407</v>
      </c>
      <c r="G6" s="338">
        <v>9503.340095479407</v>
      </c>
      <c r="H6" s="338">
        <v>10003.51588997832</v>
      </c>
      <c r="I6" s="338">
        <v>10503.69168447724</v>
      </c>
      <c r="J6" s="338">
        <v>10503.69168447724</v>
      </c>
      <c r="K6" s="338">
        <v>10003.51588997832</v>
      </c>
      <c r="L6" s="338">
        <v>9503.340095479407</v>
      </c>
      <c r="M6" s="338">
        <v>9503.340095479407</v>
      </c>
      <c r="N6" s="338">
        <v>9003.1643009804902</v>
      </c>
      <c r="O6" s="338">
        <v>8502.9885064815735</v>
      </c>
      <c r="P6" s="338">
        <v>9503.3400954794051</v>
      </c>
      <c r="Q6" s="338">
        <v>9503.3400954794051</v>
      </c>
      <c r="R6" s="338">
        <v>10003.51588997832</v>
      </c>
      <c r="S6" s="338">
        <v>10503.69168447724</v>
      </c>
      <c r="T6" s="338">
        <v>11003.867478976161</v>
      </c>
      <c r="U6" s="338">
        <v>10503.69168447724</v>
      </c>
      <c r="V6" s="338">
        <v>10503.69168447724</v>
      </c>
      <c r="W6" s="338">
        <v>11504.04327347507</v>
      </c>
      <c r="X6" s="338">
        <v>11003.867478976161</v>
      </c>
      <c r="Y6" s="338">
        <v>13504.746451470741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500.17579449891628</v>
      </c>
      <c r="D7" s="340">
        <v>0</v>
      </c>
      <c r="E7" s="340">
        <v>0</v>
      </c>
      <c r="F7" s="340">
        <v>500.17579449891628</v>
      </c>
      <c r="G7" s="340">
        <v>0</v>
      </c>
      <c r="H7" s="340">
        <v>1000.351588997833</v>
      </c>
      <c r="I7" s="340">
        <v>1000.351588997833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1000.351588997833</v>
      </c>
      <c r="Q7" s="340">
        <v>500.17579449891628</v>
      </c>
      <c r="R7" s="340">
        <v>1000.351588997833</v>
      </c>
      <c r="S7" s="340">
        <v>500.17579449891628</v>
      </c>
      <c r="T7" s="340">
        <v>1000.351588997833</v>
      </c>
      <c r="U7" s="340">
        <v>0</v>
      </c>
      <c r="V7" s="340">
        <v>0</v>
      </c>
      <c r="W7" s="340">
        <v>1500.5273834967491</v>
      </c>
      <c r="X7" s="340">
        <v>0</v>
      </c>
      <c r="Y7" s="340">
        <v>2500.8789724945809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500.17579449891673</v>
      </c>
      <c r="D8" s="342">
        <f t="shared" si="0"/>
        <v>0</v>
      </c>
      <c r="E8" s="342">
        <f t="shared" si="0"/>
        <v>500.17579449891309</v>
      </c>
      <c r="F8" s="342">
        <f t="shared" si="0"/>
        <v>500.17579449891673</v>
      </c>
      <c r="G8" s="342">
        <f t="shared" si="0"/>
        <v>0</v>
      </c>
      <c r="H8" s="342">
        <f t="shared" si="0"/>
        <v>500.17579449892037</v>
      </c>
      <c r="I8" s="342">
        <f t="shared" si="0"/>
        <v>500.17579449891309</v>
      </c>
      <c r="J8" s="342">
        <f t="shared" si="0"/>
        <v>0</v>
      </c>
      <c r="K8" s="342">
        <f t="shared" si="0"/>
        <v>500.17579449892037</v>
      </c>
      <c r="L8" s="342">
        <f t="shared" si="0"/>
        <v>500.17579449891309</v>
      </c>
      <c r="M8" s="342">
        <f t="shared" si="0"/>
        <v>0</v>
      </c>
      <c r="N8" s="342">
        <f t="shared" si="0"/>
        <v>500.17579449891673</v>
      </c>
      <c r="O8" s="342">
        <f t="shared" si="0"/>
        <v>500.17579449891673</v>
      </c>
      <c r="P8" s="342">
        <f t="shared" si="0"/>
        <v>0</v>
      </c>
      <c r="Q8" s="342">
        <f t="shared" si="0"/>
        <v>500.17579449891673</v>
      </c>
      <c r="R8" s="342">
        <f t="shared" si="0"/>
        <v>500.17579449891855</v>
      </c>
      <c r="S8" s="342">
        <f t="shared" si="0"/>
        <v>0</v>
      </c>
      <c r="T8" s="342">
        <f t="shared" si="0"/>
        <v>500.17579449891309</v>
      </c>
      <c r="U8" s="342">
        <f t="shared" si="0"/>
        <v>500.17579449892037</v>
      </c>
      <c r="V8" s="342">
        <f t="shared" si="0"/>
        <v>0</v>
      </c>
      <c r="W8" s="342">
        <f t="shared" si="0"/>
        <v>500.17579449891855</v>
      </c>
      <c r="X8" s="342">
        <f t="shared" si="0"/>
        <v>500.17579449890945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2000.7031779956615</v>
      </c>
      <c r="C9" s="343">
        <f t="shared" si="1"/>
        <v>919.54345624401503</v>
      </c>
      <c r="D9" s="343">
        <f t="shared" si="1"/>
        <v>823.34229280243198</v>
      </c>
      <c r="E9" s="343">
        <f t="shared" si="1"/>
        <v>938.10559426312102</v>
      </c>
      <c r="F9" s="343">
        <f t="shared" si="1"/>
        <v>861.03464762123258</v>
      </c>
      <c r="G9" s="343">
        <f t="shared" si="1"/>
        <v>478.40667156087875</v>
      </c>
      <c r="H9" s="343">
        <f t="shared" si="1"/>
        <v>759.43029714662771</v>
      </c>
      <c r="I9" s="343">
        <f t="shared" si="1"/>
        <v>830.98280415537192</v>
      </c>
      <c r="J9" s="343">
        <f t="shared" si="1"/>
        <v>2503.4629366403633</v>
      </c>
      <c r="K9" s="343">
        <f t="shared" si="1"/>
        <v>3862.0615336717938</v>
      </c>
      <c r="L9" s="343">
        <f t="shared" si="1"/>
        <v>2035.4170522791292</v>
      </c>
      <c r="M9" s="343">
        <f t="shared" si="1"/>
        <v>1129.4154577380086</v>
      </c>
      <c r="N9" s="343">
        <f t="shared" si="1"/>
        <v>1111.192760418945</v>
      </c>
      <c r="O9" s="343">
        <f t="shared" si="1"/>
        <v>458.71193614217282</v>
      </c>
      <c r="P9" s="343">
        <f t="shared" si="1"/>
        <v>504.1145071109604</v>
      </c>
      <c r="Q9" s="343">
        <f t="shared" si="1"/>
        <v>630.30089676002899</v>
      </c>
      <c r="R9" s="343">
        <f t="shared" si="1"/>
        <v>676.234210019682</v>
      </c>
      <c r="S9" s="343">
        <f t="shared" si="1"/>
        <v>587.71341337456033</v>
      </c>
      <c r="T9" s="343">
        <f t="shared" si="1"/>
        <v>878.01493068193122</v>
      </c>
      <c r="U9" s="343">
        <f t="shared" si="1"/>
        <v>986.8587899330123</v>
      </c>
      <c r="V9" s="343">
        <f t="shared" si="1"/>
        <v>1314.8525902212896</v>
      </c>
      <c r="W9" s="343">
        <f t="shared" si="1"/>
        <v>873.17553769677943</v>
      </c>
      <c r="X9" s="343">
        <f t="shared" si="1"/>
        <v>651.21750019161118</v>
      </c>
      <c r="Y9" s="343">
        <f t="shared" si="1"/>
        <v>1118.4335333525905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277.26087704213239</v>
      </c>
      <c r="C12" s="210">
        <v>307.57858985382632</v>
      </c>
      <c r="D12" s="210">
        <v>298.87601031814268</v>
      </c>
      <c r="E12" s="210">
        <v>294.73490971625108</v>
      </c>
      <c r="F12" s="210">
        <v>302.53035253654338</v>
      </c>
      <c r="G12" s="210">
        <v>300.29028374892522</v>
      </c>
      <c r="H12" s="210">
        <v>279.91160791057609</v>
      </c>
      <c r="I12" s="210">
        <v>282.66672398968183</v>
      </c>
      <c r="J12" s="210">
        <v>236.29810834049869</v>
      </c>
      <c r="K12" s="210">
        <v>192.47635425623389</v>
      </c>
      <c r="L12" s="210">
        <v>206.87704213241611</v>
      </c>
      <c r="M12" s="210">
        <v>208.71582115219249</v>
      </c>
      <c r="N12" s="210">
        <v>202.49277730008589</v>
      </c>
      <c r="O12" s="210">
        <v>206.4435941530524</v>
      </c>
      <c r="P12" s="210">
        <v>201.92020636285471</v>
      </c>
      <c r="Q12" s="210">
        <v>189.4355975924334</v>
      </c>
      <c r="R12" s="210">
        <v>198.04660361135001</v>
      </c>
      <c r="S12" s="210">
        <v>206.87171109200341</v>
      </c>
      <c r="T12" s="210">
        <v>214.21865864144459</v>
      </c>
      <c r="U12" s="210">
        <v>199.94342218400689</v>
      </c>
      <c r="V12" s="210">
        <v>212.52957867583831</v>
      </c>
      <c r="W12" s="210">
        <v>231.32605331040409</v>
      </c>
      <c r="X12" s="210">
        <v>206.43688736027511</v>
      </c>
      <c r="Y12" s="210">
        <v>238.11685296646601</v>
      </c>
      <c r="DA12" s="109" t="s">
        <v>2376</v>
      </c>
    </row>
    <row r="13" spans="1:105" ht="12" customHeight="1" x14ac:dyDescent="0.25">
      <c r="A13" s="24" t="s">
        <v>28</v>
      </c>
      <c r="B13" s="213">
        <v>11.40154772141014</v>
      </c>
      <c r="C13" s="213">
        <v>10.060189165950129</v>
      </c>
      <c r="D13" s="213">
        <v>8.7188306104901123</v>
      </c>
      <c r="E13" s="213">
        <v>8.0481513327601029</v>
      </c>
      <c r="F13" s="213">
        <v>8.7188306104901123</v>
      </c>
      <c r="G13" s="213">
        <v>9.38950988822012</v>
      </c>
      <c r="H13" s="213">
        <v>11.40154772141014</v>
      </c>
      <c r="I13" s="213">
        <v>11.40154772141014</v>
      </c>
      <c r="J13" s="213">
        <v>10.060189165950129</v>
      </c>
      <c r="K13" s="213">
        <v>7.3774720550300934</v>
      </c>
      <c r="L13" s="213">
        <v>8.0481513327601029</v>
      </c>
      <c r="M13" s="213">
        <v>7.3774720550300934</v>
      </c>
      <c r="N13" s="213">
        <v>6.7067927773000857</v>
      </c>
      <c r="O13" s="213">
        <v>6.0361134995700771</v>
      </c>
      <c r="P13" s="213">
        <v>3.3533963886500429</v>
      </c>
      <c r="Q13" s="213">
        <v>0</v>
      </c>
      <c r="R13" s="213">
        <v>0</v>
      </c>
      <c r="S13" s="213">
        <v>7.3774720550300934</v>
      </c>
      <c r="T13" s="213">
        <v>8.0481513327601029</v>
      </c>
      <c r="U13" s="213">
        <v>5.3654342218400686</v>
      </c>
      <c r="V13" s="213">
        <v>1.3413585554600169</v>
      </c>
      <c r="W13" s="213">
        <v>5.3654342218400686</v>
      </c>
      <c r="X13" s="213">
        <v>5.3654342218400686</v>
      </c>
      <c r="Y13" s="213">
        <v>6.0361134995700771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43.438865004299217</v>
      </c>
      <c r="C14" s="204">
        <f t="shared" si="2"/>
        <v>60.093637145313828</v>
      </c>
      <c r="D14" s="204">
        <f t="shared" si="2"/>
        <v>58.880309544282028</v>
      </c>
      <c r="E14" s="204">
        <f t="shared" si="2"/>
        <v>71.983404987102318</v>
      </c>
      <c r="F14" s="204">
        <f t="shared" si="2"/>
        <v>71.348065348237299</v>
      </c>
      <c r="G14" s="204">
        <f t="shared" si="2"/>
        <v>53.888822012037821</v>
      </c>
      <c r="H14" s="204">
        <f t="shared" si="2"/>
        <v>48.652364574376605</v>
      </c>
      <c r="I14" s="204">
        <f t="shared" si="2"/>
        <v>43.742132416165099</v>
      </c>
      <c r="J14" s="204">
        <f t="shared" si="2"/>
        <v>33.485554600171966</v>
      </c>
      <c r="K14" s="204">
        <f t="shared" si="2"/>
        <v>30.174806534823723</v>
      </c>
      <c r="L14" s="204">
        <f t="shared" si="2"/>
        <v>34.774376612209807</v>
      </c>
      <c r="M14" s="204">
        <f t="shared" si="2"/>
        <v>25.309458297506449</v>
      </c>
      <c r="N14" s="204">
        <f t="shared" si="2"/>
        <v>25.224419604471194</v>
      </c>
      <c r="O14" s="204">
        <f t="shared" si="2"/>
        <v>24.649441100601884</v>
      </c>
      <c r="P14" s="204">
        <f t="shared" si="2"/>
        <v>22.606276870163374</v>
      </c>
      <c r="Q14" s="204">
        <f t="shared" si="2"/>
        <v>22.250472914875314</v>
      </c>
      <c r="R14" s="204">
        <f t="shared" si="2"/>
        <v>22.284436801375758</v>
      </c>
      <c r="S14" s="204">
        <f t="shared" si="2"/>
        <v>21.307652622527943</v>
      </c>
      <c r="T14" s="204">
        <f t="shared" si="2"/>
        <v>24.644196044711947</v>
      </c>
      <c r="U14" s="204">
        <f t="shared" si="2"/>
        <v>22.639380911435939</v>
      </c>
      <c r="V14" s="204">
        <f t="shared" si="2"/>
        <v>15.529922613929493</v>
      </c>
      <c r="W14" s="204">
        <f t="shared" si="2"/>
        <v>16.906964746345658</v>
      </c>
      <c r="X14" s="204">
        <f t="shared" si="2"/>
        <v>14.526225279449694</v>
      </c>
      <c r="Y14" s="204">
        <f t="shared" si="2"/>
        <v>23.838950988822017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21.465090283748921</v>
      </c>
      <c r="C16" s="204">
        <v>18.075838349097161</v>
      </c>
      <c r="D16" s="204">
        <v>18.075838349097161</v>
      </c>
      <c r="E16" s="204">
        <v>18.075838349097161</v>
      </c>
      <c r="F16" s="204">
        <v>20.335339638865001</v>
      </c>
      <c r="G16" s="204">
        <v>18.410232158211521</v>
      </c>
      <c r="H16" s="204">
        <v>14.00877042132416</v>
      </c>
      <c r="I16" s="204">
        <v>14.327343078245921</v>
      </c>
      <c r="J16" s="204">
        <v>11.826139294926911</v>
      </c>
      <c r="K16" s="204">
        <v>11.229664660361131</v>
      </c>
      <c r="L16" s="204">
        <v>16.075064488392091</v>
      </c>
      <c r="M16" s="204">
        <v>16.002751504729151</v>
      </c>
      <c r="N16" s="204">
        <v>14.76457437661221</v>
      </c>
      <c r="O16" s="204">
        <v>14.20533104041272</v>
      </c>
      <c r="P16" s="204">
        <v>12.370679277730011</v>
      </c>
      <c r="Q16" s="204">
        <v>12.95021496130696</v>
      </c>
      <c r="R16" s="204">
        <v>14.259587274290631</v>
      </c>
      <c r="S16" s="204">
        <v>13.70937231298366</v>
      </c>
      <c r="T16" s="204">
        <v>13.113327601031809</v>
      </c>
      <c r="U16" s="204">
        <v>11.051332760103181</v>
      </c>
      <c r="V16" s="204">
        <v>10.319948409286329</v>
      </c>
      <c r="W16" s="204">
        <v>11.57592433361995</v>
      </c>
      <c r="X16" s="204">
        <v>10.8621668099742</v>
      </c>
      <c r="Y16" s="204">
        <v>20.004299226139299</v>
      </c>
      <c r="DA16" s="71" t="s">
        <v>2379</v>
      </c>
    </row>
    <row r="17" spans="1:105" ht="12" customHeight="1" x14ac:dyDescent="0.25">
      <c r="A17" s="18" t="s">
        <v>71</v>
      </c>
      <c r="B17" s="204">
        <v>12.32441960447119</v>
      </c>
      <c r="C17" s="204">
        <v>24.648925193465171</v>
      </c>
      <c r="D17" s="204">
        <v>20.540756663800519</v>
      </c>
      <c r="E17" s="204">
        <v>29.784092863284609</v>
      </c>
      <c r="F17" s="204">
        <v>29.784092863284609</v>
      </c>
      <c r="G17" s="204">
        <v>20.547979363714528</v>
      </c>
      <c r="H17" s="204">
        <v>18.420980223559759</v>
      </c>
      <c r="I17" s="204">
        <v>17.381599312123821</v>
      </c>
      <c r="J17" s="204">
        <v>16.26001719690456</v>
      </c>
      <c r="K17" s="204">
        <v>13.11633705932932</v>
      </c>
      <c r="L17" s="204">
        <v>12.81848667239897</v>
      </c>
      <c r="M17" s="204">
        <v>8.213241616509027</v>
      </c>
      <c r="N17" s="204">
        <v>8.3128116938950978</v>
      </c>
      <c r="O17" s="204">
        <v>8.7277730008598446</v>
      </c>
      <c r="P17" s="204">
        <v>8.5963026655202057</v>
      </c>
      <c r="Q17" s="204">
        <v>8.5398108340498702</v>
      </c>
      <c r="R17" s="204">
        <v>7.488134135855546</v>
      </c>
      <c r="S17" s="204">
        <v>6.8472914875322441</v>
      </c>
      <c r="T17" s="204">
        <v>8.2891659501289769</v>
      </c>
      <c r="U17" s="204">
        <v>8.2417024935511609</v>
      </c>
      <c r="V17" s="204">
        <v>4.4337059329320718</v>
      </c>
      <c r="W17" s="204">
        <v>4.5426483233018056</v>
      </c>
      <c r="X17" s="204">
        <v>2.926225279449699</v>
      </c>
      <c r="Y17" s="204">
        <v>3.0865864144453989</v>
      </c>
      <c r="DA17" s="71" t="s">
        <v>2380</v>
      </c>
    </row>
    <row r="18" spans="1:105" ht="12" customHeight="1" x14ac:dyDescent="0.25">
      <c r="A18" s="18" t="s">
        <v>32</v>
      </c>
      <c r="B18" s="204">
        <v>9.6493551160791053</v>
      </c>
      <c r="C18" s="204">
        <v>17.368873602751499</v>
      </c>
      <c r="D18" s="204">
        <v>20.263714531384348</v>
      </c>
      <c r="E18" s="204">
        <v>24.123473774720551</v>
      </c>
      <c r="F18" s="204">
        <v>21.228632846087699</v>
      </c>
      <c r="G18" s="204">
        <v>14.830094582975059</v>
      </c>
      <c r="H18" s="204">
        <v>16.035339638865</v>
      </c>
      <c r="I18" s="204">
        <v>11.929492691315559</v>
      </c>
      <c r="J18" s="204">
        <v>5.2396388650042987</v>
      </c>
      <c r="K18" s="204">
        <v>5.767411865864144</v>
      </c>
      <c r="L18" s="204">
        <v>5.8638865004299223</v>
      </c>
      <c r="M18" s="204">
        <v>1.0807394668959589</v>
      </c>
      <c r="N18" s="204">
        <v>2.13542562338779</v>
      </c>
      <c r="O18" s="204">
        <v>1.67609630266552</v>
      </c>
      <c r="P18" s="204">
        <v>1.4657781599312121</v>
      </c>
      <c r="Q18" s="204">
        <v>0.35417024935511598</v>
      </c>
      <c r="R18" s="204">
        <v>0.38116938950988821</v>
      </c>
      <c r="S18" s="204">
        <v>0.55640584694754947</v>
      </c>
      <c r="T18" s="204">
        <v>0.42803095442820288</v>
      </c>
      <c r="U18" s="204">
        <v>0.24084264832330179</v>
      </c>
      <c r="V18" s="204">
        <v>6.4660361134995695E-2</v>
      </c>
      <c r="W18" s="204">
        <v>9.0541702493551146E-2</v>
      </c>
      <c r="X18" s="204">
        <v>9.071367153912295E-2</v>
      </c>
      <c r="Y18" s="204">
        <v>0.11152192605331041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0.1005159071367154</v>
      </c>
      <c r="H19" s="204">
        <v>0.187274290627687</v>
      </c>
      <c r="I19" s="204">
        <v>0.1036973344797936</v>
      </c>
      <c r="J19" s="204">
        <v>0.15975924333619951</v>
      </c>
      <c r="K19" s="204">
        <v>6.1392949269131553E-2</v>
      </c>
      <c r="L19" s="204">
        <v>1.6938950988822012E-2</v>
      </c>
      <c r="M19" s="204">
        <v>1.2725709372312981E-2</v>
      </c>
      <c r="N19" s="204">
        <v>1.16079105760963E-2</v>
      </c>
      <c r="O19" s="204">
        <v>4.0240756663800517E-2</v>
      </c>
      <c r="P19" s="204">
        <v>0.17351676698194321</v>
      </c>
      <c r="Q19" s="204">
        <v>0.40627687016337061</v>
      </c>
      <c r="R19" s="204">
        <v>0.15554600171969041</v>
      </c>
      <c r="S19" s="204">
        <v>0.19458297506448841</v>
      </c>
      <c r="T19" s="204">
        <v>2.8136715391229581</v>
      </c>
      <c r="U19" s="204">
        <v>3.1055030094582969</v>
      </c>
      <c r="V19" s="204">
        <v>0.71160791057609629</v>
      </c>
      <c r="W19" s="204">
        <v>0.69785038693035251</v>
      </c>
      <c r="X19" s="204">
        <v>0.64711951848667237</v>
      </c>
      <c r="Y19" s="204">
        <v>0.63654342218400684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10.81255374032674</v>
      </c>
      <c r="C20" s="204">
        <f t="shared" si="3"/>
        <v>7.2441960447119511</v>
      </c>
      <c r="D20" s="204">
        <f t="shared" si="3"/>
        <v>7.7171109200343926</v>
      </c>
      <c r="E20" s="204">
        <f t="shared" si="3"/>
        <v>9.0283748925193468</v>
      </c>
      <c r="F20" s="204">
        <f t="shared" si="3"/>
        <v>12.661220980223559</v>
      </c>
      <c r="G20" s="204">
        <f t="shared" si="3"/>
        <v>12.661220980223559</v>
      </c>
      <c r="H20" s="204">
        <f t="shared" si="3"/>
        <v>7.2226999140154771</v>
      </c>
      <c r="I20" s="204">
        <f t="shared" si="3"/>
        <v>10.85554600171969</v>
      </c>
      <c r="J20" s="204">
        <f t="shared" si="3"/>
        <v>11.19948409286328</v>
      </c>
      <c r="K20" s="204">
        <f t="shared" si="3"/>
        <v>5.3525365434221834</v>
      </c>
      <c r="L20" s="204">
        <f t="shared" si="3"/>
        <v>1.8916595012897679</v>
      </c>
      <c r="M20" s="204">
        <f t="shared" si="3"/>
        <v>2.815993121238177</v>
      </c>
      <c r="N20" s="204">
        <f t="shared" si="3"/>
        <v>2.7515047291487531</v>
      </c>
      <c r="O20" s="204">
        <f t="shared" si="3"/>
        <v>6.6638005159071358</v>
      </c>
      <c r="P20" s="204">
        <f t="shared" si="3"/>
        <v>6.6852966466036108</v>
      </c>
      <c r="Q20" s="204">
        <f t="shared" si="3"/>
        <v>0.1934651762682717</v>
      </c>
      <c r="R20" s="204">
        <f t="shared" si="3"/>
        <v>7.7601031814273416</v>
      </c>
      <c r="S20" s="204">
        <f t="shared" si="3"/>
        <v>6.1925193465176269</v>
      </c>
      <c r="T20" s="204">
        <f t="shared" si="3"/>
        <v>7.5862424763542551</v>
      </c>
      <c r="U20" s="204">
        <f t="shared" si="3"/>
        <v>4.9175408426483234</v>
      </c>
      <c r="V20" s="204">
        <f t="shared" si="3"/>
        <v>5.023215821152192</v>
      </c>
      <c r="W20" s="204">
        <f t="shared" si="3"/>
        <v>3.01187568021497</v>
      </c>
      <c r="X20" s="204">
        <f t="shared" si="3"/>
        <v>0.94860303798597134</v>
      </c>
      <c r="Y20" s="204">
        <f t="shared" si="3"/>
        <v>0.94208733176678361</v>
      </c>
      <c r="DA20" s="71"/>
    </row>
    <row r="21" spans="1:105" ht="12" customHeight="1" x14ac:dyDescent="0.25">
      <c r="A21" s="18" t="s">
        <v>73</v>
      </c>
      <c r="B21" s="204">
        <v>10.81255374032674</v>
      </c>
      <c r="C21" s="204">
        <v>7.2441960447119511</v>
      </c>
      <c r="D21" s="204">
        <v>7.7171109200343926</v>
      </c>
      <c r="E21" s="204">
        <v>9.0283748925193468</v>
      </c>
      <c r="F21" s="204">
        <v>12.661220980223559</v>
      </c>
      <c r="G21" s="204">
        <v>12.661220980223559</v>
      </c>
      <c r="H21" s="204">
        <v>7.2226999140154771</v>
      </c>
      <c r="I21" s="204">
        <v>10.85554600171969</v>
      </c>
      <c r="J21" s="204">
        <v>11.19948409286328</v>
      </c>
      <c r="K21" s="204">
        <v>5.3525365434221834</v>
      </c>
      <c r="L21" s="204">
        <v>1.8916595012897679</v>
      </c>
      <c r="M21" s="204">
        <v>2.815993121238177</v>
      </c>
      <c r="N21" s="204">
        <v>2.7515047291487531</v>
      </c>
      <c r="O21" s="204">
        <v>6.6638005159071358</v>
      </c>
      <c r="P21" s="204">
        <v>6.6852966466036108</v>
      </c>
      <c r="Q21" s="204">
        <v>0.1934651762682717</v>
      </c>
      <c r="R21" s="204">
        <v>7.7601031814273416</v>
      </c>
      <c r="S21" s="204">
        <v>6.1925193465176269</v>
      </c>
      <c r="T21" s="204">
        <v>7.5862424763542551</v>
      </c>
      <c r="U21" s="204">
        <v>4.9175408426483234</v>
      </c>
      <c r="V21" s="204">
        <v>5.023215821152192</v>
      </c>
      <c r="W21" s="204">
        <v>3.01187568021497</v>
      </c>
      <c r="X21" s="204">
        <v>0.94860303798597134</v>
      </c>
      <c r="Y21" s="204">
        <v>0.94208733176678361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1.7110920034393809E-2</v>
      </c>
      <c r="H23" s="204">
        <f t="shared" si="4"/>
        <v>8.1255374032674119E-2</v>
      </c>
      <c r="I23" s="204">
        <f t="shared" si="4"/>
        <v>0.15846947549441101</v>
      </c>
      <c r="J23" s="204">
        <f t="shared" si="4"/>
        <v>0.21152192605331041</v>
      </c>
      <c r="K23" s="204">
        <f t="shared" si="4"/>
        <v>0.21642304385210659</v>
      </c>
      <c r="L23" s="204">
        <f t="shared" si="4"/>
        <v>0.25399828030954419</v>
      </c>
      <c r="M23" s="204">
        <f t="shared" si="4"/>
        <v>0.21203783319002581</v>
      </c>
      <c r="N23" s="204">
        <f t="shared" si="4"/>
        <v>0.31220980223559752</v>
      </c>
      <c r="O23" s="204">
        <f t="shared" si="4"/>
        <v>0.4785898538263112</v>
      </c>
      <c r="P23" s="204">
        <f t="shared" si="4"/>
        <v>0.83155631986242462</v>
      </c>
      <c r="Q23" s="204">
        <f t="shared" si="4"/>
        <v>1.041530524505589</v>
      </c>
      <c r="R23" s="204">
        <f t="shared" si="4"/>
        <v>1.364058469475494</v>
      </c>
      <c r="S23" s="204">
        <f t="shared" si="4"/>
        <v>2.0026655202063628</v>
      </c>
      <c r="T23" s="204">
        <f t="shared" si="4"/>
        <v>2.8308684436801381</v>
      </c>
      <c r="U23" s="204">
        <f t="shared" si="4"/>
        <v>3.0485812553740335</v>
      </c>
      <c r="V23" s="204">
        <f t="shared" si="4"/>
        <v>3.5279449699054171</v>
      </c>
      <c r="W23" s="204">
        <f t="shared" si="4"/>
        <v>2.3778921615735067</v>
      </c>
      <c r="X23" s="204">
        <f t="shared" si="4"/>
        <v>2.258533677405258</v>
      </c>
      <c r="Y23" s="204">
        <f t="shared" si="4"/>
        <v>1.1566229003914272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0.7165090283748925</v>
      </c>
      <c r="W24" s="204">
        <v>0.90765262252794487</v>
      </c>
      <c r="X24" s="204">
        <v>0.95537403267411869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9.5528804815133275E-2</v>
      </c>
      <c r="V25" s="204">
        <v>0.85984522785898532</v>
      </c>
      <c r="W25" s="204">
        <v>0.14633584171108291</v>
      </c>
      <c r="X25" s="204">
        <v>6.137116665719259E-2</v>
      </c>
      <c r="Y25" s="204">
        <v>5.6364946823070181E-2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1.7110920034393809E-2</v>
      </c>
      <c r="H26" s="204">
        <v>8.1255374032674119E-2</v>
      </c>
      <c r="I26" s="204">
        <v>0.15846947549441101</v>
      </c>
      <c r="J26" s="204">
        <v>0.21152192605331041</v>
      </c>
      <c r="K26" s="204">
        <v>0.21642304385210659</v>
      </c>
      <c r="L26" s="204">
        <v>0.25399828030954419</v>
      </c>
      <c r="M26" s="204">
        <v>0.21203783319002581</v>
      </c>
      <c r="N26" s="204">
        <v>0.31220980223559752</v>
      </c>
      <c r="O26" s="204">
        <v>0.4785898538263112</v>
      </c>
      <c r="P26" s="204">
        <v>0.83155631986242462</v>
      </c>
      <c r="Q26" s="204">
        <v>1.041530524505589</v>
      </c>
      <c r="R26" s="204">
        <v>1.364058469475494</v>
      </c>
      <c r="S26" s="204">
        <v>2.0026655202063628</v>
      </c>
      <c r="T26" s="204">
        <v>2.8308684436801381</v>
      </c>
      <c r="U26" s="204">
        <v>2.9530524505589</v>
      </c>
      <c r="V26" s="204">
        <v>1.9515907136715389</v>
      </c>
      <c r="W26" s="204">
        <v>1.3239036973344791</v>
      </c>
      <c r="X26" s="204">
        <v>1.241788478073947</v>
      </c>
      <c r="Y26" s="204">
        <v>1.100257953568357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39.81564918314703</v>
      </c>
      <c r="W30" s="204">
        <v>49.321668099742041</v>
      </c>
      <c r="X30" s="204">
        <v>39.74393809114359</v>
      </c>
      <c r="Y30" s="204">
        <v>43.804299226139293</v>
      </c>
      <c r="DA30" s="71" t="s">
        <v>2391</v>
      </c>
    </row>
    <row r="31" spans="1:105" ht="12" customHeight="1" x14ac:dyDescent="0.25">
      <c r="A31" s="21" t="s">
        <v>40</v>
      </c>
      <c r="B31" s="207">
        <v>211.60791057609629</v>
      </c>
      <c r="C31" s="207">
        <v>230.1805674978504</v>
      </c>
      <c r="D31" s="207">
        <v>223.5597592433362</v>
      </c>
      <c r="E31" s="207">
        <v>205.67497850386931</v>
      </c>
      <c r="F31" s="207">
        <v>209.80223559759239</v>
      </c>
      <c r="G31" s="207">
        <v>224.33361994840931</v>
      </c>
      <c r="H31" s="207">
        <v>212.55374032674121</v>
      </c>
      <c r="I31" s="207">
        <v>216.50902837489249</v>
      </c>
      <c r="J31" s="207">
        <v>181.34135855546</v>
      </c>
      <c r="K31" s="207">
        <v>149.35511607910581</v>
      </c>
      <c r="L31" s="207">
        <v>161.9088564058469</v>
      </c>
      <c r="M31" s="207">
        <v>173.00085984522781</v>
      </c>
      <c r="N31" s="207">
        <v>167.49785038693031</v>
      </c>
      <c r="O31" s="207">
        <v>168.61564918314701</v>
      </c>
      <c r="P31" s="207">
        <v>168.4436801375752</v>
      </c>
      <c r="Q31" s="207">
        <v>165.95012897678421</v>
      </c>
      <c r="R31" s="207">
        <v>166.63800515907141</v>
      </c>
      <c r="S31" s="207">
        <v>169.99140154772141</v>
      </c>
      <c r="T31" s="207">
        <v>171.10920034393811</v>
      </c>
      <c r="U31" s="207">
        <v>163.9724849527085</v>
      </c>
      <c r="V31" s="207">
        <v>147.29148753224419</v>
      </c>
      <c r="W31" s="207">
        <v>154.3422184006879</v>
      </c>
      <c r="X31" s="207">
        <v>143.59415305245051</v>
      </c>
      <c r="Y31" s="207">
        <v>162.33877901977641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202.68703440201699</v>
      </c>
      <c r="C33" s="203">
        <f>TRE_emi!C5</f>
        <v>242.59412844139359</v>
      </c>
      <c r="D33" s="203">
        <f>TRE_emi!D5</f>
        <v>234.3315020418986</v>
      </c>
      <c r="E33" s="203">
        <f>TRE_emi!E5</f>
        <v>275.59140300187607</v>
      </c>
      <c r="F33" s="203">
        <f>TRE_emi!F5</f>
        <v>283.71711060129587</v>
      </c>
      <c r="G33" s="203">
        <f>TRE_emi!G5</f>
        <v>232.5381397212486</v>
      </c>
      <c r="H33" s="203">
        <f>TRE_emi!H5</f>
        <v>214.70833656170771</v>
      </c>
      <c r="I33" s="203">
        <f>TRE_emi!I5</f>
        <v>207.31034628229239</v>
      </c>
      <c r="J33" s="203">
        <f>TRE_emi!J5</f>
        <v>170.50522464170021</v>
      </c>
      <c r="K33" s="203">
        <f>TRE_emi!K5</f>
        <v>134.84977056170311</v>
      </c>
      <c r="L33" s="203">
        <f>TRE_emi!L5</f>
        <v>141.78595716119821</v>
      </c>
      <c r="M33" s="203">
        <f>TRE_emi!M5</f>
        <v>110.9616163211672</v>
      </c>
      <c r="N33" s="203">
        <f>TRE_emi!N5</f>
        <v>108.2579454011197</v>
      </c>
      <c r="O33" s="203">
        <f>TRE_emi!O5</f>
        <v>112.8470824823019</v>
      </c>
      <c r="P33" s="203">
        <f>TRE_emi!P5</f>
        <v>95.32968408116696</v>
      </c>
      <c r="Q33" s="203">
        <f>TRE_emi!Q5</f>
        <v>63.487785601390158</v>
      </c>
      <c r="R33" s="203">
        <f>TRE_emi!R5</f>
        <v>80.816725801041713</v>
      </c>
      <c r="S33" s="203">
        <f>TRE_emi!S5</f>
        <v>107.424326161333</v>
      </c>
      <c r="T33" s="203">
        <f>TRE_emi!T5</f>
        <v>123.7842324014904</v>
      </c>
      <c r="U33" s="203">
        <f>TRE_emi!U5</f>
        <v>100.1431202412962</v>
      </c>
      <c r="V33" s="203">
        <f>TRE_emi!V5</f>
        <v>61.101039959914608</v>
      </c>
      <c r="W33" s="203">
        <f>TRE_emi!W5</f>
        <v>78.104239576885533</v>
      </c>
      <c r="X33" s="203">
        <f>TRE_emi!X5</f>
        <v>66.210923204546276</v>
      </c>
      <c r="Y33" s="203">
        <f>TRE_emi!Y5</f>
        <v>93.88676406780499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30.989369461832837</v>
      </c>
      <c r="C35" s="284">
        <f t="shared" si="5"/>
        <v>41.510812607353778</v>
      </c>
      <c r="D35" s="284">
        <f t="shared" si="5"/>
        <v>41.620582138026357</v>
      </c>
      <c r="E35" s="284">
        <f t="shared" si="5"/>
        <v>37.322641643212478</v>
      </c>
      <c r="F35" s="284">
        <f t="shared" si="5"/>
        <v>37.377298584489367</v>
      </c>
      <c r="G35" s="284">
        <f t="shared" si="5"/>
        <v>40.080015793455033</v>
      </c>
      <c r="H35" s="284">
        <f t="shared" si="5"/>
        <v>36.380031039032325</v>
      </c>
      <c r="I35" s="284">
        <f t="shared" si="5"/>
        <v>36.086842305422522</v>
      </c>
      <c r="J35" s="284">
        <f t="shared" si="5"/>
        <v>30.884946475328665</v>
      </c>
      <c r="K35" s="284">
        <f t="shared" si="5"/>
        <v>32.850218430554136</v>
      </c>
      <c r="L35" s="284">
        <f t="shared" si="5"/>
        <v>23.808973717294784</v>
      </c>
      <c r="M35" s="284">
        <f t="shared" si="5"/>
        <v>20.899658742869708</v>
      </c>
      <c r="N35" s="284">
        <f t="shared" si="5"/>
        <v>24.279786648896007</v>
      </c>
      <c r="O35" s="284">
        <f t="shared" si="5"/>
        <v>22.289822528435327</v>
      </c>
      <c r="P35" s="284">
        <f t="shared" si="5"/>
        <v>20.488057069272596</v>
      </c>
      <c r="Q35" s="284">
        <f t="shared" si="5"/>
        <v>14.207332248245718</v>
      </c>
      <c r="R35" s="284">
        <f t="shared" si="5"/>
        <v>13.95127608760518</v>
      </c>
      <c r="S35" s="284">
        <f t="shared" si="5"/>
        <v>14.74492375328218</v>
      </c>
      <c r="T35" s="284">
        <f t="shared" si="5"/>
        <v>14.977484241731753</v>
      </c>
      <c r="U35" s="284">
        <f t="shared" si="5"/>
        <v>14.196518323778438</v>
      </c>
      <c r="V35" s="284">
        <f t="shared" si="5"/>
        <v>17.966809613319192</v>
      </c>
      <c r="W35" s="284">
        <f t="shared" si="5"/>
        <v>15.931990322350341</v>
      </c>
      <c r="X35" s="284">
        <f t="shared" si="5"/>
        <v>15.943014731498263</v>
      </c>
      <c r="Y35" s="284">
        <f t="shared" si="5"/>
        <v>21.345630552336907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33.859480761038007</v>
      </c>
      <c r="D36" s="344">
        <f t="shared" si="6"/>
        <v>32.556683940060395</v>
      </c>
      <c r="E36" s="344">
        <f t="shared" si="6"/>
        <v>34.410605999683717</v>
      </c>
      <c r="F36" s="344">
        <f t="shared" si="6"/>
        <v>35.005746367309847</v>
      </c>
      <c r="G36" s="344">
        <f t="shared" si="6"/>
        <v>33.273407087200695</v>
      </c>
      <c r="H36" s="344">
        <f t="shared" si="6"/>
        <v>30.280075308652808</v>
      </c>
      <c r="I36" s="344">
        <f t="shared" si="6"/>
        <v>29.223119137260319</v>
      </c>
      <c r="J36" s="344">
        <f t="shared" si="6"/>
        <v>29.536418993568102</v>
      </c>
      <c r="K36" s="344">
        <f t="shared" si="6"/>
        <v>31.340516934491927</v>
      </c>
      <c r="L36" s="344">
        <f t="shared" si="6"/>
        <v>27.702085430671733</v>
      </c>
      <c r="M36" s="344">
        <f t="shared" si="6"/>
        <v>24.924492419182673</v>
      </c>
      <c r="N36" s="344">
        <f t="shared" si="6"/>
        <v>25.658072416930906</v>
      </c>
      <c r="O36" s="344">
        <f t="shared" si="6"/>
        <v>25.663413278733433</v>
      </c>
      <c r="P36" s="344">
        <f t="shared" si="6"/>
        <v>22.437509136768149</v>
      </c>
      <c r="Q36" s="344">
        <f t="shared" si="6"/>
        <v>21.349572942242176</v>
      </c>
      <c r="R36" s="344">
        <f t="shared" si="6"/>
        <v>21.233046283665814</v>
      </c>
      <c r="S36" s="344">
        <f t="shared" si="6"/>
        <v>20.862461114388747</v>
      </c>
      <c r="T36" s="344">
        <f t="shared" si="6"/>
        <v>21.155617032714073</v>
      </c>
      <c r="U36" s="344">
        <f t="shared" si="6"/>
        <v>21.009449719205392</v>
      </c>
      <c r="V36" s="344">
        <f t="shared" si="6"/>
        <v>23.129100041450609</v>
      </c>
      <c r="W36" s="344">
        <f t="shared" si="6"/>
        <v>21.759846802709621</v>
      </c>
      <c r="X36" s="344">
        <f t="shared" si="6"/>
        <v>19.940487487099585</v>
      </c>
      <c r="Y36" s="344">
        <f t="shared" si="6"/>
        <v>19.224191617035547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19.427423581244543</v>
      </c>
      <c r="C37" s="344">
        <f>IF(TRE_ued!C$5=0,"",TRE_ued!C$5/C$5*1000)</f>
        <v>18.928858131884628</v>
      </c>
      <c r="D37" s="344">
        <f>IF(TRE_ued!D$5=0,"",TRE_ued!D$5/D$5*1000)</f>
        <v>18.188250257096559</v>
      </c>
      <c r="E37" s="344">
        <f>IF(TRE_ued!E$5=0,"",TRE_ued!E$5/E$5*1000)</f>
        <v>19.032110577015121</v>
      </c>
      <c r="F37" s="344">
        <f>IF(TRE_ued!F$5=0,"",TRE_ued!F$5/F$5*1000)</f>
        <v>19.35556172849715</v>
      </c>
      <c r="G37" s="344">
        <f>IF(TRE_ued!G$5=0,"",TRE_ued!G$5/G$5*1000)</f>
        <v>18.593652750651167</v>
      </c>
      <c r="H37" s="344">
        <f>IF(TRE_ued!H$5=0,"",TRE_ued!H$5/H$5*1000)</f>
        <v>16.933238052305928</v>
      </c>
      <c r="I37" s="344">
        <f>IF(TRE_ued!I$5=0,"",TRE_ued!I$5/I$5*1000)</f>
        <v>16.367590127569795</v>
      </c>
      <c r="J37" s="344">
        <f>IF(TRE_ued!J$5=0,"",TRE_ued!J$5/J$5*1000)</f>
        <v>16.565098358242562</v>
      </c>
      <c r="K37" s="344">
        <f>IF(TRE_ued!K$5=0,"",TRE_ued!K$5/K$5*1000)</f>
        <v>17.616816869834874</v>
      </c>
      <c r="L37" s="344">
        <f>IF(TRE_ued!L$5=0,"",TRE_ued!L$5/L$5*1000)</f>
        <v>15.634303398023661</v>
      </c>
      <c r="M37" s="344">
        <f>IF(TRE_ued!M$5=0,"",TRE_ued!M$5/M$5*1000)</f>
        <v>14.173870389329778</v>
      </c>
      <c r="N37" s="344">
        <f>IF(TRE_ued!N$5=0,"",TRE_ued!N$5/N$5*1000)</f>
        <v>14.58295682287581</v>
      </c>
      <c r="O37" s="344">
        <f>IF(TRE_ued!O$5=0,"",TRE_ued!O$5/O$5*1000)</f>
        <v>14.547547921801966</v>
      </c>
      <c r="P37" s="344">
        <f>IF(TRE_ued!P$5=0,"",TRE_ued!P$5/P$5*1000)</f>
        <v>12.75811678133959</v>
      </c>
      <c r="Q37" s="344">
        <f>IF(TRE_ued!Q$5=0,"",TRE_ued!Q$5/Q$5*1000)</f>
        <v>12.269426373048123</v>
      </c>
      <c r="R37" s="344">
        <f>IF(TRE_ued!R$5=0,"",TRE_ued!R$5/R$5*1000)</f>
        <v>12.112935271705123</v>
      </c>
      <c r="S37" s="344">
        <f>IF(TRE_ued!S$5=0,"",TRE_ued!S$5/S$5*1000)</f>
        <v>11.830155084038747</v>
      </c>
      <c r="T37" s="344">
        <f>IF(TRE_ued!T$5=0,"",TRE_ued!T$5/T$5*1000)</f>
        <v>11.9558242440506</v>
      </c>
      <c r="U37" s="344">
        <f>IF(TRE_ued!U$5=0,"",TRE_ued!U$5/U$5*1000)</f>
        <v>11.924493449481183</v>
      </c>
      <c r="V37" s="344">
        <f>IF(TRE_ued!V$5=0,"",TRE_ued!V$5/V$5*1000)</f>
        <v>13.692349452802924</v>
      </c>
      <c r="W37" s="344">
        <f>IF(TRE_ued!W$5=0,"",TRE_ued!W$5/W$5*1000)</f>
        <v>12.947715789573024</v>
      </c>
      <c r="X37" s="344">
        <f>IF(TRE_ued!X$5=0,"",TRE_ued!X$5/X$5*1000)</f>
        <v>11.836407417445844</v>
      </c>
      <c r="Y37" s="344">
        <f>IF(TRE_ued!Y$5=0,"",TRE_ued!Y$5/Y$5*1000)</f>
        <v>11.356923205137557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0.73103366246373369</v>
      </c>
      <c r="C38" s="345">
        <f t="shared" si="7"/>
        <v>0.78872241581146485</v>
      </c>
      <c r="D38" s="345">
        <f t="shared" si="7"/>
        <v>0.78404252583692224</v>
      </c>
      <c r="E38" s="345">
        <f t="shared" si="7"/>
        <v>0.93504839066127265</v>
      </c>
      <c r="F38" s="345">
        <f t="shared" si="7"/>
        <v>0.93781370438533107</v>
      </c>
      <c r="G38" s="345">
        <f t="shared" si="7"/>
        <v>0.77437783473432442</v>
      </c>
      <c r="H38" s="345">
        <f t="shared" si="7"/>
        <v>0.767057637103428</v>
      </c>
      <c r="I38" s="345">
        <f t="shared" si="7"/>
        <v>0.73340909519247066</v>
      </c>
      <c r="J38" s="345">
        <f t="shared" si="7"/>
        <v>0.72156830132557448</v>
      </c>
      <c r="K38" s="345">
        <f t="shared" si="7"/>
        <v>0.70060434739004118</v>
      </c>
      <c r="L38" s="345">
        <f t="shared" si="7"/>
        <v>0.68536342022158769</v>
      </c>
      <c r="M38" s="345">
        <f t="shared" si="7"/>
        <v>0.53163969893904506</v>
      </c>
      <c r="N38" s="345">
        <f t="shared" si="7"/>
        <v>0.53462620664580995</v>
      </c>
      <c r="O38" s="345">
        <f t="shared" si="7"/>
        <v>0.54662428710982303</v>
      </c>
      <c r="P38" s="345">
        <f t="shared" si="7"/>
        <v>0.47211562328664414</v>
      </c>
      <c r="Q38" s="345">
        <f t="shared" si="7"/>
        <v>0.33514179176599512</v>
      </c>
      <c r="R38" s="345">
        <f t="shared" si="7"/>
        <v>0.40806923384375637</v>
      </c>
      <c r="S38" s="345">
        <f t="shared" si="7"/>
        <v>0.51927992278053658</v>
      </c>
      <c r="T38" s="345">
        <f t="shared" si="7"/>
        <v>0.57784057274244383</v>
      </c>
      <c r="U38" s="345">
        <f t="shared" si="7"/>
        <v>0.50085728826395204</v>
      </c>
      <c r="V38" s="345">
        <f t="shared" si="7"/>
        <v>0.28749428828026447</v>
      </c>
      <c r="W38" s="345">
        <f t="shared" si="7"/>
        <v>0.33763702124845235</v>
      </c>
      <c r="X38" s="345">
        <f t="shared" si="7"/>
        <v>0.32073203607742112</v>
      </c>
      <c r="Y38" s="345">
        <f t="shared" si="7"/>
        <v>0.39428861459473036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SE: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277.26087704213239</v>
      </c>
      <c r="C5" s="223">
        <v>307.57858985382632</v>
      </c>
      <c r="D5" s="223">
        <v>298.87601031814279</v>
      </c>
      <c r="E5" s="223">
        <v>294.73490971625131</v>
      </c>
      <c r="F5" s="223">
        <v>302.53035253654338</v>
      </c>
      <c r="G5" s="223">
        <v>300.29028374892528</v>
      </c>
      <c r="H5" s="223">
        <v>279.91160791057609</v>
      </c>
      <c r="I5" s="223">
        <v>282.66672398968183</v>
      </c>
      <c r="J5" s="223">
        <v>236.29810834049869</v>
      </c>
      <c r="K5" s="223">
        <v>192.47635425623389</v>
      </c>
      <c r="L5" s="223">
        <v>206.87704213241619</v>
      </c>
      <c r="M5" s="223">
        <v>208.71582115219249</v>
      </c>
      <c r="N5" s="223">
        <v>202.49277730008589</v>
      </c>
      <c r="O5" s="223">
        <v>206.4435941530524</v>
      </c>
      <c r="P5" s="223">
        <v>201.9202063628546</v>
      </c>
      <c r="Q5" s="223">
        <v>189.4355975924334</v>
      </c>
      <c r="R5" s="223">
        <v>198.04660361135001</v>
      </c>
      <c r="S5" s="223">
        <v>206.87171109200349</v>
      </c>
      <c r="T5" s="223">
        <v>214.21865864144451</v>
      </c>
      <c r="U5" s="223">
        <v>199.94342218400681</v>
      </c>
      <c r="V5" s="223">
        <v>212.52957867583831</v>
      </c>
      <c r="W5" s="223">
        <v>231.32605331040421</v>
      </c>
      <c r="X5" s="223">
        <v>206.43688736027511</v>
      </c>
      <c r="Y5" s="223">
        <v>238.1168529664661</v>
      </c>
      <c r="DA5" s="89" t="s">
        <v>2376</v>
      </c>
    </row>
    <row r="6" spans="1:105" ht="12" customHeight="1" x14ac:dyDescent="0.25">
      <c r="A6" s="55" t="s">
        <v>91</v>
      </c>
      <c r="B6" s="259">
        <v>7.414146172844049</v>
      </c>
      <c r="C6" s="259">
        <v>8.1886758149421794</v>
      </c>
      <c r="D6" s="259">
        <v>7.9496506777599114</v>
      </c>
      <c r="E6" s="259">
        <v>7.6364761579352347</v>
      </c>
      <c r="F6" s="259">
        <v>7.8063237890829873</v>
      </c>
      <c r="G6" s="259">
        <v>7.9641023747105688</v>
      </c>
      <c r="H6" s="259">
        <v>7.486344351655366</v>
      </c>
      <c r="I6" s="259">
        <v>7.5725777446421967</v>
      </c>
      <c r="J6" s="259">
        <v>6.3304288306246654</v>
      </c>
      <c r="K6" s="259">
        <v>5.1914007279793744</v>
      </c>
      <c r="L6" s="259">
        <v>5.6193313229940927</v>
      </c>
      <c r="M6" s="259">
        <v>5.7962981896291712</v>
      </c>
      <c r="N6" s="259">
        <v>5.6186545207593674</v>
      </c>
      <c r="O6" s="259">
        <v>5.6819799121538042</v>
      </c>
      <c r="P6" s="259">
        <v>5.6091995001739807</v>
      </c>
      <c r="Q6" s="259">
        <v>5.40724770418168</v>
      </c>
      <c r="R6" s="259">
        <v>5.5215735634860081</v>
      </c>
      <c r="S6" s="259">
        <v>5.7085235707340569</v>
      </c>
      <c r="T6" s="259">
        <v>5.8102635770119813</v>
      </c>
      <c r="U6" s="259">
        <v>5.4874106025019511</v>
      </c>
      <c r="V6" s="259">
        <v>4.9595266297960734</v>
      </c>
      <c r="W6" s="259">
        <v>5.2494442718733012</v>
      </c>
      <c r="X6" s="259">
        <v>4.8384157365663354</v>
      </c>
      <c r="Y6" s="259">
        <v>5.5922718878865947</v>
      </c>
      <c r="DA6" s="67" t="s">
        <v>2393</v>
      </c>
    </row>
    <row r="7" spans="1:105" ht="12" customHeight="1" x14ac:dyDescent="0.25">
      <c r="A7" s="173" t="s">
        <v>92</v>
      </c>
      <c r="B7" s="224">
        <v>10.083238795067899</v>
      </c>
      <c r="C7" s="224">
        <v>11.136599108321359</v>
      </c>
      <c r="D7" s="224">
        <v>10.811524921753479</v>
      </c>
      <c r="E7" s="224">
        <v>10.385607574791919</v>
      </c>
      <c r="F7" s="224">
        <v>10.61660035315286</v>
      </c>
      <c r="G7" s="224">
        <v>10.83117922960637</v>
      </c>
      <c r="H7" s="224">
        <v>10.181428318251299</v>
      </c>
      <c r="I7" s="224">
        <v>10.29870573271339</v>
      </c>
      <c r="J7" s="224">
        <v>8.6093832096495433</v>
      </c>
      <c r="K7" s="224">
        <v>7.0603049900519501</v>
      </c>
      <c r="L7" s="224">
        <v>7.6422905992719654</v>
      </c>
      <c r="M7" s="224">
        <v>7.8829655378956769</v>
      </c>
      <c r="N7" s="224">
        <v>7.6413701482327401</v>
      </c>
      <c r="O7" s="224">
        <v>7.727492680529175</v>
      </c>
      <c r="P7" s="224">
        <v>7.6285113202366146</v>
      </c>
      <c r="Q7" s="224">
        <v>7.3538568776870843</v>
      </c>
      <c r="R7" s="224">
        <v>7.5093400463409701</v>
      </c>
      <c r="S7" s="224">
        <v>7.7635920561983172</v>
      </c>
      <c r="T7" s="224">
        <v>7.9019584647362953</v>
      </c>
      <c r="U7" s="224">
        <v>7.4628784194026521</v>
      </c>
      <c r="V7" s="224">
        <v>6.7449562165226604</v>
      </c>
      <c r="W7" s="224">
        <v>7.13924420974769</v>
      </c>
      <c r="X7" s="224">
        <v>6.5802454017302168</v>
      </c>
      <c r="Y7" s="224">
        <v>7.6054897675257713</v>
      </c>
      <c r="DA7" s="177" t="s">
        <v>2394</v>
      </c>
    </row>
    <row r="8" spans="1:105" ht="12" customHeight="1" x14ac:dyDescent="0.25">
      <c r="A8" s="173" t="s">
        <v>93</v>
      </c>
      <c r="B8" s="224">
        <v>12.455765570378</v>
      </c>
      <c r="C8" s="224">
        <v>13.756975369102859</v>
      </c>
      <c r="D8" s="224">
        <v>13.355413138636649</v>
      </c>
      <c r="E8" s="224">
        <v>12.829279945331191</v>
      </c>
      <c r="F8" s="224">
        <v>13.114623965659421</v>
      </c>
      <c r="G8" s="224">
        <v>13.379691989513759</v>
      </c>
      <c r="H8" s="224">
        <v>12.57705851078101</v>
      </c>
      <c r="I8" s="224">
        <v>12.721930610998889</v>
      </c>
      <c r="J8" s="224">
        <v>10.635120435449441</v>
      </c>
      <c r="K8" s="224">
        <v>8.7215532230053512</v>
      </c>
      <c r="L8" s="224">
        <v>9.4404766226300723</v>
      </c>
      <c r="M8" s="224">
        <v>9.7377809585770123</v>
      </c>
      <c r="N8" s="224">
        <v>9.4393395948757366</v>
      </c>
      <c r="O8" s="224">
        <v>9.5457262524183921</v>
      </c>
      <c r="P8" s="224">
        <v>9.4234551602922885</v>
      </c>
      <c r="Q8" s="224">
        <v>9.0841761430252213</v>
      </c>
      <c r="R8" s="224">
        <v>9.2762435866564914</v>
      </c>
      <c r="S8" s="224">
        <v>9.5903195988332151</v>
      </c>
      <c r="T8" s="224">
        <v>9.7612428093801302</v>
      </c>
      <c r="U8" s="224">
        <v>9.2188498122032758</v>
      </c>
      <c r="V8" s="224">
        <v>8.3320047380574032</v>
      </c>
      <c r="W8" s="224">
        <v>8.8190663767471467</v>
      </c>
      <c r="X8" s="224">
        <v>8.1285384374314429</v>
      </c>
      <c r="Y8" s="224">
        <v>9.3950167716494839</v>
      </c>
      <c r="DA8" s="177" t="s">
        <v>2395</v>
      </c>
    </row>
    <row r="9" spans="1:105" ht="12" customHeight="1" x14ac:dyDescent="0.25">
      <c r="A9" s="173" t="s">
        <v>94</v>
      </c>
      <c r="B9" s="224">
        <v>7.7107120197578087</v>
      </c>
      <c r="C9" s="224">
        <v>8.5162228475398631</v>
      </c>
      <c r="D9" s="224">
        <v>8.2676367048703092</v>
      </c>
      <c r="E9" s="224">
        <v>7.9419352042526459</v>
      </c>
      <c r="F9" s="224">
        <v>8.1185767406463061</v>
      </c>
      <c r="G9" s="224">
        <v>8.2826664696989916</v>
      </c>
      <c r="H9" s="224">
        <v>7.7857981257215831</v>
      </c>
      <c r="I9" s="224">
        <v>7.8754808544278871</v>
      </c>
      <c r="J9" s="224">
        <v>6.5836459838496513</v>
      </c>
      <c r="K9" s="224">
        <v>5.399056757098549</v>
      </c>
      <c r="L9" s="224">
        <v>5.8441045759138541</v>
      </c>
      <c r="M9" s="224">
        <v>6.028150117214337</v>
      </c>
      <c r="N9" s="224">
        <v>5.8434007015897409</v>
      </c>
      <c r="O9" s="224">
        <v>5.9092591086399571</v>
      </c>
      <c r="P9" s="224">
        <v>5.833567480180939</v>
      </c>
      <c r="Q9" s="224">
        <v>5.6235376123489482</v>
      </c>
      <c r="R9" s="224">
        <v>5.742436506025447</v>
      </c>
      <c r="S9" s="224">
        <v>5.9368645135634166</v>
      </c>
      <c r="T9" s="224">
        <v>6.0426741200924603</v>
      </c>
      <c r="U9" s="224">
        <v>5.7069070266020274</v>
      </c>
      <c r="V9" s="224">
        <v>5.1579076949879132</v>
      </c>
      <c r="W9" s="224">
        <v>5.4594220427482334</v>
      </c>
      <c r="X9" s="224">
        <v>5.031952366028988</v>
      </c>
      <c r="Y9" s="224">
        <v>5.8159627634020614</v>
      </c>
      <c r="DA9" s="177" t="s">
        <v>2396</v>
      </c>
    </row>
    <row r="10" spans="1:105" ht="12" customHeight="1" x14ac:dyDescent="0.25">
      <c r="A10" s="56" t="s">
        <v>95</v>
      </c>
      <c r="B10" s="260">
        <v>7.8225507070760134</v>
      </c>
      <c r="C10" s="260">
        <v>8.6885688500881617</v>
      </c>
      <c r="D10" s="260">
        <v>8.4311960305744265</v>
      </c>
      <c r="E10" s="260">
        <v>8.1548200881937358</v>
      </c>
      <c r="F10" s="260">
        <v>8.311532885969072</v>
      </c>
      <c r="G10" s="260">
        <v>8.3974759552060245</v>
      </c>
      <c r="H10" s="260">
        <v>7.9291487484801584</v>
      </c>
      <c r="I10" s="260">
        <v>7.9772500452638528</v>
      </c>
      <c r="J10" s="260">
        <v>6.6447093948196603</v>
      </c>
      <c r="K10" s="260">
        <v>5.4796658212289264</v>
      </c>
      <c r="L10" s="260">
        <v>5.9875449166330608</v>
      </c>
      <c r="M10" s="260">
        <v>6.1539319735331892</v>
      </c>
      <c r="N10" s="260">
        <v>5.9629396529612047</v>
      </c>
      <c r="O10" s="260">
        <v>5.9807237332017147</v>
      </c>
      <c r="P10" s="260">
        <v>5.8899373649186506</v>
      </c>
      <c r="Q10" s="260">
        <v>5.7403788201258514</v>
      </c>
      <c r="R10" s="260">
        <v>5.783129981246093</v>
      </c>
      <c r="S10" s="260">
        <v>6.0140790813201894</v>
      </c>
      <c r="T10" s="260">
        <v>6.1143151455398748</v>
      </c>
      <c r="U10" s="260">
        <v>5.7814549394196932</v>
      </c>
      <c r="V10" s="260">
        <v>5.3102189193763767</v>
      </c>
      <c r="W10" s="260">
        <v>5.6612940279256794</v>
      </c>
      <c r="X10" s="260">
        <v>5.2323227822693772</v>
      </c>
      <c r="Y10" s="260">
        <v>6.0490322495118356</v>
      </c>
      <c r="DA10" s="68" t="s">
        <v>2397</v>
      </c>
    </row>
    <row r="11" spans="1:105" ht="12" customHeight="1" x14ac:dyDescent="0.25">
      <c r="A11" s="37" t="s">
        <v>159</v>
      </c>
      <c r="B11" s="226">
        <v>0.35505332670283729</v>
      </c>
      <c r="C11" s="226">
        <v>0.7556660594550626</v>
      </c>
      <c r="D11" s="226">
        <v>0.63631652242140346</v>
      </c>
      <c r="E11" s="226">
        <v>1.0845972216070781</v>
      </c>
      <c r="F11" s="226">
        <v>1.085302356852238</v>
      </c>
      <c r="G11" s="226">
        <v>0.62098225604198942</v>
      </c>
      <c r="H11" s="226">
        <v>0.54458142631495254</v>
      </c>
      <c r="I11" s="226">
        <v>0.48904387431375029</v>
      </c>
      <c r="J11" s="226">
        <v>0.44489383884109451</v>
      </c>
      <c r="K11" s="226">
        <v>0.35701939169890179</v>
      </c>
      <c r="L11" s="226">
        <v>0.35540179107679948</v>
      </c>
      <c r="M11" s="226">
        <v>0.1709947210793818</v>
      </c>
      <c r="N11" s="226">
        <v>0.17694288954546061</v>
      </c>
      <c r="O11" s="226">
        <v>0.19341439594772081</v>
      </c>
      <c r="P11" s="226">
        <v>0.17191934404414591</v>
      </c>
      <c r="Q11" s="226">
        <v>0.12984992520326261</v>
      </c>
      <c r="R11" s="226">
        <v>0.1495189191399659</v>
      </c>
      <c r="S11" s="226">
        <v>0.18063734679358551</v>
      </c>
      <c r="T11" s="226">
        <v>0.26471170091469559</v>
      </c>
      <c r="U11" s="226">
        <v>0.23555923337138379</v>
      </c>
      <c r="V11" s="226">
        <v>0.28619591618336071</v>
      </c>
      <c r="W11" s="226">
        <v>0.29096777569524063</v>
      </c>
      <c r="X11" s="226">
        <v>0.1950238994775878</v>
      </c>
      <c r="Y11" s="226">
        <v>0.20519488900794719</v>
      </c>
      <c r="DA11" s="69" t="s">
        <v>2398</v>
      </c>
    </row>
    <row r="12" spans="1:105" ht="12" customHeight="1" x14ac:dyDescent="0.25">
      <c r="A12" s="37" t="s">
        <v>35</v>
      </c>
      <c r="B12" s="226">
        <v>7.8982111665396759E-2</v>
      </c>
      <c r="C12" s="226">
        <v>2.662890388068636E-2</v>
      </c>
      <c r="D12" s="226">
        <v>3.3088923181780409E-2</v>
      </c>
      <c r="E12" s="226">
        <v>5.3343284299833579E-2</v>
      </c>
      <c r="F12" s="226">
        <v>0.1133967291877601</v>
      </c>
      <c r="G12" s="226">
        <v>0.1030824573690446</v>
      </c>
      <c r="H12" s="226">
        <v>3.022029798691549E-2</v>
      </c>
      <c r="I12" s="226">
        <v>7.5773196342547589E-2</v>
      </c>
      <c r="J12" s="226">
        <v>9.6544879150203614E-2</v>
      </c>
      <c r="K12" s="226">
        <v>2.3835491747991901E-2</v>
      </c>
      <c r="L12" s="226">
        <v>1.2528264188594171E-3</v>
      </c>
      <c r="M12" s="226">
        <v>3.5653116690573809E-3</v>
      </c>
      <c r="N12" s="226">
        <v>3.5338036463314348E-3</v>
      </c>
      <c r="O12" s="226">
        <v>3.2538117751390712E-2</v>
      </c>
      <c r="P12" s="226">
        <v>3.1280365092061238E-2</v>
      </c>
      <c r="Q12" s="226">
        <v>1.4765181312927769E-6</v>
      </c>
      <c r="R12" s="226">
        <v>4.1965382968754628E-2</v>
      </c>
      <c r="S12" s="226">
        <v>2.7112237265453219E-2</v>
      </c>
      <c r="T12" s="226">
        <v>4.4190721059676218E-2</v>
      </c>
      <c r="U12" s="226">
        <v>1.737511333141609E-2</v>
      </c>
      <c r="V12" s="226">
        <v>3.6676067565931683E-2</v>
      </c>
      <c r="W12" s="226">
        <v>6.4480069403914549E-3</v>
      </c>
      <c r="X12" s="226">
        <v>2.6942758267716648E-4</v>
      </c>
      <c r="Y12" s="226">
        <v>2.0060615481221921E-4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7.3885152687077804</v>
      </c>
      <c r="C15" s="226">
        <v>7.9062738867524134</v>
      </c>
      <c r="D15" s="226">
        <v>7.7617905849712434</v>
      </c>
      <c r="E15" s="226">
        <v>7.0168795822868244</v>
      </c>
      <c r="F15" s="226">
        <v>7.1128337999290743</v>
      </c>
      <c r="G15" s="226">
        <v>7.6734112417949909</v>
      </c>
      <c r="H15" s="226">
        <v>7.3543470241782902</v>
      </c>
      <c r="I15" s="226">
        <v>7.4124329746075546</v>
      </c>
      <c r="J15" s="226">
        <v>6.1032706768283624</v>
      </c>
      <c r="K15" s="226">
        <v>5.0988109377820319</v>
      </c>
      <c r="L15" s="226">
        <v>5.6308902991374019</v>
      </c>
      <c r="M15" s="226">
        <v>5.9793719407847501</v>
      </c>
      <c r="N15" s="226">
        <v>5.782462959769413</v>
      </c>
      <c r="O15" s="226">
        <v>5.7547712195026044</v>
      </c>
      <c r="P15" s="226">
        <v>5.6867376557824434</v>
      </c>
      <c r="Q15" s="226">
        <v>5.6105274184044571</v>
      </c>
      <c r="R15" s="226">
        <v>5.5916456791373728</v>
      </c>
      <c r="S15" s="226">
        <v>5.8063294972611494</v>
      </c>
      <c r="T15" s="226">
        <v>5.8054127235655031</v>
      </c>
      <c r="U15" s="226">
        <v>5.5285205927168937</v>
      </c>
      <c r="V15" s="226">
        <v>4.9873469356270848</v>
      </c>
      <c r="W15" s="226">
        <v>5.3638782452900484</v>
      </c>
      <c r="X15" s="226">
        <v>5.0370294552091126</v>
      </c>
      <c r="Y15" s="226">
        <v>5.8436367543490757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50.272931932247332</v>
      </c>
      <c r="C16" s="261">
        <f t="shared" si="0"/>
        <v>56.122674351990064</v>
      </c>
      <c r="D16" s="261">
        <f t="shared" si="0"/>
        <v>54.451912978804287</v>
      </c>
      <c r="E16" s="261">
        <f t="shared" si="0"/>
        <v>53.451261129448227</v>
      </c>
      <c r="F16" s="261">
        <f t="shared" si="0"/>
        <v>54.528327071664947</v>
      </c>
      <c r="G16" s="261">
        <f t="shared" si="0"/>
        <v>54.253817637795962</v>
      </c>
      <c r="H16" s="261">
        <f t="shared" si="0"/>
        <v>51.053888517834572</v>
      </c>
      <c r="I16" s="261">
        <f t="shared" si="0"/>
        <v>51.291099668539289</v>
      </c>
      <c r="J16" s="261">
        <f t="shared" si="0"/>
        <v>42.752731226534408</v>
      </c>
      <c r="K16" s="261">
        <f t="shared" si="0"/>
        <v>35.163127660334588</v>
      </c>
      <c r="L16" s="261">
        <f t="shared" si="0"/>
        <v>38.314320798591567</v>
      </c>
      <c r="M16" s="261">
        <f t="shared" si="0"/>
        <v>38.988754775112888</v>
      </c>
      <c r="N16" s="261">
        <f t="shared" si="0"/>
        <v>37.801962186048883</v>
      </c>
      <c r="O16" s="261">
        <f t="shared" si="0"/>
        <v>38.061859350282816</v>
      </c>
      <c r="P16" s="261">
        <f t="shared" si="0"/>
        <v>37.48953333827918</v>
      </c>
      <c r="Q16" s="261">
        <f t="shared" si="0"/>
        <v>36.439589440855158</v>
      </c>
      <c r="R16" s="261">
        <f t="shared" si="0"/>
        <v>36.846121973175862</v>
      </c>
      <c r="S16" s="261">
        <f t="shared" si="0"/>
        <v>38.240546398527009</v>
      </c>
      <c r="T16" s="261">
        <f t="shared" si="0"/>
        <v>39.135067550823862</v>
      </c>
      <c r="U16" s="261">
        <f t="shared" si="0"/>
        <v>36.945243807607838</v>
      </c>
      <c r="V16" s="261">
        <f t="shared" si="0"/>
        <v>34.89772714376091</v>
      </c>
      <c r="W16" s="261">
        <f t="shared" si="0"/>
        <v>37.559694394746977</v>
      </c>
      <c r="X16" s="261">
        <f t="shared" si="0"/>
        <v>34.570091275725694</v>
      </c>
      <c r="Y16" s="261">
        <f t="shared" si="0"/>
        <v>40.321731093252097</v>
      </c>
      <c r="DA16" s="70"/>
    </row>
    <row r="17" spans="1:105" ht="12" customHeight="1" x14ac:dyDescent="0.25">
      <c r="A17" s="60" t="s">
        <v>2404</v>
      </c>
      <c r="B17" s="329">
        <v>9.3819574635704921</v>
      </c>
      <c r="C17" s="329">
        <v>12.310214924287051</v>
      </c>
      <c r="D17" s="329">
        <v>11.913468480266859</v>
      </c>
      <c r="E17" s="329">
        <v>16.145663141804469</v>
      </c>
      <c r="F17" s="329">
        <v>16.55241735499478</v>
      </c>
      <c r="G17" s="329">
        <v>11.444537572960639</v>
      </c>
      <c r="H17" s="329">
        <v>10.180056352005741</v>
      </c>
      <c r="I17" s="329">
        <v>9.3149858858721934</v>
      </c>
      <c r="J17" s="329">
        <v>7.4808341041619144</v>
      </c>
      <c r="K17" s="329">
        <v>6.0117585835927398</v>
      </c>
      <c r="L17" s="329">
        <v>6.7062422463948659</v>
      </c>
      <c r="M17" s="329">
        <v>3.9879906780662631</v>
      </c>
      <c r="N17" s="329">
        <v>3.9510019779564831</v>
      </c>
      <c r="O17" s="329">
        <v>4.1081991539635441</v>
      </c>
      <c r="P17" s="329">
        <v>3.1546067680953671</v>
      </c>
      <c r="Q17" s="329">
        <v>1.9233434680407551</v>
      </c>
      <c r="R17" s="329">
        <v>2.704990636958422</v>
      </c>
      <c r="S17" s="329">
        <v>3.896289454920669</v>
      </c>
      <c r="T17" s="329">
        <v>4.9229627218459191</v>
      </c>
      <c r="U17" s="329">
        <v>3.6766325601843191</v>
      </c>
      <c r="V17" s="329">
        <v>5.1991497565964044</v>
      </c>
      <c r="W17" s="329">
        <v>6.80215526006746</v>
      </c>
      <c r="X17" s="329">
        <v>5.7087368666314351</v>
      </c>
      <c r="Y17" s="329">
        <v>8.4665621919008984</v>
      </c>
      <c r="DA17" s="72" t="s">
        <v>2405</v>
      </c>
    </row>
    <row r="18" spans="1:105" ht="12" customHeight="1" x14ac:dyDescent="0.25">
      <c r="A18" s="59" t="s">
        <v>28</v>
      </c>
      <c r="B18" s="230">
        <v>1.8717874173910249</v>
      </c>
      <c r="C18" s="230">
        <v>1.7631385793421861</v>
      </c>
      <c r="D18" s="230">
        <v>1.5275701303261859</v>
      </c>
      <c r="E18" s="230">
        <v>1.6170384222712619</v>
      </c>
      <c r="F18" s="230">
        <v>1.7603982071672839</v>
      </c>
      <c r="G18" s="230">
        <v>1.6310112132222909</v>
      </c>
      <c r="H18" s="230">
        <v>1.921667606494271</v>
      </c>
      <c r="I18" s="230">
        <v>1.85183629935711</v>
      </c>
      <c r="J18" s="230">
        <v>1.6139352293953331</v>
      </c>
      <c r="K18" s="230">
        <v>1.160532393765386</v>
      </c>
      <c r="L18" s="230">
        <v>1.2625519712691109</v>
      </c>
      <c r="M18" s="230">
        <v>0.89460801951029223</v>
      </c>
      <c r="N18" s="230">
        <v>0.82233389184723904</v>
      </c>
      <c r="O18" s="230">
        <v>0.76425421151240769</v>
      </c>
      <c r="P18" s="230">
        <v>0.37606425295440887</v>
      </c>
      <c r="Q18" s="230">
        <v>0</v>
      </c>
      <c r="R18" s="230">
        <v>0</v>
      </c>
      <c r="S18" s="230">
        <v>0.90924840749627744</v>
      </c>
      <c r="T18" s="230">
        <v>1.1565734756494741</v>
      </c>
      <c r="U18" s="230">
        <v>0.69398816642555428</v>
      </c>
      <c r="V18" s="230">
        <v>0.37480776192748227</v>
      </c>
      <c r="W18" s="230">
        <v>1.6055804109153049</v>
      </c>
      <c r="X18" s="230">
        <v>1.509098097991403</v>
      </c>
      <c r="Y18" s="230">
        <v>1.695733547417644</v>
      </c>
      <c r="DA18" s="71" t="s">
        <v>2406</v>
      </c>
    </row>
    <row r="19" spans="1:105" ht="12" customHeight="1" x14ac:dyDescent="0.25">
      <c r="A19" s="59" t="s">
        <v>31</v>
      </c>
      <c r="B19" s="230">
        <v>3.5239150760941049</v>
      </c>
      <c r="C19" s="230">
        <v>3.1679531489442141</v>
      </c>
      <c r="D19" s="230">
        <v>3.1669511630910399</v>
      </c>
      <c r="E19" s="230">
        <v>3.6318061026357809</v>
      </c>
      <c r="F19" s="230">
        <v>4.1058597238171837</v>
      </c>
      <c r="G19" s="230">
        <v>3.197961921925256</v>
      </c>
      <c r="H19" s="230">
        <v>2.361100526284011</v>
      </c>
      <c r="I19" s="230">
        <v>2.327043190444777</v>
      </c>
      <c r="J19" s="230">
        <v>1.897242936586113</v>
      </c>
      <c r="K19" s="230">
        <v>1.766511551959828</v>
      </c>
      <c r="L19" s="230">
        <v>2.5217722081695961</v>
      </c>
      <c r="M19" s="230">
        <v>1.9405278289871739</v>
      </c>
      <c r="N19" s="230">
        <v>1.81031534919068</v>
      </c>
      <c r="O19" s="230">
        <v>1.7985884583410521</v>
      </c>
      <c r="P19" s="230">
        <v>1.387301029148815</v>
      </c>
      <c r="Q19" s="230">
        <v>1.0945565451268719</v>
      </c>
      <c r="R19" s="230">
        <v>1.495852146898464</v>
      </c>
      <c r="S19" s="230">
        <v>1.6896336374266501</v>
      </c>
      <c r="T19" s="230">
        <v>1.8844733720550211</v>
      </c>
      <c r="U19" s="230">
        <v>1.4294265555477119</v>
      </c>
      <c r="V19" s="230">
        <v>2.8836411791216912</v>
      </c>
      <c r="W19" s="230">
        <v>3.464039736549771</v>
      </c>
      <c r="X19" s="230">
        <v>3.0551255677076918</v>
      </c>
      <c r="Y19" s="230">
        <v>5.6198348975315513</v>
      </c>
      <c r="DA19" s="71" t="s">
        <v>2407</v>
      </c>
    </row>
    <row r="20" spans="1:105" ht="12" customHeight="1" x14ac:dyDescent="0.25">
      <c r="A20" s="59" t="s">
        <v>159</v>
      </c>
      <c r="B20" s="230">
        <v>1.9650059571120999</v>
      </c>
      <c r="C20" s="230">
        <v>4.1875084325426064</v>
      </c>
      <c r="D20" s="230">
        <v>3.487328700278959</v>
      </c>
      <c r="E20" s="230">
        <v>5.7663164164778857</v>
      </c>
      <c r="F20" s="230">
        <v>5.7945040582166998</v>
      </c>
      <c r="G20" s="230">
        <v>3.4644048750313319</v>
      </c>
      <c r="H20" s="230">
        <v>3.026662971796886</v>
      </c>
      <c r="I20" s="230">
        <v>2.76942285795133</v>
      </c>
      <c r="J20" s="230">
        <v>2.571121378174746</v>
      </c>
      <c r="K20" s="230">
        <v>2.0411825780494288</v>
      </c>
      <c r="L20" s="230">
        <v>1.99498962564903</v>
      </c>
      <c r="M20" s="230">
        <v>1.000932197162206</v>
      </c>
      <c r="N20" s="230">
        <v>1.035836589837339</v>
      </c>
      <c r="O20" s="230">
        <v>1.1411620769266431</v>
      </c>
      <c r="P20" s="230">
        <v>1.038000767935503</v>
      </c>
      <c r="Q20" s="230">
        <v>0.79884325013101021</v>
      </c>
      <c r="R20" s="230">
        <v>0.91292355569896644</v>
      </c>
      <c r="S20" s="230">
        <v>1.0684642431705931</v>
      </c>
      <c r="T20" s="230">
        <v>1.5599828801816</v>
      </c>
      <c r="U20" s="230">
        <v>1.4175091562646169</v>
      </c>
      <c r="V20" s="230">
        <v>1.704235072147289</v>
      </c>
      <c r="W20" s="230">
        <v>1.6684667955942909</v>
      </c>
      <c r="X20" s="230">
        <v>1.1174550260462119</v>
      </c>
      <c r="Y20" s="230">
        <v>1.1185701852835781</v>
      </c>
      <c r="DA20" s="71" t="s">
        <v>2408</v>
      </c>
    </row>
    <row r="21" spans="1:105" ht="12" customHeight="1" x14ac:dyDescent="0.25">
      <c r="A21" s="59" t="s">
        <v>32</v>
      </c>
      <c r="B21" s="230">
        <v>1.58413067537297</v>
      </c>
      <c r="C21" s="230">
        <v>3.044051222454029</v>
      </c>
      <c r="D21" s="230">
        <v>3.5502748511201299</v>
      </c>
      <c r="E21" s="230">
        <v>4.8468999102429082</v>
      </c>
      <c r="F21" s="230">
        <v>4.2862224158710394</v>
      </c>
      <c r="G21" s="230">
        <v>2.5760716848837122</v>
      </c>
      <c r="H21" s="230">
        <v>2.7026675233991182</v>
      </c>
      <c r="I21" s="230">
        <v>1.9375849786787751</v>
      </c>
      <c r="J21" s="230">
        <v>0.84058436815096926</v>
      </c>
      <c r="K21" s="230">
        <v>0.90725769594187955</v>
      </c>
      <c r="L21" s="230">
        <v>0.91989590581879865</v>
      </c>
      <c r="M21" s="230">
        <v>0.13105277619143199</v>
      </c>
      <c r="N21" s="230">
        <v>0.26182900261572029</v>
      </c>
      <c r="O21" s="230">
        <v>0.2122166288463157</v>
      </c>
      <c r="P21" s="230">
        <v>0.16437864923368739</v>
      </c>
      <c r="Q21" s="230">
        <v>2.9934589169300939E-2</v>
      </c>
      <c r="R21" s="230">
        <v>3.9985242115551177E-2</v>
      </c>
      <c r="S21" s="230">
        <v>6.8575133390540957E-2</v>
      </c>
      <c r="T21" s="230">
        <v>6.1510926942126953E-2</v>
      </c>
      <c r="U21" s="230">
        <v>3.115161625253168E-2</v>
      </c>
      <c r="V21" s="230">
        <v>1.8067656215991459E-2</v>
      </c>
      <c r="W21" s="230">
        <v>2.7094169434195771E-2</v>
      </c>
      <c r="X21" s="230">
        <v>2.551439893238671E-2</v>
      </c>
      <c r="Y21" s="230">
        <v>3.1330005854710602E-2</v>
      </c>
      <c r="DA21" s="71" t="s">
        <v>2409</v>
      </c>
    </row>
    <row r="22" spans="1:105" ht="12" customHeight="1" x14ac:dyDescent="0.25">
      <c r="A22" s="59" t="s">
        <v>35</v>
      </c>
      <c r="B22" s="230">
        <v>0.43711833760029228</v>
      </c>
      <c r="C22" s="230">
        <v>0.1475635410040165</v>
      </c>
      <c r="D22" s="230">
        <v>0.18134363545054971</v>
      </c>
      <c r="E22" s="230">
        <v>0.2836022901766303</v>
      </c>
      <c r="F22" s="230">
        <v>0.60543294992257746</v>
      </c>
      <c r="G22" s="230">
        <v>0.57508787789804428</v>
      </c>
      <c r="H22" s="230">
        <v>0.167957724031459</v>
      </c>
      <c r="I22" s="230">
        <v>0.42909855944020198</v>
      </c>
      <c r="J22" s="230">
        <v>0.55795019185475214</v>
      </c>
      <c r="K22" s="230">
        <v>0.13627436387621761</v>
      </c>
      <c r="L22" s="230">
        <v>7.0325354883297936E-3</v>
      </c>
      <c r="M22" s="230">
        <v>2.0869856215157499E-2</v>
      </c>
      <c r="N22" s="230">
        <v>2.0687144465504279E-2</v>
      </c>
      <c r="O22" s="230">
        <v>0.19197777833712629</v>
      </c>
      <c r="P22" s="230">
        <v>0.18886206882295309</v>
      </c>
      <c r="Q22" s="230">
        <v>9.0836135718440191E-6</v>
      </c>
      <c r="R22" s="230">
        <v>0.25622969224544018</v>
      </c>
      <c r="S22" s="230">
        <v>0.1603680334366088</v>
      </c>
      <c r="T22" s="230">
        <v>0.26042206701769699</v>
      </c>
      <c r="U22" s="230">
        <v>0.1045570656939052</v>
      </c>
      <c r="V22" s="230">
        <v>0.21839808718395129</v>
      </c>
      <c r="W22" s="230">
        <v>3.6974147573897997E-2</v>
      </c>
      <c r="X22" s="230">
        <v>1.543775953739866E-3</v>
      </c>
      <c r="Y22" s="230">
        <v>1.093555813413264E-3</v>
      </c>
      <c r="DA22" s="71" t="s">
        <v>2410</v>
      </c>
    </row>
    <row r="23" spans="1:105" ht="12" customHeight="1" x14ac:dyDescent="0.25">
      <c r="A23" s="60" t="s">
        <v>2411</v>
      </c>
      <c r="B23" s="329">
        <v>40.890974468676838</v>
      </c>
      <c r="C23" s="329">
        <v>43.812459427703011</v>
      </c>
      <c r="D23" s="329">
        <v>42.53844449853743</v>
      </c>
      <c r="E23" s="329">
        <v>37.305597987643758</v>
      </c>
      <c r="F23" s="329">
        <v>37.975909716670166</v>
      </c>
      <c r="G23" s="329">
        <v>42.80928006483532</v>
      </c>
      <c r="H23" s="329">
        <v>40.87383216582883</v>
      </c>
      <c r="I23" s="329">
        <v>41.976113782667099</v>
      </c>
      <c r="J23" s="329">
        <v>35.271897122372494</v>
      </c>
      <c r="K23" s="329">
        <v>29.151369076741851</v>
      </c>
      <c r="L23" s="329">
        <v>31.608078552196702</v>
      </c>
      <c r="M23" s="329">
        <v>35.000764097046627</v>
      </c>
      <c r="N23" s="329">
        <v>33.850960208092403</v>
      </c>
      <c r="O23" s="329">
        <v>33.953660196319269</v>
      </c>
      <c r="P23" s="329">
        <v>34.334926570183811</v>
      </c>
      <c r="Q23" s="329">
        <v>34.516245972814403</v>
      </c>
      <c r="R23" s="329">
        <v>34.141131336217441</v>
      </c>
      <c r="S23" s="329">
        <v>34.344256943606339</v>
      </c>
      <c r="T23" s="329">
        <v>34.212104828977942</v>
      </c>
      <c r="U23" s="329">
        <v>33.268611247423522</v>
      </c>
      <c r="V23" s="329">
        <v>29.698577387164509</v>
      </c>
      <c r="W23" s="329">
        <v>30.757539134679519</v>
      </c>
      <c r="X23" s="329">
        <v>28.861354409094261</v>
      </c>
      <c r="Y23" s="329">
        <v>31.855168901351199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15.633398370285571</v>
      </c>
      <c r="C24" s="261">
        <f t="shared" si="1"/>
        <v>14.728042305823401</v>
      </c>
      <c r="D24" s="261">
        <f t="shared" si="1"/>
        <v>14.75762028692505</v>
      </c>
      <c r="E24" s="261">
        <f t="shared" si="1"/>
        <v>15.35272219064553</v>
      </c>
      <c r="F24" s="261">
        <f t="shared" si="1"/>
        <v>17.511710149037988</v>
      </c>
      <c r="G24" s="261">
        <f t="shared" si="1"/>
        <v>17.37082019098742</v>
      </c>
      <c r="H24" s="261">
        <f t="shared" si="1"/>
        <v>13.832031998989768</v>
      </c>
      <c r="I24" s="261">
        <f t="shared" si="1"/>
        <v>15.861890558428932</v>
      </c>
      <c r="J24" s="261">
        <f t="shared" si="1"/>
        <v>14.082089545660077</v>
      </c>
      <c r="K24" s="261">
        <f t="shared" si="1"/>
        <v>9.7576374649485977</v>
      </c>
      <c r="L24" s="261">
        <f t="shared" si="1"/>
        <v>7.5772956507081295</v>
      </c>
      <c r="M24" s="261">
        <f t="shared" si="1"/>
        <v>8.5525466641306735</v>
      </c>
      <c r="N24" s="261">
        <f t="shared" si="1"/>
        <v>8.3102782734692688</v>
      </c>
      <c r="O24" s="261">
        <f t="shared" si="1"/>
        <v>10.910632941125826</v>
      </c>
      <c r="P24" s="261">
        <f t="shared" si="1"/>
        <v>10.691300912270037</v>
      </c>
      <c r="Q24" s="261">
        <f t="shared" si="1"/>
        <v>5.7087488861798459</v>
      </c>
      <c r="R24" s="261">
        <f t="shared" si="1"/>
        <v>10.907568768531853</v>
      </c>
      <c r="S24" s="261">
        <f t="shared" si="1"/>
        <v>10.686904827966881</v>
      </c>
      <c r="T24" s="261">
        <f t="shared" si="1"/>
        <v>11.656343297780747</v>
      </c>
      <c r="U24" s="261">
        <f t="shared" si="1"/>
        <v>9.7844907781161616</v>
      </c>
      <c r="V24" s="261">
        <f t="shared" si="1"/>
        <v>10.123501087309705</v>
      </c>
      <c r="W24" s="261">
        <f t="shared" si="1"/>
        <v>8.382638640230244</v>
      </c>
      <c r="X24" s="261">
        <f t="shared" si="1"/>
        <v>5.9394001016864797</v>
      </c>
      <c r="Y24" s="261">
        <f t="shared" si="1"/>
        <v>6.6984763904643119</v>
      </c>
      <c r="DA24" s="70"/>
    </row>
    <row r="25" spans="1:105" ht="12" customHeight="1" x14ac:dyDescent="0.25">
      <c r="A25" s="60" t="s">
        <v>2414</v>
      </c>
      <c r="B25" s="262">
        <v>8.070969273984641</v>
      </c>
      <c r="C25" s="262">
        <v>6.3755929745823758</v>
      </c>
      <c r="D25" s="262">
        <v>6.6489765956099376</v>
      </c>
      <c r="E25" s="262">
        <v>7.5635165095515866</v>
      </c>
      <c r="F25" s="262">
        <v>9.5492598841733365</v>
      </c>
      <c r="G25" s="262">
        <v>9.247435768782637</v>
      </c>
      <c r="H25" s="262">
        <v>6.1959607603012907</v>
      </c>
      <c r="I25" s="262">
        <v>8.1378612588938868</v>
      </c>
      <c r="J25" s="262">
        <v>7.6250521384229204</v>
      </c>
      <c r="K25" s="262">
        <v>4.4624087224096352</v>
      </c>
      <c r="L25" s="262">
        <v>1.8455777012541541</v>
      </c>
      <c r="M25" s="262">
        <v>2.6403225107089141</v>
      </c>
      <c r="N25" s="262">
        <v>2.5792506622947129</v>
      </c>
      <c r="O25" s="262">
        <v>5.1150134307289434</v>
      </c>
      <c r="P25" s="262">
        <v>4.9699174220925757</v>
      </c>
      <c r="Q25" s="262">
        <v>0.1933562279145305</v>
      </c>
      <c r="R25" s="262">
        <v>5.2755637337761252</v>
      </c>
      <c r="S25" s="262">
        <v>4.8642107858181411</v>
      </c>
      <c r="T25" s="262">
        <v>5.7298744492285243</v>
      </c>
      <c r="U25" s="262">
        <v>4.1873319635641701</v>
      </c>
      <c r="V25" s="262">
        <v>5.064783924917708</v>
      </c>
      <c r="W25" s="262">
        <v>3.0282054829194731</v>
      </c>
      <c r="X25" s="262">
        <v>1.0042160503888169</v>
      </c>
      <c r="Y25" s="262">
        <v>0.9943590648199806</v>
      </c>
      <c r="DA25" s="72" t="s">
        <v>2415</v>
      </c>
    </row>
    <row r="26" spans="1:105" ht="12" customHeight="1" x14ac:dyDescent="0.25">
      <c r="A26" s="60" t="s">
        <v>2416</v>
      </c>
      <c r="B26" s="262">
        <v>7.5624290963009297</v>
      </c>
      <c r="C26" s="262">
        <v>8.3524493312410257</v>
      </c>
      <c r="D26" s="262">
        <v>8.1086436913151125</v>
      </c>
      <c r="E26" s="262">
        <v>7.789205681093943</v>
      </c>
      <c r="F26" s="262">
        <v>7.9624502648646516</v>
      </c>
      <c r="G26" s="262">
        <v>8.1233844222047829</v>
      </c>
      <c r="H26" s="262">
        <v>7.6360712386884773</v>
      </c>
      <c r="I26" s="262">
        <v>7.7240292995350446</v>
      </c>
      <c r="J26" s="262">
        <v>6.4570374072371566</v>
      </c>
      <c r="K26" s="262">
        <v>5.2952287425389626</v>
      </c>
      <c r="L26" s="262">
        <v>5.7317179494539756</v>
      </c>
      <c r="M26" s="262">
        <v>5.912224153421759</v>
      </c>
      <c r="N26" s="262">
        <v>5.7310276111745564</v>
      </c>
      <c r="O26" s="262">
        <v>5.7956195103968824</v>
      </c>
      <c r="P26" s="262">
        <v>5.7213834901774607</v>
      </c>
      <c r="Q26" s="262">
        <v>5.5153926582653154</v>
      </c>
      <c r="R26" s="262">
        <v>5.6320050347557276</v>
      </c>
      <c r="S26" s="262">
        <v>5.8226940421487399</v>
      </c>
      <c r="T26" s="262">
        <v>5.926468848552223</v>
      </c>
      <c r="U26" s="262">
        <v>5.5971588145519906</v>
      </c>
      <c r="V26" s="262">
        <v>5.0587171623919964</v>
      </c>
      <c r="W26" s="262">
        <v>5.35443315731077</v>
      </c>
      <c r="X26" s="262">
        <v>4.9351840512976626</v>
      </c>
      <c r="Y26" s="262">
        <v>5.7041173256443312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71.818474188924753</v>
      </c>
      <c r="C27" s="261">
        <f t="shared" si="2"/>
        <v>80.175249074271548</v>
      </c>
      <c r="D27" s="261">
        <f t="shared" si="2"/>
        <v>77.788447112577558</v>
      </c>
      <c r="E27" s="261">
        <f t="shared" si="2"/>
        <v>76.358944470640324</v>
      </c>
      <c r="F27" s="261">
        <f t="shared" si="2"/>
        <v>77.897610102378508</v>
      </c>
      <c r="G27" s="261">
        <f t="shared" si="2"/>
        <v>77.505453768279949</v>
      </c>
      <c r="H27" s="261">
        <f t="shared" si="2"/>
        <v>72.934126454049391</v>
      </c>
      <c r="I27" s="261">
        <f t="shared" si="2"/>
        <v>73.27299952648471</v>
      </c>
      <c r="J27" s="261">
        <f t="shared" si="2"/>
        <v>61.07533032362057</v>
      </c>
      <c r="K27" s="261">
        <f t="shared" si="2"/>
        <v>50.233039514763689</v>
      </c>
      <c r="L27" s="261">
        <f t="shared" si="2"/>
        <v>54.734743997987962</v>
      </c>
      <c r="M27" s="261">
        <f t="shared" si="2"/>
        <v>55.698221107304136</v>
      </c>
      <c r="N27" s="261">
        <f t="shared" si="2"/>
        <v>54.00280312292697</v>
      </c>
      <c r="O27" s="261">
        <f t="shared" si="2"/>
        <v>54.374084786118303</v>
      </c>
      <c r="P27" s="261">
        <f t="shared" si="2"/>
        <v>53.556476197541684</v>
      </c>
      <c r="Q27" s="261">
        <f t="shared" si="2"/>
        <v>52.056556344078764</v>
      </c>
      <c r="R27" s="261">
        <f t="shared" si="2"/>
        <v>52.637317104536976</v>
      </c>
      <c r="S27" s="261">
        <f t="shared" si="2"/>
        <v>54.629351997895732</v>
      </c>
      <c r="T27" s="261">
        <f t="shared" si="2"/>
        <v>55.907239358319778</v>
      </c>
      <c r="U27" s="261">
        <f t="shared" si="2"/>
        <v>52.77891972515404</v>
      </c>
      <c r="V27" s="261">
        <f t="shared" si="2"/>
        <v>49.853895919658463</v>
      </c>
      <c r="W27" s="261">
        <f t="shared" si="2"/>
        <v>53.656706278209967</v>
      </c>
      <c r="X27" s="261">
        <f t="shared" si="2"/>
        <v>49.385844679608127</v>
      </c>
      <c r="Y27" s="261">
        <f t="shared" si="2"/>
        <v>57.602472990360141</v>
      </c>
      <c r="DA27" s="70"/>
    </row>
    <row r="28" spans="1:105" ht="12" customHeight="1" x14ac:dyDescent="0.25">
      <c r="A28" s="60" t="s">
        <v>2419</v>
      </c>
      <c r="B28" s="329">
        <v>13.40279637652927</v>
      </c>
      <c r="C28" s="329">
        <v>17.586021320410079</v>
      </c>
      <c r="D28" s="329">
        <v>17.019240686095522</v>
      </c>
      <c r="E28" s="329">
        <v>23.065233059720661</v>
      </c>
      <c r="F28" s="329">
        <v>23.6463105071354</v>
      </c>
      <c r="G28" s="329">
        <v>16.349339389943768</v>
      </c>
      <c r="H28" s="329">
        <v>14.542937645722491</v>
      </c>
      <c r="I28" s="329">
        <v>13.307122694103141</v>
      </c>
      <c r="J28" s="329">
        <v>10.68690586308845</v>
      </c>
      <c r="K28" s="329">
        <v>8.5882265479896258</v>
      </c>
      <c r="L28" s="329">
        <v>9.5803460662783806</v>
      </c>
      <c r="M28" s="329">
        <v>5.6971295400946609</v>
      </c>
      <c r="N28" s="329">
        <v>5.6442885399378344</v>
      </c>
      <c r="O28" s="329">
        <v>5.8688559342336344</v>
      </c>
      <c r="P28" s="329">
        <v>4.5065810972790956</v>
      </c>
      <c r="Q28" s="329">
        <v>2.747633525772506</v>
      </c>
      <c r="R28" s="329">
        <v>3.8642723385120341</v>
      </c>
      <c r="S28" s="329">
        <v>5.5661277927438126</v>
      </c>
      <c r="T28" s="329">
        <v>7.0328038883513129</v>
      </c>
      <c r="U28" s="329">
        <v>5.2523322288347396</v>
      </c>
      <c r="V28" s="329">
        <v>7.4273567951377233</v>
      </c>
      <c r="W28" s="329">
        <v>9.71736465723923</v>
      </c>
      <c r="X28" s="329">
        <v>8.1553383809020481</v>
      </c>
      <c r="Y28" s="329">
        <v>12.095088845572709</v>
      </c>
      <c r="DA28" s="72" t="s">
        <v>2420</v>
      </c>
    </row>
    <row r="29" spans="1:105" ht="12" customHeight="1" x14ac:dyDescent="0.25">
      <c r="A29" s="59" t="s">
        <v>28</v>
      </c>
      <c r="B29" s="230">
        <v>2.6739820248443209</v>
      </c>
      <c r="C29" s="230">
        <v>2.5187693990602669</v>
      </c>
      <c r="D29" s="230">
        <v>2.182243043323123</v>
      </c>
      <c r="E29" s="230">
        <v>2.3100548889589452</v>
      </c>
      <c r="F29" s="230">
        <v>2.5148545816675481</v>
      </c>
      <c r="G29" s="230">
        <v>2.3300160188889878</v>
      </c>
      <c r="H29" s="230">
        <v>2.7452394378489582</v>
      </c>
      <c r="I29" s="230">
        <v>2.6454804276530139</v>
      </c>
      <c r="J29" s="230">
        <v>2.3056217562790469</v>
      </c>
      <c r="K29" s="230">
        <v>1.657903419664837</v>
      </c>
      <c r="L29" s="230">
        <v>1.803645673241588</v>
      </c>
      <c r="M29" s="230">
        <v>1.278011456443275</v>
      </c>
      <c r="N29" s="230">
        <v>1.1747627026389129</v>
      </c>
      <c r="O29" s="230">
        <v>1.0917917307320111</v>
      </c>
      <c r="P29" s="230">
        <v>0.53723464707772717</v>
      </c>
      <c r="Q29" s="230">
        <v>0</v>
      </c>
      <c r="R29" s="230">
        <v>0</v>
      </c>
      <c r="S29" s="230">
        <v>1.2989262964232531</v>
      </c>
      <c r="T29" s="230">
        <v>1.652247822356391</v>
      </c>
      <c r="U29" s="230">
        <v>0.99141166632222</v>
      </c>
      <c r="V29" s="230">
        <v>0.53543965989640341</v>
      </c>
      <c r="W29" s="230">
        <v>2.293686301307579</v>
      </c>
      <c r="X29" s="230">
        <v>2.1558544257020049</v>
      </c>
      <c r="Y29" s="230">
        <v>2.42247649631092</v>
      </c>
      <c r="DA29" s="71" t="s">
        <v>2421</v>
      </c>
    </row>
    <row r="30" spans="1:105" ht="12" customHeight="1" x14ac:dyDescent="0.25">
      <c r="A30" s="59" t="s">
        <v>31</v>
      </c>
      <c r="B30" s="230">
        <v>5.0341643944201504</v>
      </c>
      <c r="C30" s="230">
        <v>4.525647355634594</v>
      </c>
      <c r="D30" s="230">
        <v>4.5242159472729133</v>
      </c>
      <c r="E30" s="230">
        <v>5.1882944323368294</v>
      </c>
      <c r="F30" s="230">
        <v>5.8655138911674047</v>
      </c>
      <c r="G30" s="230">
        <v>4.5685170313217949</v>
      </c>
      <c r="H30" s="230">
        <v>3.3730007518342999</v>
      </c>
      <c r="I30" s="230">
        <v>3.3243474149211121</v>
      </c>
      <c r="J30" s="230">
        <v>2.710347052265877</v>
      </c>
      <c r="K30" s="230">
        <v>2.523587931371182</v>
      </c>
      <c r="L30" s="230">
        <v>3.602531725956565</v>
      </c>
      <c r="M30" s="230">
        <v>2.7721826128388209</v>
      </c>
      <c r="N30" s="230">
        <v>2.586164784558115</v>
      </c>
      <c r="O30" s="230">
        <v>2.5694120833443592</v>
      </c>
      <c r="P30" s="230">
        <v>1.981858613069736</v>
      </c>
      <c r="Q30" s="230">
        <v>1.5636522073241019</v>
      </c>
      <c r="R30" s="230">
        <v>2.136931638426379</v>
      </c>
      <c r="S30" s="230">
        <v>2.413762339180928</v>
      </c>
      <c r="T30" s="230">
        <v>2.6921048172214581</v>
      </c>
      <c r="U30" s="230">
        <v>2.04203793649673</v>
      </c>
      <c r="V30" s="230">
        <v>4.1194873987452736</v>
      </c>
      <c r="W30" s="230">
        <v>4.9486281950711026</v>
      </c>
      <c r="X30" s="230">
        <v>4.3644650967252741</v>
      </c>
      <c r="Y30" s="230">
        <v>8.0283355679022161</v>
      </c>
      <c r="DA30" s="71" t="s">
        <v>2422</v>
      </c>
    </row>
    <row r="31" spans="1:105" ht="12" customHeight="1" x14ac:dyDescent="0.25">
      <c r="A31" s="59" t="s">
        <v>159</v>
      </c>
      <c r="B31" s="230">
        <v>2.8071513673030002</v>
      </c>
      <c r="C31" s="230">
        <v>5.9821549036322983</v>
      </c>
      <c r="D31" s="230">
        <v>4.9818981432556546</v>
      </c>
      <c r="E31" s="230">
        <v>8.2375948806826909</v>
      </c>
      <c r="F31" s="230">
        <v>8.2778629403095696</v>
      </c>
      <c r="G31" s="230">
        <v>4.9491498214733323</v>
      </c>
      <c r="H31" s="230">
        <v>4.3238042454241228</v>
      </c>
      <c r="I31" s="230">
        <v>3.9563183685019001</v>
      </c>
      <c r="J31" s="230">
        <v>3.6730305402496382</v>
      </c>
      <c r="K31" s="230">
        <v>2.9159751114991832</v>
      </c>
      <c r="L31" s="230">
        <v>2.8499851794986149</v>
      </c>
      <c r="M31" s="230">
        <v>1.429903138803152</v>
      </c>
      <c r="N31" s="230">
        <v>1.479766556910485</v>
      </c>
      <c r="O31" s="230">
        <v>1.630231538466633</v>
      </c>
      <c r="P31" s="230">
        <v>1.4828582399078609</v>
      </c>
      <c r="Q31" s="230">
        <v>1.1412046430442999</v>
      </c>
      <c r="R31" s="230">
        <v>1.304176508141381</v>
      </c>
      <c r="S31" s="230">
        <v>1.5263774902437039</v>
      </c>
      <c r="T31" s="230">
        <v>2.2285469716880009</v>
      </c>
      <c r="U31" s="230">
        <v>2.0250130803780242</v>
      </c>
      <c r="V31" s="230">
        <v>2.4346215316389852</v>
      </c>
      <c r="W31" s="230">
        <v>2.3835239937061301</v>
      </c>
      <c r="X31" s="230">
        <v>1.5963643229231601</v>
      </c>
      <c r="Y31" s="230">
        <v>1.5979574075479679</v>
      </c>
      <c r="DA31" s="71" t="s">
        <v>2423</v>
      </c>
    </row>
    <row r="32" spans="1:105" ht="12" customHeight="1" x14ac:dyDescent="0.25">
      <c r="A32" s="59" t="s">
        <v>32</v>
      </c>
      <c r="B32" s="230">
        <v>2.2630438219613849</v>
      </c>
      <c r="C32" s="230">
        <v>4.3486446035057584</v>
      </c>
      <c r="D32" s="230">
        <v>5.0718212158858993</v>
      </c>
      <c r="E32" s="230">
        <v>6.9241427289184374</v>
      </c>
      <c r="F32" s="230">
        <v>6.1231748798157701</v>
      </c>
      <c r="G32" s="230">
        <v>3.680102406976733</v>
      </c>
      <c r="H32" s="230">
        <v>3.8609536048558839</v>
      </c>
      <c r="I32" s="230">
        <v>2.7679785409696791</v>
      </c>
      <c r="J32" s="230">
        <v>1.200834811644242</v>
      </c>
      <c r="K32" s="230">
        <v>1.296082422774113</v>
      </c>
      <c r="L32" s="230">
        <v>1.3141370083125701</v>
      </c>
      <c r="M32" s="230">
        <v>0.18721825170204581</v>
      </c>
      <c r="N32" s="230">
        <v>0.37404143230817177</v>
      </c>
      <c r="O32" s="230">
        <v>0.30316661263759392</v>
      </c>
      <c r="P32" s="230">
        <v>0.23482664176241061</v>
      </c>
      <c r="Q32" s="230">
        <v>4.2763698813287052E-2</v>
      </c>
      <c r="R32" s="230">
        <v>5.7121774450787421E-2</v>
      </c>
      <c r="S32" s="230">
        <v>9.7964476272201353E-2</v>
      </c>
      <c r="T32" s="230">
        <v>8.7872752774467058E-2</v>
      </c>
      <c r="U32" s="230">
        <v>4.4502308932188088E-2</v>
      </c>
      <c r="V32" s="230">
        <v>2.5810937451416369E-2</v>
      </c>
      <c r="W32" s="230">
        <v>3.8705956334565389E-2</v>
      </c>
      <c r="X32" s="230">
        <v>3.644914133198101E-2</v>
      </c>
      <c r="Y32" s="230">
        <v>4.4757151221015139E-2</v>
      </c>
      <c r="DA32" s="71" t="s">
        <v>2424</v>
      </c>
    </row>
    <row r="33" spans="1:105" ht="12" customHeight="1" x14ac:dyDescent="0.25">
      <c r="A33" s="59" t="s">
        <v>35</v>
      </c>
      <c r="B33" s="230">
        <v>0.62445476800041755</v>
      </c>
      <c r="C33" s="230">
        <v>0.2108050585771665</v>
      </c>
      <c r="D33" s="230">
        <v>0.25906233635792819</v>
      </c>
      <c r="E33" s="230">
        <v>0.4051461288237575</v>
      </c>
      <c r="F33" s="230">
        <v>0.86490421417511043</v>
      </c>
      <c r="G33" s="230">
        <v>0.82155411128292044</v>
      </c>
      <c r="H33" s="230">
        <v>0.2399396057592271</v>
      </c>
      <c r="I33" s="230">
        <v>0.61299794205743141</v>
      </c>
      <c r="J33" s="230">
        <v>0.79707170264964589</v>
      </c>
      <c r="K33" s="230">
        <v>0.19467766268031081</v>
      </c>
      <c r="L33" s="230">
        <v>1.004647926904256E-2</v>
      </c>
      <c r="M33" s="230">
        <v>2.981408030736786E-2</v>
      </c>
      <c r="N33" s="230">
        <v>2.9553063522148981E-2</v>
      </c>
      <c r="O33" s="230">
        <v>0.27425396905303762</v>
      </c>
      <c r="P33" s="230">
        <v>0.26980295546136168</v>
      </c>
      <c r="Q33" s="230">
        <v>1.2976590816920019E-5</v>
      </c>
      <c r="R33" s="230">
        <v>0.36604241749348632</v>
      </c>
      <c r="S33" s="230">
        <v>0.2290971906237268</v>
      </c>
      <c r="T33" s="230">
        <v>0.37203152431099579</v>
      </c>
      <c r="U33" s="230">
        <v>0.1493672367055788</v>
      </c>
      <c r="V33" s="230">
        <v>0.31199726740564482</v>
      </c>
      <c r="W33" s="230">
        <v>5.2820210819854302E-2</v>
      </c>
      <c r="X33" s="230">
        <v>2.20539421962838E-3</v>
      </c>
      <c r="Y33" s="230">
        <v>1.562222590590377E-3</v>
      </c>
      <c r="DA33" s="71" t="s">
        <v>2425</v>
      </c>
    </row>
    <row r="34" spans="1:105" ht="12" customHeight="1" x14ac:dyDescent="0.25">
      <c r="A34" s="60" t="s">
        <v>2426</v>
      </c>
      <c r="B34" s="329">
        <v>58.415677812395479</v>
      </c>
      <c r="C34" s="329">
        <v>62.589227753861472</v>
      </c>
      <c r="D34" s="329">
        <v>60.769206426482029</v>
      </c>
      <c r="E34" s="329">
        <v>53.293711410919663</v>
      </c>
      <c r="F34" s="329">
        <v>54.251299595243111</v>
      </c>
      <c r="G34" s="329">
        <v>61.156114378336177</v>
      </c>
      <c r="H34" s="329">
        <v>58.391188808326902</v>
      </c>
      <c r="I34" s="329">
        <v>59.965876832381568</v>
      </c>
      <c r="J34" s="329">
        <v>50.388424460532121</v>
      </c>
      <c r="K34" s="329">
        <v>41.644812966774062</v>
      </c>
      <c r="L34" s="329">
        <v>45.154397931709582</v>
      </c>
      <c r="M34" s="329">
        <v>50.001091567209478</v>
      </c>
      <c r="N34" s="329">
        <v>48.358514582989137</v>
      </c>
      <c r="O34" s="329">
        <v>48.505228851884667</v>
      </c>
      <c r="P34" s="329">
        <v>49.049895100262589</v>
      </c>
      <c r="Q34" s="329">
        <v>49.308922818306257</v>
      </c>
      <c r="R34" s="329">
        <v>48.773044766024938</v>
      </c>
      <c r="S34" s="329">
        <v>49.063224205151919</v>
      </c>
      <c r="T34" s="329">
        <v>48.874435469968468</v>
      </c>
      <c r="U34" s="329">
        <v>47.526587496319301</v>
      </c>
      <c r="V34" s="329">
        <v>42.426539124520737</v>
      </c>
      <c r="W34" s="329">
        <v>43.939341620970737</v>
      </c>
      <c r="X34" s="329">
        <v>41.230506298706082</v>
      </c>
      <c r="Y34" s="329">
        <v>45.50738414478743</v>
      </c>
      <c r="DA34" s="72" t="s">
        <v>2427</v>
      </c>
    </row>
    <row r="35" spans="1:105" ht="12" customHeight="1" x14ac:dyDescent="0.25">
      <c r="A35" s="57" t="s">
        <v>2428</v>
      </c>
      <c r="B35" s="261">
        <v>34.363207914364033</v>
      </c>
      <c r="C35" s="261">
        <v>40.343898173973507</v>
      </c>
      <c r="D35" s="261">
        <v>39.065159868052973</v>
      </c>
      <c r="E35" s="261">
        <v>41.147577996229558</v>
      </c>
      <c r="F35" s="261">
        <v>41.781430107146647</v>
      </c>
      <c r="G35" s="261">
        <v>38.191286355904509</v>
      </c>
      <c r="H35" s="261">
        <v>35.864111102232762</v>
      </c>
      <c r="I35" s="261">
        <v>34.832908706145773</v>
      </c>
      <c r="J35" s="261">
        <v>28.6225189619967</v>
      </c>
      <c r="K35" s="261">
        <v>23.677989440388739</v>
      </c>
      <c r="L35" s="261">
        <v>26.479365095699901</v>
      </c>
      <c r="M35" s="261">
        <v>23.214958545847651</v>
      </c>
      <c r="N35" s="261">
        <v>22.639909040256221</v>
      </c>
      <c r="O35" s="261">
        <v>22.509923938145398</v>
      </c>
      <c r="P35" s="261">
        <v>20.64222122911362</v>
      </c>
      <c r="Q35" s="261">
        <v>18.491283992803861</v>
      </c>
      <c r="R35" s="261">
        <v>19.372287441336489</v>
      </c>
      <c r="S35" s="261">
        <v>22.34593192725043</v>
      </c>
      <c r="T35" s="261">
        <v>25.114914816677778</v>
      </c>
      <c r="U35" s="261">
        <v>22.601706132536808</v>
      </c>
      <c r="V35" s="261">
        <v>47.223928682266653</v>
      </c>
      <c r="W35" s="261">
        <v>57.138693726853887</v>
      </c>
      <c r="X35" s="261">
        <v>47.779149683303267</v>
      </c>
      <c r="Y35" s="261">
        <v>54.016668349861291</v>
      </c>
      <c r="DA35" s="70" t="s">
        <v>2429</v>
      </c>
    </row>
    <row r="36" spans="1:105" ht="12" customHeight="1" x14ac:dyDescent="0.25">
      <c r="A36" s="46" t="s">
        <v>28</v>
      </c>
      <c r="B36" s="229">
        <v>6.8557782792184812</v>
      </c>
      <c r="C36" s="229">
        <v>5.7782811875402782</v>
      </c>
      <c r="D36" s="229">
        <v>5.0090174368361806</v>
      </c>
      <c r="E36" s="229">
        <v>4.1210580215208443</v>
      </c>
      <c r="F36" s="229">
        <v>4.4435778216594697</v>
      </c>
      <c r="G36" s="229">
        <v>5.4284826561274553</v>
      </c>
      <c r="H36" s="229">
        <v>6.7346406770661131</v>
      </c>
      <c r="I36" s="229">
        <v>6.9042309944491391</v>
      </c>
      <c r="J36" s="229">
        <v>6.140632180334145</v>
      </c>
      <c r="K36" s="229">
        <v>4.5590362416134251</v>
      </c>
      <c r="L36" s="229">
        <v>4.9819536882266524</v>
      </c>
      <c r="M36" s="229">
        <v>5.2048525790739024</v>
      </c>
      <c r="N36" s="229">
        <v>4.709696182811193</v>
      </c>
      <c r="O36" s="229">
        <v>4.1800675573939481</v>
      </c>
      <c r="P36" s="229">
        <v>2.440097488646046</v>
      </c>
      <c r="Q36" s="229">
        <v>0</v>
      </c>
      <c r="R36" s="229">
        <v>0</v>
      </c>
      <c r="S36" s="229">
        <v>5.1692973511583409</v>
      </c>
      <c r="T36" s="229">
        <v>5.2393300348045697</v>
      </c>
      <c r="U36" s="229">
        <v>3.6800343891176519</v>
      </c>
      <c r="V36" s="229">
        <v>0.43111113363149861</v>
      </c>
      <c r="W36" s="229">
        <v>1.4661675096034601</v>
      </c>
      <c r="X36" s="229">
        <v>1.700481698120585</v>
      </c>
      <c r="Y36" s="229">
        <v>1.917903455815221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12.907010813316919</v>
      </c>
      <c r="C38" s="229">
        <v>10.38223784450506</v>
      </c>
      <c r="D38" s="229">
        <v>10.38467123872362</v>
      </c>
      <c r="E38" s="229">
        <v>9.2557378141042168</v>
      </c>
      <c r="F38" s="229">
        <v>10.36396602389018</v>
      </c>
      <c r="G38" s="229">
        <v>10.643753205000969</v>
      </c>
      <c r="H38" s="229">
        <v>8.2746691432048696</v>
      </c>
      <c r="I38" s="229">
        <v>8.6759524729417627</v>
      </c>
      <c r="J38" s="229">
        <v>7.2185493061435677</v>
      </c>
      <c r="K38" s="229">
        <v>6.9395651770507536</v>
      </c>
      <c r="L38" s="229">
        <v>9.9507605542204871</v>
      </c>
      <c r="M38" s="229">
        <v>11.29004106289746</v>
      </c>
      <c r="N38" s="229">
        <v>10.36809424285738</v>
      </c>
      <c r="O38" s="229">
        <v>9.8373304988880204</v>
      </c>
      <c r="P38" s="229">
        <v>9.0015196356152654</v>
      </c>
      <c r="Q38" s="229">
        <v>10.29200620881214</v>
      </c>
      <c r="R38" s="229">
        <v>10.626803489110189</v>
      </c>
      <c r="S38" s="229">
        <v>9.6059763364648703</v>
      </c>
      <c r="T38" s="229">
        <v>8.5367494118373397</v>
      </c>
      <c r="U38" s="229">
        <v>7.5798682681109666</v>
      </c>
      <c r="V38" s="229">
        <v>3.3168198313837238</v>
      </c>
      <c r="W38" s="229">
        <v>3.1632564019694658</v>
      </c>
      <c r="X38" s="229">
        <v>3.4425761454884469</v>
      </c>
      <c r="Y38" s="229">
        <v>6.356128760618394</v>
      </c>
      <c r="DA38" s="73" t="s">
        <v>2432</v>
      </c>
    </row>
    <row r="39" spans="1:105" ht="12" customHeight="1" x14ac:dyDescent="0.25">
      <c r="A39" s="46" t="s">
        <v>159</v>
      </c>
      <c r="B39" s="229">
        <v>7.1972089533978156</v>
      </c>
      <c r="C39" s="229">
        <v>13.723595797815729</v>
      </c>
      <c r="D39" s="229">
        <v>11.435213297831741</v>
      </c>
      <c r="E39" s="229">
        <v>14.695584344480819</v>
      </c>
      <c r="F39" s="229">
        <v>14.626423507917581</v>
      </c>
      <c r="G39" s="229">
        <v>11.53055333124056</v>
      </c>
      <c r="H39" s="229">
        <v>10.60718695405343</v>
      </c>
      <c r="I39" s="229">
        <v>10.325283686922811</v>
      </c>
      <c r="J39" s="229">
        <v>9.7824933657839974</v>
      </c>
      <c r="K39" s="229">
        <v>8.0185830219561591</v>
      </c>
      <c r="L39" s="229">
        <v>7.8721083564469136</v>
      </c>
      <c r="M39" s="229">
        <v>5.823449392650879</v>
      </c>
      <c r="N39" s="229">
        <v>5.9324754598334497</v>
      </c>
      <c r="O39" s="229">
        <v>6.2415548434461128</v>
      </c>
      <c r="P39" s="229">
        <v>6.7350806335723368</v>
      </c>
      <c r="Q39" s="229">
        <v>7.5114435401444117</v>
      </c>
      <c r="R39" s="229">
        <v>6.4855736224384861</v>
      </c>
      <c r="S39" s="229">
        <v>6.074477927586317</v>
      </c>
      <c r="T39" s="229">
        <v>7.0667928410918286</v>
      </c>
      <c r="U39" s="229">
        <v>7.5166734741470886</v>
      </c>
      <c r="V39" s="229">
        <v>1.960244126614777</v>
      </c>
      <c r="W39" s="229">
        <v>1.5235934556264259</v>
      </c>
      <c r="X39" s="229">
        <v>1.259170509056774</v>
      </c>
      <c r="Y39" s="229">
        <v>1.2651218861561371</v>
      </c>
      <c r="DA39" s="73" t="s">
        <v>2433</v>
      </c>
    </row>
    <row r="40" spans="1:105" ht="12" customHeight="1" x14ac:dyDescent="0.25">
      <c r="A40" s="46" t="s">
        <v>32</v>
      </c>
      <c r="B40" s="229">
        <v>5.8021806187817253</v>
      </c>
      <c r="C40" s="229">
        <v>9.9761777767789415</v>
      </c>
      <c r="D40" s="229">
        <v>11.64161846436757</v>
      </c>
      <c r="E40" s="229">
        <v>12.35243113553207</v>
      </c>
      <c r="F40" s="229">
        <v>10.81923555041109</v>
      </c>
      <c r="G40" s="229">
        <v>8.5739204911440172</v>
      </c>
      <c r="H40" s="229">
        <v>9.4717185106088735</v>
      </c>
      <c r="I40" s="229">
        <v>7.2239291717185061</v>
      </c>
      <c r="J40" s="229">
        <v>3.1982196852395028</v>
      </c>
      <c r="K40" s="229">
        <v>3.5640717471587471</v>
      </c>
      <c r="L40" s="229">
        <v>3.6298535862819761</v>
      </c>
      <c r="M40" s="229">
        <v>0.7624684390020966</v>
      </c>
      <c r="N40" s="229">
        <v>1.4995551884630249</v>
      </c>
      <c r="O40" s="229">
        <v>1.1607130612005729</v>
      </c>
      <c r="P40" s="229">
        <v>1.0665728689474141</v>
      </c>
      <c r="Q40" s="229">
        <v>0.28147196137132879</v>
      </c>
      <c r="R40" s="229">
        <v>0.28406237294740971</v>
      </c>
      <c r="S40" s="229">
        <v>0.38986623728841058</v>
      </c>
      <c r="T40" s="229">
        <v>0.27864727471428569</v>
      </c>
      <c r="U40" s="229">
        <v>0.16518872313972019</v>
      </c>
      <c r="V40" s="229">
        <v>2.0781767467364549E-2</v>
      </c>
      <c r="W40" s="229">
        <v>2.474157672455839E-2</v>
      </c>
      <c r="X40" s="229">
        <v>2.8750131274314389E-2</v>
      </c>
      <c r="Y40" s="229">
        <v>3.5434768977098893E-2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0.10051590713716051</v>
      </c>
      <c r="H41" s="229">
        <v>0.18727429062803269</v>
      </c>
      <c r="I41" s="229">
        <v>0.1036973344807175</v>
      </c>
      <c r="J41" s="229">
        <v>0.15975924333792771</v>
      </c>
      <c r="K41" s="229">
        <v>6.139294926945614E-2</v>
      </c>
      <c r="L41" s="229">
        <v>1.69389509887794E-2</v>
      </c>
      <c r="M41" s="229">
        <v>1.272570937232096E-2</v>
      </c>
      <c r="N41" s="229">
        <v>1.160791057610277E-2</v>
      </c>
      <c r="O41" s="229">
        <v>4.0240756664526221E-2</v>
      </c>
      <c r="P41" s="229">
        <v>0.1735167669840714</v>
      </c>
      <c r="Q41" s="229">
        <v>0.40627687016202069</v>
      </c>
      <c r="R41" s="229">
        <v>0.15554600172190311</v>
      </c>
      <c r="S41" s="229">
        <v>0.19458297506647809</v>
      </c>
      <c r="T41" s="229">
        <v>2.8136715391536309</v>
      </c>
      <c r="U41" s="229">
        <v>3.105503009483439</v>
      </c>
      <c r="V41" s="229">
        <v>0.71160791056012807</v>
      </c>
      <c r="W41" s="229">
        <v>0.69785038692414536</v>
      </c>
      <c r="X41" s="229">
        <v>0.64711951848141847</v>
      </c>
      <c r="Y41" s="229">
        <v>0.63654342218063531</v>
      </c>
      <c r="DA41" s="73" t="s">
        <v>2435</v>
      </c>
    </row>
    <row r="42" spans="1:105" ht="12" customHeight="1" x14ac:dyDescent="0.25">
      <c r="A42" s="46" t="s">
        <v>35</v>
      </c>
      <c r="B42" s="229">
        <v>1.601029249649097</v>
      </c>
      <c r="C42" s="229">
        <v>0.48360556733348758</v>
      </c>
      <c r="D42" s="229">
        <v>0.59463943029385169</v>
      </c>
      <c r="E42" s="229">
        <v>0.72276668059160376</v>
      </c>
      <c r="F42" s="229">
        <v>1.528227203268326</v>
      </c>
      <c r="G42" s="229">
        <v>1.914060765254346</v>
      </c>
      <c r="H42" s="229">
        <v>0.58862152667143885</v>
      </c>
      <c r="I42" s="229">
        <v>1.5998150456328251</v>
      </c>
      <c r="J42" s="229">
        <v>2.1228651811575658</v>
      </c>
      <c r="K42" s="229">
        <v>0.535340303340201</v>
      </c>
      <c r="L42" s="229">
        <v>2.7749959535092759E-2</v>
      </c>
      <c r="M42" s="229">
        <v>0.1214213628509892</v>
      </c>
      <c r="N42" s="229">
        <v>0.11848005571506751</v>
      </c>
      <c r="O42" s="229">
        <v>1.050017220552222</v>
      </c>
      <c r="P42" s="229">
        <v>1.225433835348487</v>
      </c>
      <c r="Q42" s="229">
        <v>8.5412313960474753E-5</v>
      </c>
      <c r="R42" s="229">
        <v>1.820301955118496</v>
      </c>
      <c r="S42" s="229">
        <v>0.91173109968600963</v>
      </c>
      <c r="T42" s="229">
        <v>1.1797237150761291</v>
      </c>
      <c r="U42" s="229">
        <v>0.55443826853794098</v>
      </c>
      <c r="V42" s="229">
        <v>0.25120570199675052</v>
      </c>
      <c r="W42" s="229">
        <v>3.3763674182614598E-2</v>
      </c>
      <c r="X42" s="229">
        <v>1.7395573944645241E-3</v>
      </c>
      <c r="Y42" s="229">
        <v>1.236830206529829E-3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0.71650902835881436</v>
      </c>
      <c r="W44" s="229">
        <v>0.90765262251987155</v>
      </c>
      <c r="X44" s="229">
        <v>0.95537403266636201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39.815649182253587</v>
      </c>
      <c r="W45" s="229">
        <v>49.321668099303352</v>
      </c>
      <c r="X45" s="229">
        <v>39.743938090820912</v>
      </c>
      <c r="Y45" s="229">
        <v>43.804299225907272</v>
      </c>
      <c r="DA45" s="73" t="s">
        <v>2439</v>
      </c>
    </row>
    <row r="46" spans="1:105" ht="12" customHeight="1" x14ac:dyDescent="0.25">
      <c r="A46" s="57" t="s">
        <v>2440</v>
      </c>
      <c r="B46" s="261">
        <v>35.587901629651427</v>
      </c>
      <c r="C46" s="261">
        <v>39.305643911722441</v>
      </c>
      <c r="D46" s="261">
        <v>38.158323253247573</v>
      </c>
      <c r="E46" s="261">
        <v>36.655085558089127</v>
      </c>
      <c r="F46" s="261">
        <v>37.470354187598332</v>
      </c>
      <c r="G46" s="261">
        <v>38.22769139861073</v>
      </c>
      <c r="H46" s="261">
        <v>35.934452887945767</v>
      </c>
      <c r="I46" s="261">
        <v>36.348373174282543</v>
      </c>
      <c r="J46" s="261">
        <v>30.386058386998389</v>
      </c>
      <c r="K46" s="261">
        <v>24.918723494300998</v>
      </c>
      <c r="L46" s="261">
        <v>26.972790350371639</v>
      </c>
      <c r="M46" s="261">
        <v>27.82223131022003</v>
      </c>
      <c r="N46" s="261">
        <v>26.96954169964496</v>
      </c>
      <c r="O46" s="261">
        <v>27.273503578338261</v>
      </c>
      <c r="P46" s="261">
        <v>26.924157600835109</v>
      </c>
      <c r="Q46" s="261">
        <v>25.95478898007207</v>
      </c>
      <c r="R46" s="261">
        <v>26.503553104732841</v>
      </c>
      <c r="S46" s="261">
        <v>27.40091313952346</v>
      </c>
      <c r="T46" s="261">
        <v>27.889265169657509</v>
      </c>
      <c r="U46" s="261">
        <v>26.339570892009359</v>
      </c>
      <c r="V46" s="261">
        <v>23.80572782302114</v>
      </c>
      <c r="W46" s="261">
        <v>25.197332504991842</v>
      </c>
      <c r="X46" s="261">
        <v>23.224395535518411</v>
      </c>
      <c r="Y46" s="261">
        <v>26.842905061855671</v>
      </c>
      <c r="DA46" s="70" t="s">
        <v>2441</v>
      </c>
    </row>
    <row r="47" spans="1:105" ht="12" customHeight="1" x14ac:dyDescent="0.25">
      <c r="A47" s="41" t="s">
        <v>2442</v>
      </c>
      <c r="B47" s="350">
        <v>24.098549741535489</v>
      </c>
      <c r="C47" s="350">
        <v>26.61604004605098</v>
      </c>
      <c r="D47" s="350">
        <v>25.839125344940548</v>
      </c>
      <c r="E47" s="350">
        <v>24.821199400693711</v>
      </c>
      <c r="F47" s="350">
        <v>25.373263184206351</v>
      </c>
      <c r="G47" s="350">
        <v>25.886098378611049</v>
      </c>
      <c r="H47" s="350">
        <v>24.33321889463441</v>
      </c>
      <c r="I47" s="350">
        <v>24.613507367754359</v>
      </c>
      <c r="J47" s="350">
        <v>20.576092041295631</v>
      </c>
      <c r="K47" s="350">
        <v>16.873855162133189</v>
      </c>
      <c r="L47" s="350">
        <v>18.264778201613961</v>
      </c>
      <c r="M47" s="350">
        <v>18.839981972727809</v>
      </c>
      <c r="N47" s="350">
        <v>18.262578359320809</v>
      </c>
      <c r="O47" s="350">
        <v>18.468407872098769</v>
      </c>
      <c r="P47" s="350">
        <v>18.23184625901251</v>
      </c>
      <c r="Q47" s="350">
        <v>17.57543279107491</v>
      </c>
      <c r="R47" s="350">
        <v>17.947031535280988</v>
      </c>
      <c r="S47" s="350">
        <v>18.554683980190809</v>
      </c>
      <c r="T47" s="350">
        <v>18.885374331424099</v>
      </c>
      <c r="U47" s="350">
        <v>17.83599004845302</v>
      </c>
      <c r="V47" s="350">
        <v>16.120183821081049</v>
      </c>
      <c r="W47" s="350">
        <v>17.06251683632922</v>
      </c>
      <c r="X47" s="350">
        <v>15.72653136040679</v>
      </c>
      <c r="Y47" s="350">
        <v>18.176825640696801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1</v>
      </c>
      <c r="D51" s="232">
        <f t="shared" si="3"/>
        <v>1</v>
      </c>
      <c r="E51" s="232">
        <f t="shared" si="3"/>
        <v>0.99999999999999967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</v>
      </c>
      <c r="M51" s="232">
        <f t="shared" si="3"/>
        <v>1.0000000000000004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1.0000000000000002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0.99999999999999989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2.6740686431996678E-2</v>
      </c>
      <c r="C52" s="299">
        <f t="shared" si="4"/>
        <v>2.6623035819345445E-2</v>
      </c>
      <c r="D52" s="299">
        <f t="shared" si="4"/>
        <v>2.6598490354906013E-2</v>
      </c>
      <c r="E52" s="299">
        <f t="shared" si="4"/>
        <v>2.5909642550612896E-2</v>
      </c>
      <c r="F52" s="299">
        <f t="shared" si="4"/>
        <v>2.5803439964391814E-2</v>
      </c>
      <c r="G52" s="299">
        <f t="shared" si="4"/>
        <v>2.6521345530344926E-2</v>
      </c>
      <c r="H52" s="299">
        <f t="shared" si="4"/>
        <v>2.6745387258277058E-2</v>
      </c>
      <c r="I52" s="299">
        <f t="shared" si="4"/>
        <v>2.6789774324191828E-2</v>
      </c>
      <c r="J52" s="299">
        <f t="shared" si="4"/>
        <v>2.679001061448491E-2</v>
      </c>
      <c r="K52" s="299">
        <f t="shared" si="4"/>
        <v>2.6971628530891276E-2</v>
      </c>
      <c r="L52" s="299">
        <f t="shared" si="4"/>
        <v>2.7162662734694924E-2</v>
      </c>
      <c r="M52" s="299">
        <f t="shared" si="4"/>
        <v>2.77712449283018E-2</v>
      </c>
      <c r="N52" s="299">
        <f t="shared" si="4"/>
        <v>2.7747431763616708E-2</v>
      </c>
      <c r="O52" s="299">
        <f t="shared" si="4"/>
        <v>2.7523159221599865E-2</v>
      </c>
      <c r="P52" s="299">
        <f t="shared" si="4"/>
        <v>2.7779287676113693E-2</v>
      </c>
      <c r="Q52" s="299">
        <f t="shared" si="4"/>
        <v>2.8543989476651883E-2</v>
      </c>
      <c r="R52" s="299">
        <f t="shared" si="4"/>
        <v>2.7880172963337644E-2</v>
      </c>
      <c r="S52" s="299">
        <f t="shared" si="4"/>
        <v>2.7594510339769295E-2</v>
      </c>
      <c r="T52" s="299">
        <f t="shared" si="4"/>
        <v>2.7123050876427624E-2</v>
      </c>
      <c r="U52" s="299">
        <f t="shared" si="4"/>
        <v>2.7444816851498712E-2</v>
      </c>
      <c r="V52" s="299">
        <f t="shared" si="4"/>
        <v>2.333570066197992E-2</v>
      </c>
      <c r="W52" s="299">
        <f t="shared" si="4"/>
        <v>2.2692836352632313E-2</v>
      </c>
      <c r="X52" s="299">
        <f t="shared" si="4"/>
        <v>2.3437747964695371E-2</v>
      </c>
      <c r="Y52" s="299">
        <f t="shared" si="4"/>
        <v>2.3485409865861749E-2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3.6367333547515458E-2</v>
      </c>
      <c r="C53" s="233">
        <f t="shared" si="5"/>
        <v>3.6207328714309789E-2</v>
      </c>
      <c r="D53" s="233">
        <f t="shared" si="5"/>
        <v>3.6173946882672177E-2</v>
      </c>
      <c r="E53" s="233">
        <f t="shared" si="5"/>
        <v>3.5237113868833533E-2</v>
      </c>
      <c r="F53" s="233">
        <f t="shared" si="5"/>
        <v>3.5092678351572856E-2</v>
      </c>
      <c r="G53" s="233">
        <f t="shared" si="5"/>
        <v>3.6069029921269084E-2</v>
      </c>
      <c r="H53" s="233">
        <f t="shared" si="5"/>
        <v>3.6373726671256809E-2</v>
      </c>
      <c r="I53" s="233">
        <f t="shared" si="5"/>
        <v>3.6434093080900898E-2</v>
      </c>
      <c r="J53" s="233">
        <f t="shared" si="5"/>
        <v>3.6434414435699475E-2</v>
      </c>
      <c r="K53" s="233">
        <f t="shared" si="5"/>
        <v>3.668141480201214E-2</v>
      </c>
      <c r="L53" s="233">
        <f t="shared" si="5"/>
        <v>3.6941221319185091E-2</v>
      </c>
      <c r="M53" s="233">
        <f t="shared" si="5"/>
        <v>3.7768893102490465E-2</v>
      </c>
      <c r="N53" s="233">
        <f t="shared" si="5"/>
        <v>3.7736507198518725E-2</v>
      </c>
      <c r="O53" s="233">
        <f t="shared" si="5"/>
        <v>3.7431496541375821E-2</v>
      </c>
      <c r="P53" s="233">
        <f t="shared" si="5"/>
        <v>3.777983123951463E-2</v>
      </c>
      <c r="Q53" s="233">
        <f t="shared" si="5"/>
        <v>3.8819825688246559E-2</v>
      </c>
      <c r="R53" s="233">
        <f t="shared" si="5"/>
        <v>3.7917035230139194E-2</v>
      </c>
      <c r="S53" s="233">
        <f t="shared" si="5"/>
        <v>3.7528534062086241E-2</v>
      </c>
      <c r="T53" s="233">
        <f t="shared" si="5"/>
        <v>3.6887349191941574E-2</v>
      </c>
      <c r="U53" s="233">
        <f t="shared" si="5"/>
        <v>3.7324950918038238E-2</v>
      </c>
      <c r="V53" s="233">
        <f t="shared" si="5"/>
        <v>3.1736552900292696E-2</v>
      </c>
      <c r="W53" s="233">
        <f t="shared" si="5"/>
        <v>3.0862257439579949E-2</v>
      </c>
      <c r="X53" s="233">
        <f t="shared" si="5"/>
        <v>3.1875337231985705E-2</v>
      </c>
      <c r="Y53" s="233">
        <f t="shared" si="5"/>
        <v>3.1940157417571995E-2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4.4924353205754414E-2</v>
      </c>
      <c r="C54" s="233">
        <f t="shared" si="6"/>
        <v>4.4726700176500343E-2</v>
      </c>
      <c r="D54" s="233">
        <f t="shared" si="6"/>
        <v>4.4685463796242095E-2</v>
      </c>
      <c r="E54" s="233">
        <f t="shared" si="6"/>
        <v>4.3528199485029652E-2</v>
      </c>
      <c r="F54" s="233">
        <f t="shared" si="6"/>
        <v>4.3349779140178249E-2</v>
      </c>
      <c r="G54" s="233">
        <f t="shared" si="6"/>
        <v>4.4555860490979489E-2</v>
      </c>
      <c r="H54" s="233">
        <f t="shared" si="6"/>
        <v>4.4932250593905439E-2</v>
      </c>
      <c r="I54" s="233">
        <f t="shared" si="6"/>
        <v>4.500682086464227E-2</v>
      </c>
      <c r="J54" s="233">
        <f t="shared" si="6"/>
        <v>4.5007217832334662E-2</v>
      </c>
      <c r="K54" s="233">
        <f t="shared" si="6"/>
        <v>4.5312335931897353E-2</v>
      </c>
      <c r="L54" s="233">
        <f t="shared" si="6"/>
        <v>4.5633273394287452E-2</v>
      </c>
      <c r="M54" s="233">
        <f t="shared" si="6"/>
        <v>4.6655691479547047E-2</v>
      </c>
      <c r="N54" s="233">
        <f t="shared" si="6"/>
        <v>4.6615685362876066E-2</v>
      </c>
      <c r="O54" s="233">
        <f t="shared" si="6"/>
        <v>4.6238907492287776E-2</v>
      </c>
      <c r="P54" s="233">
        <f t="shared" si="6"/>
        <v>4.6669203295871008E-2</v>
      </c>
      <c r="Q54" s="233">
        <f t="shared" si="6"/>
        <v>4.7953902320775163E-2</v>
      </c>
      <c r="R54" s="233">
        <f t="shared" si="6"/>
        <v>4.6838690578407234E-2</v>
      </c>
      <c r="S54" s="233">
        <f t="shared" si="6"/>
        <v>4.6358777370812412E-2</v>
      </c>
      <c r="T54" s="233">
        <f t="shared" si="6"/>
        <v>4.5566725472398414E-2</v>
      </c>
      <c r="U54" s="233">
        <f t="shared" si="6"/>
        <v>4.6107292310517821E-2</v>
      </c>
      <c r="V54" s="233">
        <f t="shared" si="6"/>
        <v>3.9203977112126261E-2</v>
      </c>
      <c r="W54" s="233">
        <f t="shared" si="6"/>
        <v>3.8123965072422293E-2</v>
      </c>
      <c r="X54" s="233">
        <f t="shared" si="6"/>
        <v>3.9375416580688223E-2</v>
      </c>
      <c r="Y54" s="233">
        <f t="shared" si="6"/>
        <v>3.9455488574647764E-2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2.7810313889276538E-2</v>
      </c>
      <c r="C55" s="233">
        <f t="shared" si="7"/>
        <v>2.7687957252119252E-2</v>
      </c>
      <c r="D55" s="233">
        <f t="shared" si="7"/>
        <v>2.7662429969102259E-2</v>
      </c>
      <c r="E55" s="233">
        <f t="shared" si="7"/>
        <v>2.6946028252637415E-2</v>
      </c>
      <c r="F55" s="233">
        <f t="shared" si="7"/>
        <v>2.6835577562967481E-2</v>
      </c>
      <c r="G55" s="233">
        <f t="shared" si="7"/>
        <v>2.7582199351558721E-2</v>
      </c>
      <c r="H55" s="233">
        <f t="shared" si="7"/>
        <v>2.7815202748608152E-2</v>
      </c>
      <c r="I55" s="233">
        <f t="shared" si="7"/>
        <v>2.7861365297159511E-2</v>
      </c>
      <c r="J55" s="233">
        <f t="shared" si="7"/>
        <v>2.7861611039064305E-2</v>
      </c>
      <c r="K55" s="233">
        <f t="shared" si="7"/>
        <v>2.8050493672126926E-2</v>
      </c>
      <c r="L55" s="233">
        <f t="shared" si="7"/>
        <v>2.8249169244082706E-2</v>
      </c>
      <c r="M55" s="233">
        <f t="shared" si="7"/>
        <v>2.8882094725433866E-2</v>
      </c>
      <c r="N55" s="233">
        <f t="shared" si="7"/>
        <v>2.8857329034161369E-2</v>
      </c>
      <c r="O55" s="233">
        <f t="shared" si="7"/>
        <v>2.8624085590463862E-2</v>
      </c>
      <c r="P55" s="233">
        <f t="shared" si="7"/>
        <v>2.8890459183158235E-2</v>
      </c>
      <c r="Q55" s="233">
        <f t="shared" si="7"/>
        <v>2.9685749055717966E-2</v>
      </c>
      <c r="R55" s="233">
        <f t="shared" si="7"/>
        <v>2.8995379881871144E-2</v>
      </c>
      <c r="S55" s="233">
        <f t="shared" si="7"/>
        <v>2.8698290753360056E-2</v>
      </c>
      <c r="T55" s="233">
        <f t="shared" si="7"/>
        <v>2.8207972911484726E-2</v>
      </c>
      <c r="U55" s="233">
        <f t="shared" si="7"/>
        <v>2.8542609525558649E-2</v>
      </c>
      <c r="V55" s="233">
        <f t="shared" si="7"/>
        <v>2.4269128688459103E-2</v>
      </c>
      <c r="W55" s="233">
        <f t="shared" si="7"/>
        <v>2.3600549806737606E-2</v>
      </c>
      <c r="X55" s="233">
        <f t="shared" si="7"/>
        <v>2.437525788328318E-2</v>
      </c>
      <c r="Y55" s="233">
        <f t="shared" si="7"/>
        <v>2.4424826260496232E-2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2.821368377150197E-2</v>
      </c>
      <c r="C56" s="300">
        <f t="shared" si="8"/>
        <v>2.8248288849419975E-2</v>
      </c>
      <c r="D56" s="300">
        <f t="shared" si="8"/>
        <v>2.820967805880345E-2</v>
      </c>
      <c r="E56" s="300">
        <f t="shared" si="8"/>
        <v>2.7668320987305459E-2</v>
      </c>
      <c r="F56" s="300">
        <f t="shared" si="8"/>
        <v>2.7473385120804043E-2</v>
      </c>
      <c r="G56" s="300">
        <f t="shared" si="8"/>
        <v>2.7964527690903282E-2</v>
      </c>
      <c r="H56" s="300">
        <f t="shared" si="8"/>
        <v>2.8327330930174567E-2</v>
      </c>
      <c r="I56" s="300">
        <f t="shared" si="8"/>
        <v>2.8221397738897085E-2</v>
      </c>
      <c r="J56" s="300">
        <f t="shared" si="8"/>
        <v>2.8120027881242401E-2</v>
      </c>
      <c r="K56" s="300">
        <f t="shared" si="8"/>
        <v>2.8469293500510345E-2</v>
      </c>
      <c r="L56" s="300">
        <f t="shared" si="8"/>
        <v>2.894252960558379E-2</v>
      </c>
      <c r="M56" s="300">
        <f t="shared" si="8"/>
        <v>2.9484741212051351E-2</v>
      </c>
      <c r="N56" s="300">
        <f t="shared" si="8"/>
        <v>2.9447665899334157E-2</v>
      </c>
      <c r="O56" s="300">
        <f t="shared" si="8"/>
        <v>2.8970255811220508E-2</v>
      </c>
      <c r="P56" s="300">
        <f t="shared" si="8"/>
        <v>2.9169628295319373E-2</v>
      </c>
      <c r="Q56" s="300">
        <f t="shared" si="8"/>
        <v>3.0302534967457134E-2</v>
      </c>
      <c r="R56" s="300">
        <f t="shared" si="8"/>
        <v>2.9200854121159303E-2</v>
      </c>
      <c r="S56" s="300">
        <f t="shared" si="8"/>
        <v>2.9071539310879999E-2</v>
      </c>
      <c r="T56" s="300">
        <f t="shared" si="8"/>
        <v>2.8542402348685741E-2</v>
      </c>
      <c r="U56" s="300">
        <f t="shared" si="8"/>
        <v>2.8915454563436714E-2</v>
      </c>
      <c r="V56" s="300">
        <f t="shared" si="8"/>
        <v>2.4985787637003751E-2</v>
      </c>
      <c r="W56" s="300">
        <f t="shared" si="8"/>
        <v>2.4473222738681698E-2</v>
      </c>
      <c r="X56" s="300">
        <f t="shared" si="8"/>
        <v>2.5345871317745121E-2</v>
      </c>
      <c r="Y56" s="300">
        <f t="shared" si="8"/>
        <v>2.5403629244015409E-2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0.18131996287600247</v>
      </c>
      <c r="C57" s="301">
        <f t="shared" si="9"/>
        <v>0.18246612801840925</v>
      </c>
      <c r="D57" s="301">
        <f t="shared" si="9"/>
        <v>0.18218897167705825</v>
      </c>
      <c r="E57" s="301">
        <f t="shared" si="9"/>
        <v>0.18135368213051889</v>
      </c>
      <c r="F57" s="301">
        <f t="shared" si="9"/>
        <v>0.18024084728846618</v>
      </c>
      <c r="G57" s="301">
        <f t="shared" si="9"/>
        <v>0.18067123904401097</v>
      </c>
      <c r="H57" s="301">
        <f t="shared" si="9"/>
        <v>0.182392895024721</v>
      </c>
      <c r="I57" s="301">
        <f t="shared" si="9"/>
        <v>0.18145432523713534</v>
      </c>
      <c r="J57" s="301">
        <f t="shared" si="9"/>
        <v>0.1809270989377916</v>
      </c>
      <c r="K57" s="301">
        <f t="shared" si="9"/>
        <v>0.18268803872668807</v>
      </c>
      <c r="L57" s="301">
        <f t="shared" si="9"/>
        <v>0.18520334786142023</v>
      </c>
      <c r="M57" s="301">
        <f t="shared" si="9"/>
        <v>0.18680306341838296</v>
      </c>
      <c r="N57" s="301">
        <f t="shared" si="9"/>
        <v>0.18668301501948359</v>
      </c>
      <c r="O57" s="301">
        <f t="shared" si="9"/>
        <v>0.18436929228263993</v>
      </c>
      <c r="P57" s="301">
        <f t="shared" si="9"/>
        <v>0.18566509025307626</v>
      </c>
      <c r="Q57" s="301">
        <f t="shared" si="9"/>
        <v>0.19235872192962461</v>
      </c>
      <c r="R57" s="301">
        <f t="shared" si="9"/>
        <v>0.18604773473158526</v>
      </c>
      <c r="S57" s="301">
        <f t="shared" si="9"/>
        <v>0.18485150142892193</v>
      </c>
      <c r="T57" s="301">
        <f t="shared" si="9"/>
        <v>0.18268748296257173</v>
      </c>
      <c r="U57" s="301">
        <f t="shared" si="9"/>
        <v>0.18477849085531475</v>
      </c>
      <c r="V57" s="301">
        <f t="shared" si="9"/>
        <v>0.16420174246422811</v>
      </c>
      <c r="W57" s="301">
        <f t="shared" si="9"/>
        <v>0.1623669009921144</v>
      </c>
      <c r="X57" s="301">
        <f t="shared" si="9"/>
        <v>0.16746082406965249</v>
      </c>
      <c r="Y57" s="301">
        <f t="shared" si="9"/>
        <v>0.1693358978624272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3.3838014088604415E-2</v>
      </c>
      <c r="C58" s="302">
        <f t="shared" si="10"/>
        <v>4.002299031976627E-2</v>
      </c>
      <c r="D58" s="302">
        <f t="shared" si="10"/>
        <v>3.986090575682337E-2</v>
      </c>
      <c r="E58" s="302">
        <f t="shared" si="10"/>
        <v>5.4780287673924698E-2</v>
      </c>
      <c r="F58" s="302">
        <f t="shared" si="10"/>
        <v>5.4713245187506844E-2</v>
      </c>
      <c r="G58" s="302">
        <f t="shared" si="10"/>
        <v>3.8111581334178281E-2</v>
      </c>
      <c r="H58" s="302">
        <f t="shared" si="10"/>
        <v>3.636882524449641E-2</v>
      </c>
      <c r="I58" s="302">
        <f t="shared" si="10"/>
        <v>3.2953952819052793E-2</v>
      </c>
      <c r="J58" s="302">
        <f t="shared" si="10"/>
        <v>3.1658459547980175E-2</v>
      </c>
      <c r="K58" s="302">
        <f t="shared" si="10"/>
        <v>3.123375131882223E-2</v>
      </c>
      <c r="L58" s="302">
        <f t="shared" si="10"/>
        <v>3.2416560954609881E-2</v>
      </c>
      <c r="M58" s="302">
        <f t="shared" si="10"/>
        <v>1.9107275414249881E-2</v>
      </c>
      <c r="N58" s="302">
        <f t="shared" si="10"/>
        <v>1.9511816819526667E-2</v>
      </c>
      <c r="O58" s="302">
        <f t="shared" si="10"/>
        <v>1.9899862579014306E-2</v>
      </c>
      <c r="P58" s="302">
        <f t="shared" si="10"/>
        <v>1.562303656933906E-2</v>
      </c>
      <c r="Q58" s="302">
        <f t="shared" si="10"/>
        <v>1.0153020300750375E-2</v>
      </c>
      <c r="R58" s="302">
        <f t="shared" si="10"/>
        <v>1.3658354082490307E-2</v>
      </c>
      <c r="S58" s="302">
        <f t="shared" si="10"/>
        <v>1.8834327005628357E-2</v>
      </c>
      <c r="T58" s="302">
        <f t="shared" si="10"/>
        <v>2.2981017400944E-2</v>
      </c>
      <c r="U58" s="302">
        <f t="shared" si="10"/>
        <v>1.8388364668484741E-2</v>
      </c>
      <c r="V58" s="302">
        <f t="shared" si="10"/>
        <v>2.4463181967374202E-2</v>
      </c>
      <c r="W58" s="302">
        <f t="shared" si="10"/>
        <v>2.9405054738646352E-2</v>
      </c>
      <c r="X58" s="302">
        <f t="shared" si="10"/>
        <v>2.7653666646642018E-2</v>
      </c>
      <c r="Y58" s="302">
        <f t="shared" si="10"/>
        <v>3.5556333314606843E-2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0.14748194878739807</v>
      </c>
      <c r="C59" s="302">
        <f t="shared" si="11"/>
        <v>0.14244313769864297</v>
      </c>
      <c r="D59" s="302">
        <f t="shared" si="11"/>
        <v>0.14232806592023489</v>
      </c>
      <c r="E59" s="302">
        <f t="shared" si="11"/>
        <v>0.12657339445659421</v>
      </c>
      <c r="F59" s="302">
        <f t="shared" si="11"/>
        <v>0.12552760210095931</v>
      </c>
      <c r="G59" s="302">
        <f t="shared" si="11"/>
        <v>0.1425596577098327</v>
      </c>
      <c r="H59" s="302">
        <f t="shared" si="11"/>
        <v>0.14602406978022459</v>
      </c>
      <c r="I59" s="302">
        <f t="shared" si="11"/>
        <v>0.14850037241808253</v>
      </c>
      <c r="J59" s="302">
        <f t="shared" si="11"/>
        <v>0.14926863938981144</v>
      </c>
      <c r="K59" s="302">
        <f t="shared" si="11"/>
        <v>0.15145428740786585</v>
      </c>
      <c r="L59" s="302">
        <f t="shared" si="11"/>
        <v>0.15278678690681036</v>
      </c>
      <c r="M59" s="302">
        <f t="shared" si="11"/>
        <v>0.1676957880041331</v>
      </c>
      <c r="N59" s="302">
        <f t="shared" si="11"/>
        <v>0.16717119819995696</v>
      </c>
      <c r="O59" s="302">
        <f t="shared" si="11"/>
        <v>0.16446942970362563</v>
      </c>
      <c r="P59" s="302">
        <f t="shared" si="11"/>
        <v>0.17004205368373718</v>
      </c>
      <c r="Q59" s="302">
        <f t="shared" si="11"/>
        <v>0.18220570162887423</v>
      </c>
      <c r="R59" s="302">
        <f t="shared" si="11"/>
        <v>0.17238938064909495</v>
      </c>
      <c r="S59" s="302">
        <f t="shared" si="11"/>
        <v>0.16601717442329358</v>
      </c>
      <c r="T59" s="302">
        <f t="shared" si="11"/>
        <v>0.15970646556162774</v>
      </c>
      <c r="U59" s="302">
        <f t="shared" si="11"/>
        <v>0.16639012618683002</v>
      </c>
      <c r="V59" s="302">
        <f t="shared" si="11"/>
        <v>0.13973856049685393</v>
      </c>
      <c r="W59" s="302">
        <f t="shared" si="11"/>
        <v>0.13296184625346805</v>
      </c>
      <c r="X59" s="302">
        <f t="shared" si="11"/>
        <v>0.13980715742301048</v>
      </c>
      <c r="Y59" s="302">
        <f t="shared" si="11"/>
        <v>0.13377956454782036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5.6385158039841045E-2</v>
      </c>
      <c r="C60" s="301">
        <f t="shared" si="12"/>
        <v>4.7883834543954305E-2</v>
      </c>
      <c r="D60" s="301">
        <f t="shared" si="12"/>
        <v>4.9377065329586314E-2</v>
      </c>
      <c r="E60" s="301">
        <f t="shared" si="12"/>
        <v>5.208993466510628E-2</v>
      </c>
      <c r="F60" s="301">
        <f t="shared" si="12"/>
        <v>5.7884142870995747E-2</v>
      </c>
      <c r="G60" s="301">
        <f t="shared" si="12"/>
        <v>5.7846760721406758E-2</v>
      </c>
      <c r="H60" s="301">
        <f t="shared" si="12"/>
        <v>4.9415714132901245E-2</v>
      </c>
      <c r="I60" s="301">
        <f t="shared" si="12"/>
        <v>5.6115167482564871E-2</v>
      </c>
      <c r="J60" s="301">
        <f t="shared" si="12"/>
        <v>5.9594592798720994E-2</v>
      </c>
      <c r="K60" s="301">
        <f t="shared" si="12"/>
        <v>5.069525294498646E-2</v>
      </c>
      <c r="L60" s="301">
        <f t="shared" si="12"/>
        <v>3.6627049442528835E-2</v>
      </c>
      <c r="M60" s="301">
        <f t="shared" si="12"/>
        <v>4.0976992625270527E-2</v>
      </c>
      <c r="N60" s="301">
        <f t="shared" si="12"/>
        <v>4.1039875023067024E-2</v>
      </c>
      <c r="O60" s="301">
        <f t="shared" si="12"/>
        <v>5.2850431062718951E-2</v>
      </c>
      <c r="P60" s="301">
        <f t="shared" si="12"/>
        <v>5.2948147710673188E-2</v>
      </c>
      <c r="Q60" s="301">
        <f t="shared" si="12"/>
        <v>3.01355656420083E-2</v>
      </c>
      <c r="R60" s="301">
        <f t="shared" si="12"/>
        <v>5.5075767872985334E-2</v>
      </c>
      <c r="S60" s="301">
        <f t="shared" si="12"/>
        <v>5.1659575741673153E-2</v>
      </c>
      <c r="T60" s="301">
        <f t="shared" si="12"/>
        <v>5.4413296076561347E-2</v>
      </c>
      <c r="U60" s="301">
        <f t="shared" si="12"/>
        <v>4.8936297434739061E-2</v>
      </c>
      <c r="V60" s="301">
        <f t="shared" si="12"/>
        <v>4.7633374847792932E-2</v>
      </c>
      <c r="W60" s="301">
        <f t="shared" si="12"/>
        <v>3.6237330470433537E-2</v>
      </c>
      <c r="X60" s="301">
        <f t="shared" si="12"/>
        <v>2.8771021388832495E-2</v>
      </c>
      <c r="Y60" s="301">
        <f t="shared" si="12"/>
        <v>2.8131047034321656E-2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2.9109657879204436E-2</v>
      </c>
      <c r="C61" s="302">
        <f t="shared" si="13"/>
        <v>2.0728338008221943E-2</v>
      </c>
      <c r="D61" s="302">
        <f t="shared" si="13"/>
        <v>2.224660516758217E-2</v>
      </c>
      <c r="E61" s="302">
        <f t="shared" si="13"/>
        <v>2.566209926348112E-2</v>
      </c>
      <c r="F61" s="302">
        <f t="shared" si="13"/>
        <v>3.1564634107316088E-2</v>
      </c>
      <c r="G61" s="302">
        <f t="shared" si="13"/>
        <v>3.0794988280454922E-2</v>
      </c>
      <c r="H61" s="302">
        <f t="shared" si="13"/>
        <v>2.2135419129458635E-2</v>
      </c>
      <c r="I61" s="302">
        <f t="shared" si="13"/>
        <v>2.8789597671889187E-2</v>
      </c>
      <c r="J61" s="302">
        <f t="shared" si="13"/>
        <v>3.2268781971946395E-2</v>
      </c>
      <c r="K61" s="302">
        <f t="shared" si="13"/>
        <v>2.3184191843477354E-2</v>
      </c>
      <c r="L61" s="302">
        <f t="shared" si="13"/>
        <v>8.9211334531400129E-3</v>
      </c>
      <c r="M61" s="302">
        <f t="shared" si="13"/>
        <v>1.2650322798402665E-2</v>
      </c>
      <c r="N61" s="302">
        <f t="shared" si="13"/>
        <v>1.273749462417798E-2</v>
      </c>
      <c r="O61" s="302">
        <f t="shared" si="13"/>
        <v>2.4776808656687081E-2</v>
      </c>
      <c r="P61" s="302">
        <f t="shared" si="13"/>
        <v>2.4613274281037212E-2</v>
      </c>
      <c r="Q61" s="302">
        <f t="shared" si="13"/>
        <v>1.020696375823367E-3</v>
      </c>
      <c r="R61" s="302">
        <f t="shared" si="13"/>
        <v>2.6637991450380944E-2</v>
      </c>
      <c r="S61" s="302">
        <f t="shared" si="13"/>
        <v>2.3513175195108465E-2</v>
      </c>
      <c r="T61" s="302">
        <f t="shared" si="13"/>
        <v>2.6747784182605164E-2</v>
      </c>
      <c r="U61" s="302">
        <f t="shared" si="13"/>
        <v>2.0942584246210372E-2</v>
      </c>
      <c r="V61" s="302">
        <f t="shared" si="13"/>
        <v>2.3830960172573402E-2</v>
      </c>
      <c r="W61" s="302">
        <f t="shared" si="13"/>
        <v>1.3090637390748564E-2</v>
      </c>
      <c r="X61" s="302">
        <f t="shared" si="13"/>
        <v>4.8645184648432134E-3</v>
      </c>
      <c r="Y61" s="302">
        <f t="shared" si="13"/>
        <v>4.1759289711426504E-3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2.7275500160636613E-2</v>
      </c>
      <c r="C62" s="302">
        <f t="shared" si="14"/>
        <v>2.7155496535732362E-2</v>
      </c>
      <c r="D62" s="302">
        <f t="shared" si="14"/>
        <v>2.7130460162004145E-2</v>
      </c>
      <c r="E62" s="302">
        <f t="shared" si="14"/>
        <v>2.6427835401625164E-2</v>
      </c>
      <c r="F62" s="302">
        <f t="shared" si="14"/>
        <v>2.6319508763679663E-2</v>
      </c>
      <c r="G62" s="302">
        <f t="shared" si="14"/>
        <v>2.7051772440951832E-2</v>
      </c>
      <c r="H62" s="302">
        <f t="shared" si="14"/>
        <v>2.7280295003442614E-2</v>
      </c>
      <c r="I62" s="302">
        <f t="shared" si="14"/>
        <v>2.732556981067568E-2</v>
      </c>
      <c r="J62" s="302">
        <f t="shared" si="14"/>
        <v>2.7325810826774599E-2</v>
      </c>
      <c r="K62" s="302">
        <f t="shared" si="14"/>
        <v>2.7511061101509103E-2</v>
      </c>
      <c r="L62" s="302">
        <f t="shared" si="14"/>
        <v>2.7705915989388825E-2</v>
      </c>
      <c r="M62" s="302">
        <f t="shared" si="14"/>
        <v>2.8326669826867858E-2</v>
      </c>
      <c r="N62" s="302">
        <f t="shared" si="14"/>
        <v>2.8302380398889049E-2</v>
      </c>
      <c r="O62" s="302">
        <f t="shared" si="14"/>
        <v>2.8073622406031874E-2</v>
      </c>
      <c r="P62" s="302">
        <f t="shared" si="14"/>
        <v>2.8334873429635969E-2</v>
      </c>
      <c r="Q62" s="302">
        <f t="shared" si="14"/>
        <v>2.9114869266184933E-2</v>
      </c>
      <c r="R62" s="302">
        <f t="shared" si="14"/>
        <v>2.8437776422604394E-2</v>
      </c>
      <c r="S62" s="302">
        <f t="shared" si="14"/>
        <v>2.8146400546564691E-2</v>
      </c>
      <c r="T62" s="302">
        <f t="shared" si="14"/>
        <v>2.7665511893956187E-2</v>
      </c>
      <c r="U62" s="302">
        <f t="shared" si="14"/>
        <v>2.7993713188528686E-2</v>
      </c>
      <c r="V62" s="302">
        <f t="shared" si="14"/>
        <v>2.3802414675219524E-2</v>
      </c>
      <c r="W62" s="302">
        <f t="shared" si="14"/>
        <v>2.3146693079684973E-2</v>
      </c>
      <c r="X62" s="302">
        <f t="shared" si="14"/>
        <v>2.3906502923989281E-2</v>
      </c>
      <c r="Y62" s="302">
        <f t="shared" si="14"/>
        <v>2.3955118063179005E-2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0.2590285183942892</v>
      </c>
      <c r="C63" s="301">
        <f t="shared" si="15"/>
        <v>0.26066589716915617</v>
      </c>
      <c r="D63" s="301">
        <f t="shared" si="15"/>
        <v>0.26026995953865467</v>
      </c>
      <c r="E63" s="301">
        <f t="shared" si="15"/>
        <v>0.25907668875788414</v>
      </c>
      <c r="F63" s="301">
        <f t="shared" si="15"/>
        <v>0.25748692469780887</v>
      </c>
      <c r="G63" s="301">
        <f t="shared" si="15"/>
        <v>0.25810177006287283</v>
      </c>
      <c r="H63" s="301">
        <f t="shared" si="15"/>
        <v>0.26056127860674433</v>
      </c>
      <c r="I63" s="301">
        <f t="shared" si="15"/>
        <v>0.25922046462447906</v>
      </c>
      <c r="J63" s="301">
        <f t="shared" si="15"/>
        <v>0.25846728419684512</v>
      </c>
      <c r="K63" s="301">
        <f t="shared" si="15"/>
        <v>0.26098291246669719</v>
      </c>
      <c r="L63" s="301">
        <f t="shared" si="15"/>
        <v>0.26457621123060038</v>
      </c>
      <c r="M63" s="301">
        <f t="shared" si="15"/>
        <v>0.26686151916911854</v>
      </c>
      <c r="N63" s="301">
        <f t="shared" si="15"/>
        <v>0.26669002145640514</v>
      </c>
      <c r="O63" s="301">
        <f t="shared" si="15"/>
        <v>0.26338470326091418</v>
      </c>
      <c r="P63" s="301">
        <f t="shared" si="15"/>
        <v>0.26523584321868032</v>
      </c>
      <c r="Q63" s="301">
        <f t="shared" si="15"/>
        <v>0.27479817418517782</v>
      </c>
      <c r="R63" s="301">
        <f t="shared" si="15"/>
        <v>0.26578247818797912</v>
      </c>
      <c r="S63" s="301">
        <f t="shared" si="15"/>
        <v>0.26407357346988852</v>
      </c>
      <c r="T63" s="301">
        <f t="shared" si="15"/>
        <v>0.26098211851795949</v>
      </c>
      <c r="U63" s="301">
        <f t="shared" si="15"/>
        <v>0.26396927265044956</v>
      </c>
      <c r="V63" s="301">
        <f t="shared" si="15"/>
        <v>0.23457391780604026</v>
      </c>
      <c r="W63" s="301">
        <f t="shared" si="15"/>
        <v>0.23195271570302056</v>
      </c>
      <c r="X63" s="301">
        <f t="shared" si="15"/>
        <v>0.23922974867093208</v>
      </c>
      <c r="Y63" s="301">
        <f t="shared" si="15"/>
        <v>0.24190842551775316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4.8340020126577718E-2</v>
      </c>
      <c r="C64" s="302">
        <f t="shared" si="16"/>
        <v>5.7175700456808982E-2</v>
      </c>
      <c r="D64" s="302">
        <f t="shared" si="16"/>
        <v>5.6944151081176272E-2</v>
      </c>
      <c r="E64" s="302">
        <f t="shared" si="16"/>
        <v>7.8257553819892384E-2</v>
      </c>
      <c r="F64" s="302">
        <f t="shared" si="16"/>
        <v>7.8161778839295482E-2</v>
      </c>
      <c r="G64" s="302">
        <f t="shared" si="16"/>
        <v>5.4445116191683247E-2</v>
      </c>
      <c r="H64" s="302">
        <f t="shared" si="16"/>
        <v>5.1955464634994883E-2</v>
      </c>
      <c r="I64" s="302">
        <f t="shared" si="16"/>
        <v>4.7077075455789728E-2</v>
      </c>
      <c r="J64" s="302">
        <f t="shared" si="16"/>
        <v>4.5226370782828824E-2</v>
      </c>
      <c r="K64" s="302">
        <f t="shared" si="16"/>
        <v>4.4619644741174601E-2</v>
      </c>
      <c r="L64" s="302">
        <f t="shared" si="16"/>
        <v>4.6309372792299831E-2</v>
      </c>
      <c r="M64" s="302">
        <f t="shared" si="16"/>
        <v>2.7296107734642687E-2</v>
      </c>
      <c r="N64" s="302">
        <f t="shared" si="16"/>
        <v>2.7874024027895242E-2</v>
      </c>
      <c r="O64" s="302">
        <f t="shared" si="16"/>
        <v>2.8428375112877581E-2</v>
      </c>
      <c r="P64" s="302">
        <f t="shared" si="16"/>
        <v>2.2318623670484372E-2</v>
      </c>
      <c r="Q64" s="302">
        <f t="shared" si="16"/>
        <v>1.4504314715357671E-2</v>
      </c>
      <c r="R64" s="302">
        <f t="shared" si="16"/>
        <v>1.9511934403557595E-2</v>
      </c>
      <c r="S64" s="302">
        <f t="shared" si="16"/>
        <v>2.6906181436611939E-2</v>
      </c>
      <c r="T64" s="302">
        <f t="shared" si="16"/>
        <v>3.283002485849143E-2</v>
      </c>
      <c r="U64" s="302">
        <f t="shared" si="16"/>
        <v>2.626909238354962E-2</v>
      </c>
      <c r="V64" s="302">
        <f t="shared" si="16"/>
        <v>3.4947402810534586E-2</v>
      </c>
      <c r="W64" s="302">
        <f t="shared" si="16"/>
        <v>4.2007221055209085E-2</v>
      </c>
      <c r="X64" s="302">
        <f t="shared" si="16"/>
        <v>3.9505238066631448E-2</v>
      </c>
      <c r="Y64" s="302">
        <f t="shared" si="16"/>
        <v>5.079476187800977E-2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0.21068849826771149</v>
      </c>
      <c r="C65" s="302">
        <f t="shared" si="17"/>
        <v>0.20349019671234719</v>
      </c>
      <c r="D65" s="302">
        <f t="shared" si="17"/>
        <v>0.20332580845747836</v>
      </c>
      <c r="E65" s="302">
        <f t="shared" si="17"/>
        <v>0.18081913493799176</v>
      </c>
      <c r="F65" s="302">
        <f t="shared" si="17"/>
        <v>0.17932514585851336</v>
      </c>
      <c r="G65" s="302">
        <f t="shared" si="17"/>
        <v>0.20365665387118956</v>
      </c>
      <c r="H65" s="302">
        <f t="shared" si="17"/>
        <v>0.20860581397174943</v>
      </c>
      <c r="I65" s="302">
        <f t="shared" si="17"/>
        <v>0.21214338916868936</v>
      </c>
      <c r="J65" s="302">
        <f t="shared" si="17"/>
        <v>0.2132409134140163</v>
      </c>
      <c r="K65" s="302">
        <f t="shared" si="17"/>
        <v>0.21636326772552258</v>
      </c>
      <c r="L65" s="302">
        <f t="shared" si="17"/>
        <v>0.21826683843830055</v>
      </c>
      <c r="M65" s="302">
        <f t="shared" si="17"/>
        <v>0.23956541143447588</v>
      </c>
      <c r="N65" s="302">
        <f t="shared" si="17"/>
        <v>0.2388159974285099</v>
      </c>
      <c r="O65" s="302">
        <f t="shared" si="17"/>
        <v>0.23495632814803658</v>
      </c>
      <c r="P65" s="302">
        <f t="shared" si="17"/>
        <v>0.24291721954819598</v>
      </c>
      <c r="Q65" s="302">
        <f t="shared" si="17"/>
        <v>0.26029385946982014</v>
      </c>
      <c r="R65" s="302">
        <f t="shared" si="17"/>
        <v>0.24627054378442148</v>
      </c>
      <c r="S65" s="302">
        <f t="shared" si="17"/>
        <v>0.23716739203327655</v>
      </c>
      <c r="T65" s="302">
        <f t="shared" si="17"/>
        <v>0.22815209365946809</v>
      </c>
      <c r="U65" s="302">
        <f t="shared" si="17"/>
        <v>0.23770018026689996</v>
      </c>
      <c r="V65" s="302">
        <f t="shared" si="17"/>
        <v>0.19962651499550566</v>
      </c>
      <c r="W65" s="302">
        <f t="shared" si="17"/>
        <v>0.18994549464781149</v>
      </c>
      <c r="X65" s="302">
        <f t="shared" si="17"/>
        <v>0.19972451060430063</v>
      </c>
      <c r="Y65" s="302">
        <f t="shared" si="17"/>
        <v>0.19111366363974336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0.12393817793897485</v>
      </c>
      <c r="C66" s="301">
        <f t="shared" si="18"/>
        <v>0.13116614583982111</v>
      </c>
      <c r="D66" s="301">
        <f t="shared" si="18"/>
        <v>0.13070691028854914</v>
      </c>
      <c r="E66" s="301">
        <f t="shared" si="18"/>
        <v>0.13960876923552545</v>
      </c>
      <c r="F66" s="301">
        <f t="shared" si="18"/>
        <v>0.13810657263588044</v>
      </c>
      <c r="G66" s="301">
        <f t="shared" si="18"/>
        <v>0.12718122570970861</v>
      </c>
      <c r="H66" s="301">
        <f t="shared" si="18"/>
        <v>0.12812655884457047</v>
      </c>
      <c r="I66" s="301">
        <f t="shared" si="18"/>
        <v>0.12322960486646202</v>
      </c>
      <c r="J66" s="301">
        <f t="shared" si="18"/>
        <v>0.12112885356133483</v>
      </c>
      <c r="K66" s="301">
        <f t="shared" si="18"/>
        <v>0.1230176534249368</v>
      </c>
      <c r="L66" s="301">
        <f t="shared" si="18"/>
        <v>0.12799566748808794</v>
      </c>
      <c r="M66" s="301">
        <f t="shared" si="18"/>
        <v>0.11122759366152529</v>
      </c>
      <c r="N66" s="301">
        <f t="shared" si="18"/>
        <v>0.11180600780987272</v>
      </c>
      <c r="O66" s="301">
        <f t="shared" si="18"/>
        <v>0.10903667914954568</v>
      </c>
      <c r="P66" s="301">
        <f t="shared" si="18"/>
        <v>0.10222959653685744</v>
      </c>
      <c r="Q66" s="301">
        <f t="shared" si="18"/>
        <v>9.7612509094449393E-2</v>
      </c>
      <c r="R66" s="301">
        <f t="shared" si="18"/>
        <v>9.781681224563181E-2</v>
      </c>
      <c r="S66" s="301">
        <f t="shared" si="18"/>
        <v>0.10801830665630434</v>
      </c>
      <c r="T66" s="301">
        <f t="shared" si="18"/>
        <v>0.11723962317733812</v>
      </c>
      <c r="U66" s="301">
        <f t="shared" si="18"/>
        <v>0.11304050858815744</v>
      </c>
      <c r="V66" s="301">
        <f t="shared" si="18"/>
        <v>0.2221993238611514</v>
      </c>
      <c r="W66" s="301">
        <f t="shared" si="18"/>
        <v>0.24700500833852249</v>
      </c>
      <c r="X66" s="301">
        <f t="shared" si="18"/>
        <v>0.23144676464685673</v>
      </c>
      <c r="Y66" s="301">
        <f t="shared" si="18"/>
        <v>0.22684941312183576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0.12835529487358402</v>
      </c>
      <c r="C67" s="301">
        <f t="shared" si="19"/>
        <v>0.12779057193285806</v>
      </c>
      <c r="D67" s="301">
        <f t="shared" si="19"/>
        <v>0.12767275370354886</v>
      </c>
      <c r="E67" s="301">
        <f t="shared" si="19"/>
        <v>0.1243662842429419</v>
      </c>
      <c r="F67" s="301">
        <f t="shared" si="19"/>
        <v>0.12385651182908068</v>
      </c>
      <c r="G67" s="301">
        <f t="shared" si="19"/>
        <v>0.12730245854565564</v>
      </c>
      <c r="H67" s="301">
        <f t="shared" si="19"/>
        <v>0.12837785883972991</v>
      </c>
      <c r="I67" s="301">
        <f t="shared" si="19"/>
        <v>0.12859091675612078</v>
      </c>
      <c r="J67" s="301">
        <f t="shared" si="19"/>
        <v>0.12859205094952755</v>
      </c>
      <c r="K67" s="301">
        <f t="shared" si="19"/>
        <v>0.12946381694827813</v>
      </c>
      <c r="L67" s="301">
        <f t="shared" si="19"/>
        <v>0.13038078112653559</v>
      </c>
      <c r="M67" s="301">
        <f t="shared" si="19"/>
        <v>0.13330197565584867</v>
      </c>
      <c r="N67" s="301">
        <f t="shared" si="19"/>
        <v>0.13318767246536017</v>
      </c>
      <c r="O67" s="301">
        <f t="shared" si="19"/>
        <v>0.13211116426367936</v>
      </c>
      <c r="P67" s="301">
        <f t="shared" si="19"/>
        <v>0.13334058084534575</v>
      </c>
      <c r="Q67" s="301">
        <f t="shared" si="19"/>
        <v>0.13701114948792908</v>
      </c>
      <c r="R67" s="301">
        <f t="shared" si="19"/>
        <v>0.1338248302240207</v>
      </c>
      <c r="S67" s="301">
        <f t="shared" si="19"/>
        <v>0.13245364963089257</v>
      </c>
      <c r="T67" s="301">
        <f t="shared" si="19"/>
        <v>0.13019064420685258</v>
      </c>
      <c r="U67" s="301">
        <f t="shared" si="19"/>
        <v>0.13173512088719377</v>
      </c>
      <c r="V67" s="301">
        <f t="shared" si="19"/>
        <v>0.11201136317750356</v>
      </c>
      <c r="W67" s="301">
        <f t="shared" si="19"/>
        <v>0.10892561449263509</v>
      </c>
      <c r="X67" s="301">
        <f t="shared" si="19"/>
        <v>0.11250119023053778</v>
      </c>
      <c r="Y67" s="301">
        <f t="shared" si="19"/>
        <v>0.11272996735613647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8.6916517031263268E-2</v>
      </c>
      <c r="C68" s="235">
        <f t="shared" si="20"/>
        <v>8.6534111684106463E-2</v>
      </c>
      <c r="D68" s="235">
        <f t="shared" si="20"/>
        <v>8.6454330400876689E-2</v>
      </c>
      <c r="E68" s="235">
        <f t="shared" si="20"/>
        <v>8.4215335823604007E-2</v>
      </c>
      <c r="F68" s="235">
        <f t="shared" si="20"/>
        <v>8.3870140537853813E-2</v>
      </c>
      <c r="G68" s="235">
        <f t="shared" si="20"/>
        <v>8.6203582931289879E-2</v>
      </c>
      <c r="H68" s="235">
        <f t="shared" si="20"/>
        <v>8.693179634911101E-2</v>
      </c>
      <c r="I68" s="235">
        <f t="shared" si="20"/>
        <v>8.7076069727446317E-2</v>
      </c>
      <c r="J68" s="235">
        <f t="shared" si="20"/>
        <v>8.7076837752954342E-2</v>
      </c>
      <c r="K68" s="235">
        <f t="shared" si="20"/>
        <v>8.7667159050975649E-2</v>
      </c>
      <c r="L68" s="235">
        <f t="shared" si="20"/>
        <v>8.8288086552993097E-2</v>
      </c>
      <c r="M68" s="235">
        <f t="shared" si="20"/>
        <v>9.0266190022029874E-2</v>
      </c>
      <c r="N68" s="235">
        <f t="shared" si="20"/>
        <v>9.0188788967304381E-2</v>
      </c>
      <c r="O68" s="235">
        <f t="shared" si="20"/>
        <v>8.9459825323554135E-2</v>
      </c>
      <c r="P68" s="235">
        <f t="shared" si="20"/>
        <v>9.029233174539017E-2</v>
      </c>
      <c r="Q68" s="235">
        <f t="shared" si="20"/>
        <v>9.277787815196209E-2</v>
      </c>
      <c r="R68" s="235">
        <f t="shared" si="20"/>
        <v>9.0620243962883332E-2</v>
      </c>
      <c r="S68" s="235">
        <f t="shared" si="20"/>
        <v>8.9691741235411626E-2</v>
      </c>
      <c r="T68" s="235">
        <f t="shared" si="20"/>
        <v>8.8159334257778693E-2</v>
      </c>
      <c r="U68" s="235">
        <f t="shared" si="20"/>
        <v>8.9205185415095367E-2</v>
      </c>
      <c r="V68" s="235">
        <f t="shared" si="20"/>
        <v>7.584913084342218E-2</v>
      </c>
      <c r="W68" s="235">
        <f t="shared" si="20"/>
        <v>7.3759598593219983E-2</v>
      </c>
      <c r="X68" s="235">
        <f t="shared" si="20"/>
        <v>7.6180820014790943E-2</v>
      </c>
      <c r="Y68" s="235">
        <f t="shared" si="20"/>
        <v>7.6335737744932464E-2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</v>
      </c>
      <c r="C72" s="320">
        <f t="shared" si="21"/>
        <v>33.859480761038014</v>
      </c>
      <c r="D72" s="320">
        <f t="shared" si="21"/>
        <v>32.556683940060402</v>
      </c>
      <c r="E72" s="320">
        <f t="shared" si="21"/>
        <v>34.410605999683732</v>
      </c>
      <c r="F72" s="320">
        <f t="shared" si="21"/>
        <v>35.005746367309854</v>
      </c>
      <c r="G72" s="320">
        <f t="shared" si="21"/>
        <v>33.273407087200709</v>
      </c>
      <c r="H72" s="320">
        <f t="shared" si="21"/>
        <v>30.280075308652812</v>
      </c>
      <c r="I72" s="320">
        <f t="shared" si="21"/>
        <v>29.223119137260316</v>
      </c>
      <c r="J72" s="320">
        <f t="shared" si="21"/>
        <v>29.536418993568109</v>
      </c>
      <c r="K72" s="320">
        <f t="shared" si="21"/>
        <v>31.34051693449193</v>
      </c>
      <c r="L72" s="320">
        <f t="shared" si="21"/>
        <v>27.702085430671747</v>
      </c>
      <c r="M72" s="320">
        <f t="shared" si="21"/>
        <v>24.924492419182684</v>
      </c>
      <c r="N72" s="320">
        <f t="shared" si="21"/>
        <v>25.65807241693091</v>
      </c>
      <c r="O72" s="320">
        <f t="shared" si="21"/>
        <v>25.663413278733429</v>
      </c>
      <c r="P72" s="320">
        <f t="shared" si="21"/>
        <v>22.437509136768139</v>
      </c>
      <c r="Q72" s="320">
        <f t="shared" si="21"/>
        <v>21.349572942242176</v>
      </c>
      <c r="R72" s="320">
        <f t="shared" si="21"/>
        <v>21.233046283665818</v>
      </c>
      <c r="S72" s="320">
        <f t="shared" si="21"/>
        <v>20.862461114388761</v>
      </c>
      <c r="T72" s="320">
        <f t="shared" si="21"/>
        <v>21.155617032714062</v>
      </c>
      <c r="U72" s="320">
        <f t="shared" si="21"/>
        <v>21.009449719205389</v>
      </c>
      <c r="V72" s="320">
        <f t="shared" si="21"/>
        <v>23.12910004145062</v>
      </c>
      <c r="W72" s="320">
        <f t="shared" si="21"/>
        <v>21.759846802709628</v>
      </c>
      <c r="X72" s="320">
        <f t="shared" si="21"/>
        <v>19.940487487099588</v>
      </c>
      <c r="Y72" s="320">
        <f t="shared" si="21"/>
        <v>19.224191617035544</v>
      </c>
      <c r="DA72" s="95"/>
    </row>
    <row r="73" spans="1:105" ht="12" customHeight="1" x14ac:dyDescent="0.25">
      <c r="A73" s="55" t="s">
        <v>91</v>
      </c>
      <c r="B73" s="330">
        <f>IF(B$6=0,0,B$6/TRE!B$5*1000)</f>
        <v>0.92644254459970099</v>
      </c>
      <c r="C73" s="330">
        <f>IF(C$6=0,0,C$6/TRE!C$5*1000)</f>
        <v>0.90144216912555286</v>
      </c>
      <c r="D73" s="330">
        <f>IF(D$6=0,0,D$6/TRE!D$5*1000)</f>
        <v>0.86595864376742027</v>
      </c>
      <c r="E73" s="330">
        <f>IF(E$6=0,0,E$6/TRE!E$5*1000)</f>
        <v>0.89156650140178118</v>
      </c>
      <c r="F73" s="330">
        <f>IF(F$6=0,0,F$6/TRE!F$5*1000)</f>
        <v>0.90326867479760642</v>
      </c>
      <c r="G73" s="330">
        <f>IF(G$6=0,0,G$6/TRE!G$5*1000)</f>
        <v>0.88245552633147761</v>
      </c>
      <c r="H73" s="330">
        <f>IF(H$6=0,0,H$6/TRE!H$5*1000)</f>
        <v>0.80985234033971265</v>
      </c>
      <c r="I73" s="330">
        <f>IF(I$6=0,0,I$6/TRE!I$5*1000)</f>
        <v>0.78288076673617535</v>
      </c>
      <c r="J73" s="330">
        <f>IF(J$6=0,0,J$6/TRE!J$5*1000)</f>
        <v>0.79128097835156319</v>
      </c>
      <c r="K73" s="330">
        <f>IF(K$6=0,0,K$6/TRE!K$5*1000)</f>
        <v>0.84530478072322357</v>
      </c>
      <c r="L73" s="330">
        <f>IF(L$6=0,0,L$6/TRE!L$5*1000)</f>
        <v>0.75246240360104244</v>
      </c>
      <c r="M73" s="330">
        <f>IF(M$6=0,0,M$6/TRE!M$5*1000)</f>
        <v>0.69218418368672352</v>
      </c>
      <c r="N73" s="330">
        <f>IF(N$6=0,0,N$6/TRE!N$5*1000)</f>
        <v>0.71194561357472641</v>
      </c>
      <c r="O73" s="330">
        <f>IF(O$6=0,0,O$6/TRE!O$5*1000)</f>
        <v>0.70633820984030049</v>
      </c>
      <c r="P73" s="330">
        <f>IF(P$6=0,0,P$6/TRE!P$5*1000)</f>
        <v>0.62329802104571153</v>
      </c>
      <c r="Q73" s="330">
        <f>IF(Q$6=0,0,Q$6/TRE!Q$5*1000)</f>
        <v>0.60940198539437251</v>
      </c>
      <c r="R73" s="330">
        <f>IF(R$6=0,0,R$6/TRE!R$5*1000)</f>
        <v>0.59198100292715661</v>
      </c>
      <c r="S73" s="330">
        <f>IF(S$6=0,0,S$6/TRE!S$5*1000)</f>
        <v>0.57568939893403537</v>
      </c>
      <c r="T73" s="330">
        <f>IF(T$6=0,0,T$6/TRE!T$5*1000)</f>
        <v>0.5738048771005223</v>
      </c>
      <c r="U73" s="330">
        <f>IF(U$6=0,0,U$6/TRE!U$5*1000)</f>
        <v>0.57660049969436289</v>
      </c>
      <c r="V73" s="330">
        <f>IF(V$6=0,0,V$6/TRE!V$5*1000)</f>
        <v>0.53973375514827882</v>
      </c>
      <c r="W73" s="330">
        <f>IF(W$6=0,0,W$6/TRE!W$5*1000)</f>
        <v>0.49379264255223915</v>
      </c>
      <c r="X73" s="330">
        <f>IF(X$6=0,0,X$6/TRE!X$5*1000)</f>
        <v>0.46736012001580179</v>
      </c>
      <c r="Y73" s="330">
        <f>IF(Y$6=0,0,Y$6/TRE!Y$5*1000)</f>
        <v>0.45148801946594352</v>
      </c>
      <c r="DA73" s="67"/>
    </row>
    <row r="74" spans="1:105" ht="12" customHeight="1" x14ac:dyDescent="0.25">
      <c r="A74" s="173" t="s">
        <v>92</v>
      </c>
      <c r="B74" s="331">
        <f>IF(B$7=0,0,B$7/TRE!B$5*1000)</f>
        <v>1.2599618606555925</v>
      </c>
      <c r="C74" s="331">
        <f>IF(C$7=0,0,C$7/TRE!C$5*1000)</f>
        <v>1.2259613500107513</v>
      </c>
      <c r="D74" s="331">
        <f>IF(D$7=0,0,D$7/TRE!D$5*1000)</f>
        <v>1.1777037555236913</v>
      </c>
      <c r="E74" s="331">
        <f>IF(E$7=0,0,E$7/TRE!E$5*1000)</f>
        <v>1.2125304419064225</v>
      </c>
      <c r="F74" s="331">
        <f>IF(F$7=0,0,F$7/TRE!F$5*1000)</f>
        <v>1.2284453977247443</v>
      </c>
      <c r="G74" s="331">
        <f>IF(G$7=0,0,G$7/TRE!G$5*1000)</f>
        <v>1.200139515810809</v>
      </c>
      <c r="H74" s="331">
        <f>IF(H$7=0,0,H$7/TRE!H$5*1000)</f>
        <v>1.1013991828620096</v>
      </c>
      <c r="I74" s="331">
        <f>IF(I$7=0,0,I$7/TRE!I$5*1000)</f>
        <v>1.064717842761199</v>
      </c>
      <c r="J74" s="331">
        <f>IF(J$7=0,0,J$7/TRE!J$5*1000)</f>
        <v>1.0761421305581258</v>
      </c>
      <c r="K74" s="331">
        <f>IF(K$7=0,0,K$7/TRE!K$5*1000)</f>
        <v>1.1496145017835844</v>
      </c>
      <c r="L74" s="331">
        <f>IF(L$7=0,0,L$7/TRE!L$5*1000)</f>
        <v>1.0233488688974177</v>
      </c>
      <c r="M74" s="331">
        <f>IF(M$7=0,0,M$7/TRE!M$5*1000)</f>
        <v>0.94137048981394433</v>
      </c>
      <c r="N74" s="331">
        <f>IF(N$7=0,0,N$7/TRE!N$5*1000)</f>
        <v>0.96824603446162782</v>
      </c>
      <c r="O74" s="331">
        <f>IF(O$7=0,0,O$7/TRE!O$5*1000)</f>
        <v>0.9606199653828088</v>
      </c>
      <c r="P74" s="331">
        <f>IF(P$7=0,0,P$7/TRE!P$5*1000)</f>
        <v>0.84768530862216784</v>
      </c>
      <c r="Q74" s="331">
        <f>IF(Q$7=0,0,Q$7/TRE!Q$5*1000)</f>
        <v>0.82878670013634659</v>
      </c>
      <c r="R74" s="331">
        <f>IF(R$7=0,0,R$7/TRE!R$5*1000)</f>
        <v>0.80509416398093281</v>
      </c>
      <c r="S74" s="331">
        <f>IF(S$7=0,0,S$7/TRE!S$5*1000)</f>
        <v>0.782937582550288</v>
      </c>
      <c r="T74" s="331">
        <f>IF(T$7=0,0,T$7/TRE!T$5*1000)</f>
        <v>0.78037463285671038</v>
      </c>
      <c r="U74" s="331">
        <f>IF(U$7=0,0,U$7/TRE!U$5*1000)</f>
        <v>0.78417667958433324</v>
      </c>
      <c r="V74" s="331">
        <f>IF(V$7=0,0,V$7/TRE!V$5*1000)</f>
        <v>0.73403790700165916</v>
      </c>
      <c r="W74" s="331">
        <f>IF(W$7=0,0,W$7/TRE!W$5*1000)</f>
        <v>0.67155799387104531</v>
      </c>
      <c r="X74" s="331">
        <f>IF(X$7=0,0,X$7/TRE!X$5*1000)</f>
        <v>0.63560976322149054</v>
      </c>
      <c r="Y74" s="331">
        <f>IF(Y$7=0,0,Y$7/TRE!Y$5*1000)</f>
        <v>0.61402370647368332</v>
      </c>
      <c r="DA74" s="177"/>
    </row>
    <row r="75" spans="1:105" ht="12" customHeight="1" x14ac:dyDescent="0.25">
      <c r="A75" s="173" t="s">
        <v>93</v>
      </c>
      <c r="B75" s="331">
        <f>IF(B$8=0,0,B$8/TRE!B$5*1000)</f>
        <v>1.5564234749274977</v>
      </c>
      <c r="C75" s="331">
        <f>IF(C$8=0,0,C$8/TRE!C$5*1000)</f>
        <v>1.5144228441309286</v>
      </c>
      <c r="D75" s="331">
        <f>IF(D$8=0,0,D$8/TRE!D$5*1000)</f>
        <v>1.4548105215292657</v>
      </c>
      <c r="E75" s="331">
        <f>IF(E$8=0,0,E$8/TRE!E$5*1000)</f>
        <v>1.497831722354992</v>
      </c>
      <c r="F75" s="331">
        <f>IF(F$8=0,0,F$8/TRE!F$5*1000)</f>
        <v>1.5174913736599789</v>
      </c>
      <c r="G75" s="331">
        <f>IF(G$8=0,0,G$8/TRE!G$5*1000)</f>
        <v>1.4825252842368826</v>
      </c>
      <c r="H75" s="331">
        <f>IF(H$8=0,0,H$8/TRE!H$5*1000)</f>
        <v>1.3605519317707166</v>
      </c>
      <c r="I75" s="331">
        <f>IF(I$8=0,0,I$8/TRE!I$5*1000)</f>
        <v>1.3152396881167745</v>
      </c>
      <c r="J75" s="331">
        <f>IF(J$8=0,0,J$8/TRE!J$5*1000)</f>
        <v>1.3293520436306265</v>
      </c>
      <c r="K75" s="331">
        <f>IF(K$8=0,0,K$8/TRE!K$5*1000)</f>
        <v>1.420112031615016</v>
      </c>
      <c r="L75" s="331">
        <f>IF(L$8=0,0,L$8/TRE!L$5*1000)</f>
        <v>1.2641368380497509</v>
      </c>
      <c r="M75" s="331">
        <f>IF(M$8=0,0,M$8/TRE!M$5*1000)</f>
        <v>1.1628694285936958</v>
      </c>
      <c r="N75" s="331">
        <f>IF(N$8=0,0,N$8/TRE!N$5*1000)</f>
        <v>1.1960686308055402</v>
      </c>
      <c r="O75" s="331">
        <f>IF(O$8=0,0,O$8/TRE!O$5*1000)</f>
        <v>1.1866481925317049</v>
      </c>
      <c r="P75" s="331">
        <f>IF(P$8=0,0,P$8/TRE!P$5*1000)</f>
        <v>1.0471406753567956</v>
      </c>
      <c r="Q75" s="331">
        <f>IF(Q$8=0,0,Q$8/TRE!Q$5*1000)</f>
        <v>1.0237953354625455</v>
      </c>
      <c r="R75" s="331">
        <f>IF(R$8=0,0,R$8/TRE!R$5*1000)</f>
        <v>0.99452808491762279</v>
      </c>
      <c r="S75" s="331">
        <f>IF(S$8=0,0,S$8/TRE!S$5*1000)</f>
        <v>0.96715819020917937</v>
      </c>
      <c r="T75" s="331">
        <f>IF(T$8=0,0,T$8/TRE!T$5*1000)</f>
        <v>0.96399219352887766</v>
      </c>
      <c r="U75" s="331">
        <f>IF(U$8=0,0,U$8/TRE!U$5*1000)</f>
        <v>0.96868883948652929</v>
      </c>
      <c r="V75" s="331">
        <f>IF(V$8=0,0,V$8/TRE!V$5*1000)</f>
        <v>0.9067527086491084</v>
      </c>
      <c r="W75" s="331">
        <f>IF(W$8=0,0,W$8/TRE!W$5*1000)</f>
        <v>0.8295716394877618</v>
      </c>
      <c r="X75" s="331">
        <f>IF(X$8=0,0,X$8/TRE!X$5*1000)</f>
        <v>0.78516500162654701</v>
      </c>
      <c r="Y75" s="331">
        <f>IF(Y$8=0,0,Y$8/TRE!Y$5*1000)</f>
        <v>0.7584998727027854</v>
      </c>
      <c r="DA75" s="177"/>
    </row>
    <row r="76" spans="1:105" ht="12" customHeight="1" x14ac:dyDescent="0.25">
      <c r="A76" s="173" t="s">
        <v>94</v>
      </c>
      <c r="B76" s="331">
        <f>IF(B$9=0,0,B$9/TRE!B$5*1000)</f>
        <v>0.96350024638368892</v>
      </c>
      <c r="C76" s="331">
        <f>IF(C$9=0,0,C$9/TRE!C$5*1000)</f>
        <v>0.93749985589057461</v>
      </c>
      <c r="D76" s="331">
        <f>IF(D$9=0,0,D$9/TRE!D$5*1000)</f>
        <v>0.90059698951811717</v>
      </c>
      <c r="E76" s="331">
        <f>IF(E$9=0,0,E$9/TRE!E$5*1000)</f>
        <v>0.92722916145785261</v>
      </c>
      <c r="F76" s="331">
        <f>IF(F$9=0,0,F$9/TRE!F$5*1000)</f>
        <v>0.93939942178951064</v>
      </c>
      <c r="G76" s="331">
        <f>IF(G$9=0,0,G$9/TRE!G$5*1000)</f>
        <v>0.9177537473847367</v>
      </c>
      <c r="H76" s="331">
        <f>IF(H$9=0,0,H$9/TRE!H$5*1000)</f>
        <v>0.84224643395330145</v>
      </c>
      <c r="I76" s="331">
        <f>IF(I$9=0,0,I$9/TRE!I$5*1000)</f>
        <v>0.81419599740562254</v>
      </c>
      <c r="J76" s="331">
        <f>IF(J$9=0,0,J$9/TRE!J$5*1000)</f>
        <v>0.82293221748562562</v>
      </c>
      <c r="K76" s="331">
        <f>IF(K$9=0,0,K$9/TRE!K$5*1000)</f>
        <v>0.87911697195215244</v>
      </c>
      <c r="L76" s="331">
        <f>IF(L$9=0,0,L$9/TRE!L$5*1000)</f>
        <v>0.7825608997450838</v>
      </c>
      <c r="M76" s="331">
        <f>IF(M$9=0,0,M$9/TRE!M$5*1000)</f>
        <v>0.71987155103419231</v>
      </c>
      <c r="N76" s="331">
        <f>IF(N$9=0,0,N$9/TRE!N$5*1000)</f>
        <v>0.74042343811771516</v>
      </c>
      <c r="O76" s="331">
        <f>IF(O$9=0,0,O$9/TRE!O$5*1000)</f>
        <v>0.73459173823391266</v>
      </c>
      <c r="P76" s="331">
        <f>IF(P$9=0,0,P$9/TRE!P$5*1000)</f>
        <v>0.64822994188753991</v>
      </c>
      <c r="Q76" s="331">
        <f>IF(Q$9=0,0,Q$9/TRE!Q$5*1000)</f>
        <v>0.63377806481014742</v>
      </c>
      <c r="R76" s="331">
        <f>IF(R$9=0,0,R$9/TRE!R$5*1000)</f>
        <v>0.61566024304424272</v>
      </c>
      <c r="S76" s="331">
        <f>IF(S$9=0,0,S$9/TRE!S$5*1000)</f>
        <v>0.59871697489139641</v>
      </c>
      <c r="T76" s="331">
        <f>IF(T$9=0,0,T$9/TRE!T$5*1000)</f>
        <v>0.59675707218454321</v>
      </c>
      <c r="U76" s="331">
        <f>IF(U$9=0,0,U$9/TRE!U$5*1000)</f>
        <v>0.59966451968213719</v>
      </c>
      <c r="V76" s="331">
        <f>IF(V$9=0,0,V$9/TRE!V$5*1000)</f>
        <v>0.56132310535420959</v>
      </c>
      <c r="W76" s="331">
        <f>IF(W$9=0,0,W$9/TRE!W$5*1000)</f>
        <v>0.51354434825432871</v>
      </c>
      <c r="X76" s="331">
        <f>IF(X$9=0,0,X$9/TRE!X$5*1000)</f>
        <v>0.48605452481643385</v>
      </c>
      <c r="Y76" s="331">
        <f>IF(Y$9=0,0,Y$9/TRE!Y$5*1000)</f>
        <v>0.46954754024458145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0.97747516886947283</v>
      </c>
      <c r="C77" s="332">
        <f>IF(C$10=0,0,C$10/TRE!C$5*1000)</f>
        <v>0.95647239282918006</v>
      </c>
      <c r="D77" s="332">
        <f>IF(D$10=0,0,D$10/TRE!D$5*1000)</f>
        <v>0.91841357261132062</v>
      </c>
      <c r="E77" s="332">
        <f>IF(E$10=0,0,E$10/TRE!E$5*1000)</f>
        <v>0.95208369216694877</v>
      </c>
      <c r="F77" s="332">
        <f>IF(F$10=0,0,F$10/TRE!F$5*1000)</f>
        <v>0.96172635139029039</v>
      </c>
      <c r="G77" s="332">
        <f>IF(G$10=0,0,G$10/TRE!G$5*1000)</f>
        <v>0.93047511386072157</v>
      </c>
      <c r="H77" s="332">
        <f>IF(H$10=0,0,H$10/TRE!H$5*1000)</f>
        <v>0.85775371385881594</v>
      </c>
      <c r="I77" s="332">
        <f>IF(I$10=0,0,I$10/TRE!I$5*1000)</f>
        <v>0.82471726834379844</v>
      </c>
      <c r="J77" s="332">
        <f>IF(J$10=0,0,J$10/TRE!J$5*1000)</f>
        <v>0.83056492561119266</v>
      </c>
      <c r="K77" s="332">
        <f>IF(K$10=0,0,K$10/TRE!K$5*1000)</f>
        <v>0.89224237506576531</v>
      </c>
      <c r="L77" s="332">
        <f>IF(L$10=0,0,L$10/TRE!L$5*1000)</f>
        <v>0.80176842771362833</v>
      </c>
      <c r="M77" s="332">
        <f>IF(M$10=0,0,M$10/TRE!M$5*1000)</f>
        <v>0.73489220882133688</v>
      </c>
      <c r="N77" s="332">
        <f>IF(N$10=0,0,N$10/TRE!N$5*1000)</f>
        <v>0.75557034415470259</v>
      </c>
      <c r="O77" s="332">
        <f>IF(O$10=0,0,O$10/TRE!O$5*1000)</f>
        <v>0.74347564767398078</v>
      </c>
      <c r="P77" s="332">
        <f>IF(P$10=0,0,P$10/TRE!P$5*1000)</f>
        <v>0.65449380139235891</v>
      </c>
      <c r="Q77" s="332">
        <f>IF(Q$10=0,0,Q$10/TRE!Q$5*1000)</f>
        <v>0.64694618062257025</v>
      </c>
      <c r="R77" s="332">
        <f>IF(R$10=0,0,R$10/TRE!R$5*1000)</f>
        <v>0.62002308707714926</v>
      </c>
      <c r="S77" s="332">
        <f>IF(S$10=0,0,S$10/TRE!S$5*1000)</f>
        <v>0.60650385840865806</v>
      </c>
      <c r="T77" s="332">
        <f>IF(T$10=0,0,T$10/TRE!T$5*1000)</f>
        <v>0.6038321332824339</v>
      </c>
      <c r="U77" s="332">
        <f>IF(U$10=0,0,U$10/TRE!U$5*1000)</f>
        <v>0.60749778875849159</v>
      </c>
      <c r="V77" s="332">
        <f>IF(V$10=0,0,V$10/TRE!V$5*1000)</f>
        <v>0.57789878187069954</v>
      </c>
      <c r="W77" s="332">
        <f>IF(W$10=0,0,W$10/TRE!W$5*1000)</f>
        <v>0.53253357756230357</v>
      </c>
      <c r="X77" s="332">
        <f>IF(X$10=0,0,X$10/TRE!X$5*1000)</f>
        <v>0.50540902986113279</v>
      </c>
      <c r="Y77" s="332">
        <f>IF(Y$10=0,0,Y$10/TRE!Y$5*1000)</f>
        <v>0.48836423635508019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6.2819078418483256</v>
      </c>
      <c r="C78" s="348">
        <f>IF(C$16=0,0,C$16/TRE!C$5*1000)</f>
        <v>6.1782083511804258</v>
      </c>
      <c r="D78" s="348">
        <f>IF(D$16=0,0,D$16/TRE!D$5*1000)</f>
        <v>5.9314687682546028</v>
      </c>
      <c r="E78" s="348">
        <f>IF(E$16=0,0,E$16/TRE!E$5*1000)</f>
        <v>6.2404901023851718</v>
      </c>
      <c r="F78" s="348">
        <f>IF(F$16=0,0,F$16/TRE!F$5*1000)</f>
        <v>6.309465385209073</v>
      </c>
      <c r="G78" s="348">
        <f>IF(G$16=0,0,G$16/TRE!G$5*1000)</f>
        <v>6.0115476856603269</v>
      </c>
      <c r="H78" s="348">
        <f>IF(H$16=0,0,H$16/TRE!H$5*1000)</f>
        <v>5.5228705971117584</v>
      </c>
      <c r="I78" s="348">
        <f>IF(I$16=0,0,I$16/TRE!I$5*1000)</f>
        <v>5.3026613643759868</v>
      </c>
      <c r="J78" s="348">
        <f>IF(J$16=0,0,J$16/TRE!J$5*1000)</f>
        <v>5.3439386015173636</v>
      </c>
      <c r="K78" s="348">
        <f>IF(K$16=0,0,K$16/TRE!K$5*1000)</f>
        <v>5.7255375714428833</v>
      </c>
      <c r="L78" s="348">
        <f>IF(L$16=0,0,L$16/TRE!L$5*1000)</f>
        <v>5.1305189645034801</v>
      </c>
      <c r="M78" s="348">
        <f>IF(M$16=0,0,M$16/TRE!M$5*1000)</f>
        <v>4.6559715380515856</v>
      </c>
      <c r="N78" s="348">
        <f>IF(N$16=0,0,N$16/TRE!N$5*1000)</f>
        <v>4.7899263183809104</v>
      </c>
      <c r="O78" s="348">
        <f>IF(O$16=0,0,O$16/TRE!O$5*1000)</f>
        <v>4.731545343756987</v>
      </c>
      <c r="P78" s="348">
        <f>IF(P$16=0,0,P$16/TRE!P$5*1000)</f>
        <v>4.1658621589322786</v>
      </c>
      <c r="Q78" s="348">
        <f>IF(Q$16=0,0,Q$16/TRE!Q$5*1000)</f>
        <v>4.1067765649130008</v>
      </c>
      <c r="R78" s="348">
        <f>IF(R$16=0,0,R$16/TRE!R$5*1000)</f>
        <v>3.9503601625269305</v>
      </c>
      <c r="S78" s="348">
        <f>IF(S$16=0,0,S$16/TRE!S$5*1000)</f>
        <v>3.8564572604972609</v>
      </c>
      <c r="T78" s="348">
        <f>IF(T$16=0,0,T$16/TRE!T$5*1000)</f>
        <v>3.8648664262266426</v>
      </c>
      <c r="U78" s="348">
        <f>IF(U$16=0,0,U$16/TRE!U$5*1000)</f>
        <v>3.8820944128153871</v>
      </c>
      <c r="V78" s="348">
        <f>IF(V$16=0,0,V$16/TRE!V$5*1000)</f>
        <v>3.7978385284356411</v>
      </c>
      <c r="W78" s="348">
        <f>IF(W$16=0,0,W$16/TRE!W$5*1000)</f>
        <v>3.5330788914191316</v>
      </c>
      <c r="X78" s="348">
        <f>IF(X$16=0,0,X$16/TRE!X$5*1000)</f>
        <v>3.3392504669402903</v>
      </c>
      <c r="Y78" s="348">
        <f>IF(Y$16=0,0,Y$16/TRE!Y$5*1000)</f>
        <v>3.2553457481500612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1.9534879714075515</v>
      </c>
      <c r="C79" s="348">
        <f>IF(C$24=0,0,C$24/TRE!C$5*1000)</f>
        <v>1.621321774505748</v>
      </c>
      <c r="D79" s="348">
        <f>IF(D$24=0,0,D$24/TRE!D$5*1000)</f>
        <v>1.6075535098230562</v>
      </c>
      <c r="E79" s="348">
        <f>IF(E$24=0,0,E$24/TRE!E$5*1000)</f>
        <v>1.7924462183102403</v>
      </c>
      <c r="F79" s="348">
        <f>IF(F$24=0,0,F$24/TRE!F$5*1000)</f>
        <v>2.0262776240312035</v>
      </c>
      <c r="G79" s="348">
        <f>IF(G$24=0,0,G$24/TRE!G$5*1000)</f>
        <v>1.9247588181592588</v>
      </c>
      <c r="H79" s="348">
        <f>IF(H$24=0,0,H$24/TRE!H$5*1000)</f>
        <v>1.4963115453751088</v>
      </c>
      <c r="I79" s="348">
        <f>IF(I$24=0,0,I$24/TRE!I$5*1000)</f>
        <v>1.6398602247503093</v>
      </c>
      <c r="J79" s="348">
        <f>IF(J$24=0,0,J$24/TRE!J$5*1000)</f>
        <v>1.7602108626540998</v>
      </c>
      <c r="K79" s="348">
        <f>IF(K$24=0,0,K$24/TRE!K$5*1000)</f>
        <v>1.5888154334206996</v>
      </c>
      <c r="L79" s="348">
        <f>IF(L$24=0,0,L$24/TRE!L$5*1000)</f>
        <v>1.0146456527303718</v>
      </c>
      <c r="M79" s="348">
        <f>IF(M$24=0,0,M$24/TRE!M$5*1000)</f>
        <v>1.0213307420494595</v>
      </c>
      <c r="N79" s="348">
        <f>IF(N$24=0,0,N$24/TRE!N$5*1000)</f>
        <v>1.0530040853236475</v>
      </c>
      <c r="O79" s="348">
        <f>IF(O$24=0,0,O$24/TRE!O$5*1000)</f>
        <v>1.3563224543217673</v>
      </c>
      <c r="P79" s="348">
        <f>IF(P$24=0,0,P$24/TRE!P$5*1000)</f>
        <v>1.1880245480331786</v>
      </c>
      <c r="Q79" s="348">
        <f>IF(Q$24=0,0,Q$24/TRE!Q$5*1000)</f>
        <v>0.64338145682978332</v>
      </c>
      <c r="R79" s="348">
        <f>IF(R$24=0,0,R$24/TRE!R$5*1000)</f>
        <v>1.1694263283555326</v>
      </c>
      <c r="S79" s="348">
        <f>IF(S$24=0,0,S$24/TRE!S$5*1000)</f>
        <v>1.0777458900964767</v>
      </c>
      <c r="T79" s="348">
        <f>IF(T$24=0,0,T$24/TRE!T$5*1000)</f>
        <v>1.1511468532834146</v>
      </c>
      <c r="U79" s="348">
        <f>IF(U$24=0,0,U$24/TRE!U$5*1000)</f>
        <v>1.0281246803992299</v>
      </c>
      <c r="V79" s="348">
        <f>IF(V$24=0,0,V$24/TRE!V$5*1000)</f>
        <v>1.10171709216652</v>
      </c>
      <c r="W79" s="348">
        <f>IF(W$24=0,0,W$24/TRE!W$5*1000)</f>
        <v>0.78851875957579554</v>
      </c>
      <c r="X79" s="348">
        <f>IF(X$24=0,0,X$24/TRE!X$5*1000)</f>
        <v>0.57370819199508893</v>
      </c>
      <c r="Y79" s="348">
        <f>IF(Y$24=0,0,Y$24/TRE!Y$5*1000)</f>
        <v>0.5407966385756392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8.9741540597833218</v>
      </c>
      <c r="C80" s="348">
        <f>IF(C$27=0,0,C$27/TRE!C$5*1000)</f>
        <v>8.8260119302577547</v>
      </c>
      <c r="D80" s="348">
        <f>IF(D$27=0,0,D$27/TRE!D$5*1000)</f>
        <v>8.4735268117922899</v>
      </c>
      <c r="E80" s="348">
        <f>IF(E$27=0,0,E$27/TRE!E$5*1000)</f>
        <v>8.9149858605502459</v>
      </c>
      <c r="F80" s="348">
        <f>IF(F$27=0,0,F$27/TRE!F$5*1000)</f>
        <v>9.0135219788701058</v>
      </c>
      <c r="G80" s="348">
        <f>IF(G$27=0,0,G$27/TRE!G$5*1000)</f>
        <v>8.587925265229039</v>
      </c>
      <c r="H80" s="348">
        <f>IF(H$27=0,0,H$27/TRE!H$5*1000)</f>
        <v>7.889815138731084</v>
      </c>
      <c r="I80" s="348">
        <f>IF(I$27=0,0,I$27/TRE!I$5*1000)</f>
        <v>7.5752305205371258</v>
      </c>
      <c r="J80" s="348">
        <f>IF(J$27=0,0,J$27/TRE!J$5*1000)</f>
        <v>7.6341980021676603</v>
      </c>
      <c r="K80" s="348">
        <f>IF(K$27=0,0,K$27/TRE!K$5*1000)</f>
        <v>8.1793393877755474</v>
      </c>
      <c r="L80" s="348">
        <f>IF(L$27=0,0,L$27/TRE!L$5*1000)</f>
        <v>7.3293128064335447</v>
      </c>
      <c r="M80" s="348">
        <f>IF(M$27=0,0,M$27/TRE!M$5*1000)</f>
        <v>6.6513879115022672</v>
      </c>
      <c r="N80" s="348">
        <f>IF(N$27=0,0,N$27/TRE!N$5*1000)</f>
        <v>6.8427518834012995</v>
      </c>
      <c r="O80" s="348">
        <f>IF(O$27=0,0,O$27/TRE!O$5*1000)</f>
        <v>6.7593504910814088</v>
      </c>
      <c r="P80" s="348">
        <f>IF(P$27=0,0,P$27/TRE!P$5*1000)</f>
        <v>5.9512316556175415</v>
      </c>
      <c r="Q80" s="348">
        <f>IF(Q$27=0,0,Q$27/TRE!Q$5*1000)</f>
        <v>5.8668236641614246</v>
      </c>
      <c r="R80" s="348">
        <f>IF(R$27=0,0,R$27/TRE!R$5*1000)</f>
        <v>5.6433716607527602</v>
      </c>
      <c r="S80" s="348">
        <f>IF(S$27=0,0,S$27/TRE!S$5*1000)</f>
        <v>5.5092246578532302</v>
      </c>
      <c r="T80" s="348">
        <f>IF(T$27=0,0,T$27/TRE!T$5*1000)</f>
        <v>5.5212377517523441</v>
      </c>
      <c r="U80" s="348">
        <f>IF(U$27=0,0,U$27/TRE!U$5*1000)</f>
        <v>5.5458491611648375</v>
      </c>
      <c r="V80" s="348">
        <f>IF(V$27=0,0,V$27/TRE!V$5*1000)</f>
        <v>5.4254836120509182</v>
      </c>
      <c r="W80" s="348">
        <f>IF(W$27=0,0,W$27/TRE!W$5*1000)</f>
        <v>5.0472555591701882</v>
      </c>
      <c r="X80" s="348">
        <f>IF(X$27=0,0,X$27/TRE!X$5*1000)</f>
        <v>4.7703578099146995</v>
      </c>
      <c r="Y80" s="348">
        <f>IF(Y$27=0,0,Y$27/TRE!Y$5*1000)</f>
        <v>4.6504939259286591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4.2938913043550047</v>
      </c>
      <c r="C81" s="348">
        <f>IF(C$35=0,0,C$35/TRE!C$5*1000)</f>
        <v>4.4412175915629284</v>
      </c>
      <c r="D81" s="348">
        <f>IF(D$35=0,0,D$35/TRE!D$5*1000)</f>
        <v>4.2553835670461231</v>
      </c>
      <c r="E81" s="348">
        <f>IF(E$35=0,0,E$35/TRE!E$5*1000)</f>
        <v>4.8040223522644352</v>
      </c>
      <c r="F81" s="348">
        <f>IF(F$35=0,0,F$35/TRE!F$5*1000)</f>
        <v>4.834523653350085</v>
      </c>
      <c r="G81" s="348">
        <f>IF(G$35=0,0,G$35/TRE!G$5*1000)</f>
        <v>4.2317526968882913</v>
      </c>
      <c r="H81" s="348">
        <f>IF(H$35=0,0,H$35/TRE!H$5*1000)</f>
        <v>3.8796818508521289</v>
      </c>
      <c r="I81" s="348">
        <f>IF(I$35=0,0,I$35/TRE!I$5*1000)</f>
        <v>3.6011534242501333</v>
      </c>
      <c r="J81" s="348">
        <f>IF(J$35=0,0,J$35/TRE!J$5*1000)</f>
        <v>3.5777125709981394</v>
      </c>
      <c r="K81" s="348">
        <f>IF(K$35=0,0,K$35/TRE!K$5*1000)</f>
        <v>3.85543685040569</v>
      </c>
      <c r="L81" s="348">
        <f>IF(L$35=0,0,L$35/TRE!L$5*1000)</f>
        <v>3.5457469155108656</v>
      </c>
      <c r="M81" s="348">
        <f>IF(M$35=0,0,M$35/TRE!M$5*1000)</f>
        <v>2.7722913150206177</v>
      </c>
      <c r="N81" s="348">
        <f>IF(N$35=0,0,N$35/TRE!N$5*1000)</f>
        <v>2.8687266450336564</v>
      </c>
      <c r="O81" s="348">
        <f>IF(O$35=0,0,O$35/TRE!O$5*1000)</f>
        <v>2.7982533595554471</v>
      </c>
      <c r="P81" s="348">
        <f>IF(P$35=0,0,P$35/TRE!P$5*1000)</f>
        <v>2.2937775063438592</v>
      </c>
      <c r="Q81" s="348">
        <f>IF(Q$35=0,0,Q$35/TRE!Q$5*1000)</f>
        <v>2.0839853829872252</v>
      </c>
      <c r="R81" s="348">
        <f>IF(R$35=0,0,R$35/TRE!R$5*1000)</f>
        <v>2.0769489017321492</v>
      </c>
      <c r="S81" s="348">
        <f>IF(S$35=0,0,S$35/TRE!S$5*1000)</f>
        <v>2.2535277222592693</v>
      </c>
      <c r="T81" s="348">
        <f>IF(T$35=0,0,T$35/TRE!T$5*1000)</f>
        <v>2.4802765689994724</v>
      </c>
      <c r="U81" s="348">
        <f>IF(U$35=0,0,U$35/TRE!U$5*1000)</f>
        <v>2.3749188814162983</v>
      </c>
      <c r="V81" s="348">
        <f>IF(V$35=0,0,V$35/TRE!V$5*1000)</f>
        <v>5.1392703907272548</v>
      </c>
      <c r="W81" s="348">
        <f>IF(W$35=0,0,W$35/TRE!W$5*1000)</f>
        <v>5.3747911409482638</v>
      </c>
      <c r="X81" s="348">
        <f>IF(X$35=0,0,X$35/TRE!X$5*1000)</f>
        <v>4.6151613143703294</v>
      </c>
      <c r="Y81" s="348">
        <f>IF(Y$35=0,0,Y$35/TRE!Y$5*1000)</f>
        <v>4.3609965860662294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4.4469242140785648</v>
      </c>
      <c r="C82" s="348">
        <f>IF(C$46=0,0,C$46/TRE!C$5*1000)</f>
        <v>4.3269224118026512</v>
      </c>
      <c r="D82" s="348">
        <f>IF(D$46=0,0,D$46/TRE!D$5*1000)</f>
        <v>4.1566014900836175</v>
      </c>
      <c r="E82" s="348">
        <f>IF(E$46=0,0,E$46/TRE!E$5*1000)</f>
        <v>4.2795192067285504</v>
      </c>
      <c r="F82" s="348">
        <f>IF(F$46=0,0,F$46/TRE!F$5*1000)</f>
        <v>4.3356896390285096</v>
      </c>
      <c r="G82" s="348">
        <f>IF(G$46=0,0,G$46/TRE!G$5*1000)</f>
        <v>4.2357865263910925</v>
      </c>
      <c r="H82" s="348">
        <f>IF(H$46=0,0,H$46/TRE!H$5*1000)</f>
        <v>3.8872912336306218</v>
      </c>
      <c r="I82" s="348">
        <f>IF(I$46=0,0,I$46/TRE!I$5*1000)</f>
        <v>3.7578276803336417</v>
      </c>
      <c r="J82" s="348">
        <f>IF(J$46=0,0,J$46/TRE!J$5*1000)</f>
        <v>3.7981486960875026</v>
      </c>
      <c r="K82" s="348">
        <f>IF(K$46=0,0,K$46/TRE!K$5*1000)</f>
        <v>4.057462947471473</v>
      </c>
      <c r="L82" s="348">
        <f>IF(L$46=0,0,L$46/TRE!L$5*1000)</f>
        <v>3.6118195372850028</v>
      </c>
      <c r="M82" s="348">
        <f>IF(M$46=0,0,M$46/TRE!M$5*1000)</f>
        <v>3.3224840816962735</v>
      </c>
      <c r="N82" s="348">
        <f>IF(N$46=0,0,N$46/TRE!N$5*1000)</f>
        <v>3.417338945158686</v>
      </c>
      <c r="O82" s="348">
        <f>IF(O$46=0,0,O$46/TRE!O$5*1000)</f>
        <v>3.3904234072334423</v>
      </c>
      <c r="P82" s="348">
        <f>IF(P$46=0,0,P$46/TRE!P$5*1000)</f>
        <v>2.9918305010194155</v>
      </c>
      <c r="Q82" s="348">
        <f>IF(Q$46=0,0,Q$46/TRE!Q$5*1000)</f>
        <v>2.9251295298929887</v>
      </c>
      <c r="R82" s="348">
        <f>IF(R$46=0,0,R$46/TRE!R$5*1000)</f>
        <v>2.8415088140503517</v>
      </c>
      <c r="S82" s="348">
        <f>IF(S$46=0,0,S$46/TRE!S$5*1000)</f>
        <v>2.7633091148833682</v>
      </c>
      <c r="T82" s="348">
        <f>IF(T$46=0,0,T$46/TRE!T$5*1000)</f>
        <v>2.7542634100825074</v>
      </c>
      <c r="U82" s="348">
        <f>IF(U$46=0,0,U$46/TRE!U$5*1000)</f>
        <v>2.7676823985329406</v>
      </c>
      <c r="V82" s="348">
        <f>IF(V$46=0,0,V$46/TRE!V$5*1000)</f>
        <v>2.5907220247117371</v>
      </c>
      <c r="W82" s="348">
        <f>IF(W$46=0,0,W$46/TRE!W$5*1000)</f>
        <v>2.3702046842507474</v>
      </c>
      <c r="X82" s="348">
        <f>IF(X$46=0,0,X$46/TRE!X$5*1000)</f>
        <v>2.2433285760758492</v>
      </c>
      <c r="Y82" s="348">
        <f>IF(Y$46=0,0,Y$46/TRE!Y$5*1000)</f>
        <v>2.16714249343653</v>
      </c>
      <c r="DA82" s="178"/>
    </row>
    <row r="83" spans="1:105" ht="12" customHeight="1" x14ac:dyDescent="0.25">
      <c r="A83" s="41" t="s">
        <v>2442</v>
      </c>
      <c r="B83" s="333">
        <f>IF(B$47=0,0,B$47/TRE!B$5*1000)</f>
        <v>3.0112599918092036</v>
      </c>
      <c r="C83" s="333">
        <f>IF(C$47=0,0,C$47/TRE!C$5*1000)</f>
        <v>2.930000089741517</v>
      </c>
      <c r="D83" s="333">
        <f>IF(D$47=0,0,D$47/TRE!D$5*1000)</f>
        <v>2.8146663101108982</v>
      </c>
      <c r="E83" s="333">
        <f>IF(E$47=0,0,E$47/TRE!E$5*1000)</f>
        <v>2.8979007401570889</v>
      </c>
      <c r="F83" s="333">
        <f>IF(F$47=0,0,F$47/TRE!F$5*1000)</f>
        <v>2.9359368674587421</v>
      </c>
      <c r="G83" s="333">
        <f>IF(G$47=0,0,G$47/TRE!G$5*1000)</f>
        <v>2.8682869072480743</v>
      </c>
      <c r="H83" s="333">
        <f>IF(H$47=0,0,H$47/TRE!H$5*1000)</f>
        <v>2.6323013401675506</v>
      </c>
      <c r="I83" s="333">
        <f>IF(I$47=0,0,I$47/TRE!I$5*1000)</f>
        <v>2.5446343596495504</v>
      </c>
      <c r="J83" s="333">
        <f>IF(J$47=0,0,J$47/TRE!J$5*1000)</f>
        <v>2.5719379645062088</v>
      </c>
      <c r="K83" s="333">
        <f>IF(K$47=0,0,K$47/TRE!K$5*1000)</f>
        <v>2.7475340828358989</v>
      </c>
      <c r="L83" s="333">
        <f>IF(L$47=0,0,L$47/TRE!L$5*1000)</f>
        <v>2.445764116201556</v>
      </c>
      <c r="M83" s="333">
        <f>IF(M$47=0,0,M$47/TRE!M$5*1000)</f>
        <v>2.2498389689125862</v>
      </c>
      <c r="N83" s="333">
        <f>IF(N$47=0,0,N$47/TRE!N$5*1000)</f>
        <v>2.3140704785183948</v>
      </c>
      <c r="O83" s="333">
        <f>IF(O$47=0,0,O$47/TRE!O$5*1000)</f>
        <v>2.2958444691216724</v>
      </c>
      <c r="P83" s="333">
        <f>IF(P$47=0,0,P$47/TRE!P$5*1000)</f>
        <v>2.0259350185172917</v>
      </c>
      <c r="Q83" s="333">
        <f>IF(Q$47=0,0,Q$47/TRE!Q$5*1000)</f>
        <v>1.9807680770317715</v>
      </c>
      <c r="R83" s="333">
        <f>IF(R$47=0,0,R$47/TRE!R$5*1000)</f>
        <v>1.9241438343009896</v>
      </c>
      <c r="S83" s="333">
        <f>IF(S$47=0,0,S$47/TRE!S$5*1000)</f>
        <v>1.8711904638055934</v>
      </c>
      <c r="T83" s="333">
        <f>IF(T$47=0,0,T$47/TRE!T$5*1000)</f>
        <v>1.8650651134165954</v>
      </c>
      <c r="U83" s="333">
        <f>IF(U$47=0,0,U$47/TRE!U$5*1000)</f>
        <v>1.8741518576708398</v>
      </c>
      <c r="V83" s="333">
        <f>IF(V$47=0,0,V$47/TRE!V$5*1000)</f>
        <v>1.7543221353345888</v>
      </c>
      <c r="W83" s="333">
        <f>IF(W$47=0,0,W$47/TRE!W$5*1000)</f>
        <v>1.6049975656178235</v>
      </c>
      <c r="X83" s="333">
        <f>IF(X$47=0,0,X$47/TRE!X$5*1000)</f>
        <v>1.5190826882619246</v>
      </c>
      <c r="Y83" s="333">
        <f>IF(Y$47=0,0,Y$47/TRE!Y$5*1000)</f>
        <v>1.4674928496363551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SE: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155.47403239705551</v>
      </c>
      <c r="C5" s="223">
        <v>171.9492254721074</v>
      </c>
      <c r="D5" s="223">
        <v>166.97129478902539</v>
      </c>
      <c r="E5" s="223">
        <v>163.0144901452133</v>
      </c>
      <c r="F5" s="223">
        <v>167.27667657254611</v>
      </c>
      <c r="G5" s="223">
        <v>167.80647818208641</v>
      </c>
      <c r="H5" s="223">
        <v>156.53230191931061</v>
      </c>
      <c r="I5" s="223">
        <v>158.3189343764129</v>
      </c>
      <c r="J5" s="223">
        <v>132.52457609635761</v>
      </c>
      <c r="K5" s="223">
        <v>108.1928767095017</v>
      </c>
      <c r="L5" s="223">
        <v>116.7557746104853</v>
      </c>
      <c r="M5" s="223">
        <v>118.69092246536189</v>
      </c>
      <c r="N5" s="223">
        <v>115.0882802233737</v>
      </c>
      <c r="O5" s="223">
        <v>117.0244989032412</v>
      </c>
      <c r="P5" s="223">
        <v>114.81317099802411</v>
      </c>
      <c r="Q5" s="223">
        <v>108.86710115385731</v>
      </c>
      <c r="R5" s="223">
        <v>112.9807592503</v>
      </c>
      <c r="S5" s="223">
        <v>117.3075607571031</v>
      </c>
      <c r="T5" s="223">
        <v>121.0629133885777</v>
      </c>
      <c r="U5" s="223">
        <v>113.4834115107997</v>
      </c>
      <c r="V5" s="223">
        <v>125.81679594412959</v>
      </c>
      <c r="W5" s="223">
        <v>137.645454039399</v>
      </c>
      <c r="X5" s="223">
        <v>122.538182999106</v>
      </c>
      <c r="Y5" s="223">
        <v>140.67040460587111</v>
      </c>
      <c r="DA5" s="89" t="s">
        <v>2444</v>
      </c>
    </row>
    <row r="6" spans="1:105" ht="12" customHeight="1" x14ac:dyDescent="0.25">
      <c r="A6" s="55" t="s">
        <v>91</v>
      </c>
      <c r="B6" s="259">
        <v>3.5324012650694652</v>
      </c>
      <c r="C6" s="259">
        <v>3.9014187383966381</v>
      </c>
      <c r="D6" s="259">
        <v>3.787537425932284</v>
      </c>
      <c r="E6" s="259">
        <v>3.6383283269711479</v>
      </c>
      <c r="F6" s="259">
        <v>3.719250657492887</v>
      </c>
      <c r="G6" s="259">
        <v>3.7944228030749518</v>
      </c>
      <c r="H6" s="259">
        <v>3.5667994185753829</v>
      </c>
      <c r="I6" s="259">
        <v>3.607884519863731</v>
      </c>
      <c r="J6" s="259">
        <v>3.016074176098003</v>
      </c>
      <c r="K6" s="259">
        <v>2.473394787678219</v>
      </c>
      <c r="L6" s="259">
        <v>2.6772783556510991</v>
      </c>
      <c r="M6" s="259">
        <v>2.7615925799736192</v>
      </c>
      <c r="N6" s="259">
        <v>2.6769558994957432</v>
      </c>
      <c r="O6" s="259">
        <v>2.7071266956276081</v>
      </c>
      <c r="P6" s="259">
        <v>2.672451142521918</v>
      </c>
      <c r="Q6" s="259">
        <v>2.576233080048433</v>
      </c>
      <c r="R6" s="259">
        <v>2.630702576686621</v>
      </c>
      <c r="S6" s="259">
        <v>2.719773175878009</v>
      </c>
      <c r="T6" s="259">
        <v>2.768246259427487</v>
      </c>
      <c r="U6" s="259">
        <v>2.61442595038532</v>
      </c>
      <c r="V6" s="259">
        <v>2.3629205215031641</v>
      </c>
      <c r="W6" s="259">
        <v>2.5010490964954628</v>
      </c>
      <c r="X6" s="259">
        <v>2.3052183583025818</v>
      </c>
      <c r="Y6" s="259">
        <v>2.664386138452052</v>
      </c>
      <c r="DA6" s="67" t="s">
        <v>2445</v>
      </c>
    </row>
    <row r="7" spans="1:105" ht="12" customHeight="1" x14ac:dyDescent="0.25">
      <c r="A7" s="173" t="s">
        <v>92</v>
      </c>
      <c r="B7" s="224">
        <v>1.245702973026442</v>
      </c>
      <c r="C7" s="224">
        <v>1.375837159130388</v>
      </c>
      <c r="D7" s="224">
        <v>1.3356768605505469</v>
      </c>
      <c r="E7" s="224">
        <v>1.2830582013918379</v>
      </c>
      <c r="F7" s="224">
        <v>1.3115954994366501</v>
      </c>
      <c r="G7" s="224">
        <v>1.33810499204904</v>
      </c>
      <c r="H7" s="224">
        <v>1.2578334980923991</v>
      </c>
      <c r="I7" s="224">
        <v>1.2723221784493239</v>
      </c>
      <c r="J7" s="224">
        <v>1.063619981451817</v>
      </c>
      <c r="K7" s="224">
        <v>0.8722438390413928</v>
      </c>
      <c r="L7" s="224">
        <v>0.94414347549734889</v>
      </c>
      <c r="M7" s="224">
        <v>0.97387692649160329</v>
      </c>
      <c r="N7" s="224">
        <v>0.94402976118199933</v>
      </c>
      <c r="O7" s="224">
        <v>0.95466950667515482</v>
      </c>
      <c r="P7" s="224">
        <v>0.94244115650943705</v>
      </c>
      <c r="Q7" s="224">
        <v>0.90850981137396092</v>
      </c>
      <c r="R7" s="224">
        <v>0.92771850506694942</v>
      </c>
      <c r="S7" s="224">
        <v>0.95912929390318791</v>
      </c>
      <c r="T7" s="224">
        <v>0.97622334969080427</v>
      </c>
      <c r="U7" s="224">
        <v>0.92197854512104194</v>
      </c>
      <c r="V7" s="224">
        <v>0.83328503694321876</v>
      </c>
      <c r="W7" s="224">
        <v>0.88199614409554561</v>
      </c>
      <c r="X7" s="224">
        <v>0.81293634186154395</v>
      </c>
      <c r="Y7" s="224">
        <v>0.93959702901841569</v>
      </c>
      <c r="DA7" s="177" t="s">
        <v>2446</v>
      </c>
    </row>
    <row r="8" spans="1:105" ht="12" customHeight="1" x14ac:dyDescent="0.25">
      <c r="A8" s="173" t="s">
        <v>93</v>
      </c>
      <c r="B8" s="224">
        <v>8.3170700189744675</v>
      </c>
      <c r="C8" s="224">
        <v>9.1859249234941505</v>
      </c>
      <c r="D8" s="224">
        <v>8.9177903661365772</v>
      </c>
      <c r="E8" s="224">
        <v>8.5664762230352682</v>
      </c>
      <c r="F8" s="224">
        <v>8.7570085659214776</v>
      </c>
      <c r="G8" s="224">
        <v>8.9340020475128963</v>
      </c>
      <c r="H8" s="224">
        <v>8.3980607756195891</v>
      </c>
      <c r="I8" s="224">
        <v>8.4947960099574491</v>
      </c>
      <c r="J8" s="224">
        <v>7.1013733216219208</v>
      </c>
      <c r="K8" s="224">
        <v>5.8236299021599693</v>
      </c>
      <c r="L8" s="224">
        <v>6.3036755660875139</v>
      </c>
      <c r="M8" s="224">
        <v>6.5021941529253979</v>
      </c>
      <c r="N8" s="224">
        <v>6.3029163402179442</v>
      </c>
      <c r="O8" s="224">
        <v>6.3739537465393354</v>
      </c>
      <c r="P8" s="224">
        <v>6.2923098500832442</v>
      </c>
      <c r="Q8" s="224">
        <v>6.0657635710420106</v>
      </c>
      <c r="R8" s="224">
        <v>6.1940124826019458</v>
      </c>
      <c r="S8" s="224">
        <v>6.4037299961337002</v>
      </c>
      <c r="T8" s="224">
        <v>6.5178603000443127</v>
      </c>
      <c r="U8" s="224">
        <v>6.1556890220259186</v>
      </c>
      <c r="V8" s="224">
        <v>5.5635172654222833</v>
      </c>
      <c r="W8" s="224">
        <v>5.8887422168434016</v>
      </c>
      <c r="X8" s="224">
        <v>5.4276570118516574</v>
      </c>
      <c r="Y8" s="224">
        <v>6.2733207266742816</v>
      </c>
      <c r="DA8" s="177" t="s">
        <v>2447</v>
      </c>
    </row>
    <row r="9" spans="1:105" ht="12" customHeight="1" x14ac:dyDescent="0.25">
      <c r="A9" s="173" t="s">
        <v>94</v>
      </c>
      <c r="B9" s="224">
        <v>3.6401623862615349</v>
      </c>
      <c r="C9" s="224">
        <v>4.0204372829902972</v>
      </c>
      <c r="D9" s="224">
        <v>3.903081852781924</v>
      </c>
      <c r="E9" s="224">
        <v>3.7493209097380942</v>
      </c>
      <c r="F9" s="224">
        <v>3.8327118955490049</v>
      </c>
      <c r="G9" s="224">
        <v>3.9101772785303548</v>
      </c>
      <c r="H9" s="224">
        <v>3.67560990627782</v>
      </c>
      <c r="I9" s="224">
        <v>3.7179483693013999</v>
      </c>
      <c r="J9" s="224">
        <v>3.1080839763516508</v>
      </c>
      <c r="K9" s="224">
        <v>2.5488493511522199</v>
      </c>
      <c r="L9" s="224">
        <v>2.7589526886894058</v>
      </c>
      <c r="M9" s="224">
        <v>2.8458390430344371</v>
      </c>
      <c r="N9" s="224">
        <v>2.7586203955324682</v>
      </c>
      <c r="O9" s="224">
        <v>2.7897115963903141</v>
      </c>
      <c r="P9" s="224">
        <v>2.753978214289492</v>
      </c>
      <c r="Q9" s="224">
        <v>2.6548248776178021</v>
      </c>
      <c r="R9" s="224">
        <v>2.710956046752413</v>
      </c>
      <c r="S9" s="224">
        <v>2.8027438762112191</v>
      </c>
      <c r="T9" s="224">
        <v>2.8526957028136408</v>
      </c>
      <c r="U9" s="224">
        <v>2.6941828779102628</v>
      </c>
      <c r="V9" s="224">
        <v>2.4350049042155351</v>
      </c>
      <c r="W9" s="224">
        <v>2.5773472955307501</v>
      </c>
      <c r="X9" s="224">
        <v>2.3755424512474259</v>
      </c>
      <c r="Y9" s="224">
        <v>2.7456671753510591</v>
      </c>
      <c r="DA9" s="177" t="s">
        <v>2448</v>
      </c>
    </row>
    <row r="10" spans="1:105" ht="12" customHeight="1" x14ac:dyDescent="0.25">
      <c r="A10" s="56" t="s">
        <v>95</v>
      </c>
      <c r="B10" s="260">
        <v>6.3589684339213024</v>
      </c>
      <c r="C10" s="260">
        <v>6.9904709151406408</v>
      </c>
      <c r="D10" s="260">
        <v>6.8043423677964441</v>
      </c>
      <c r="E10" s="260">
        <v>6.4707795512335746</v>
      </c>
      <c r="F10" s="260">
        <v>6.5901106433693526</v>
      </c>
      <c r="G10" s="260">
        <v>6.7686255614999746</v>
      </c>
      <c r="H10" s="260">
        <v>6.4115999987013224</v>
      </c>
      <c r="I10" s="260">
        <v>6.4565313354523539</v>
      </c>
      <c r="J10" s="260">
        <v>5.3640054967448103</v>
      </c>
      <c r="K10" s="260">
        <v>4.4348497999278829</v>
      </c>
      <c r="L10" s="260">
        <v>4.8578476334196248</v>
      </c>
      <c r="M10" s="260">
        <v>5.0367988700428681</v>
      </c>
      <c r="N10" s="260">
        <v>4.8778968029422876</v>
      </c>
      <c r="O10" s="260">
        <v>4.8840848715918108</v>
      </c>
      <c r="P10" s="260">
        <v>4.8143041768117767</v>
      </c>
      <c r="Q10" s="260">
        <v>4.7056259553422422</v>
      </c>
      <c r="R10" s="260">
        <v>4.7295691781206051</v>
      </c>
      <c r="S10" s="260">
        <v>4.9153987296732593</v>
      </c>
      <c r="T10" s="260">
        <v>4.9761195613301723</v>
      </c>
      <c r="U10" s="260">
        <v>4.7125612438262161</v>
      </c>
      <c r="V10" s="260">
        <v>4.3091405513031216</v>
      </c>
      <c r="W10" s="260">
        <v>4.6025777363366904</v>
      </c>
      <c r="X10" s="260">
        <v>4.2716153475851986</v>
      </c>
      <c r="Y10" s="260">
        <v>4.9430116326817286</v>
      </c>
      <c r="DA10" s="68" t="s">
        <v>2449</v>
      </c>
    </row>
    <row r="11" spans="1:105" ht="12" customHeight="1" x14ac:dyDescent="0.25">
      <c r="A11" s="37" t="s">
        <v>159</v>
      </c>
      <c r="B11" s="226">
        <v>0.21187456818232231</v>
      </c>
      <c r="C11" s="226">
        <v>0.45093626223386968</v>
      </c>
      <c r="D11" s="226">
        <v>0.37971560403980992</v>
      </c>
      <c r="E11" s="226">
        <v>0.64722268655738158</v>
      </c>
      <c r="F11" s="226">
        <v>0.64764346905494563</v>
      </c>
      <c r="G11" s="226">
        <v>0.37056503193363649</v>
      </c>
      <c r="H11" s="226">
        <v>0.32497359090276517</v>
      </c>
      <c r="I11" s="226">
        <v>0.29183210492534639</v>
      </c>
      <c r="J11" s="226">
        <v>0.26548600703669822</v>
      </c>
      <c r="K11" s="226">
        <v>0.21304779806282459</v>
      </c>
      <c r="L11" s="226">
        <v>0.21208251085799229</v>
      </c>
      <c r="M11" s="226">
        <v>0.1020394120133761</v>
      </c>
      <c r="N11" s="226">
        <v>0.1055889228345518</v>
      </c>
      <c r="O11" s="226">
        <v>0.1154181316993151</v>
      </c>
      <c r="P11" s="226">
        <v>0.1025911716411765</v>
      </c>
      <c r="Q11" s="226">
        <v>7.7486661190965964E-2</v>
      </c>
      <c r="R11" s="226">
        <v>8.9223939181344025E-2</v>
      </c>
      <c r="S11" s="226">
        <v>0.1077935537315034</v>
      </c>
      <c r="T11" s="226">
        <v>0.15796409470358291</v>
      </c>
      <c r="U11" s="226">
        <v>0.14056764744438599</v>
      </c>
      <c r="V11" s="226">
        <v>0.1707845881068013</v>
      </c>
      <c r="W11" s="226">
        <v>0.1736321481702294</v>
      </c>
      <c r="X11" s="226">
        <v>0.1163785870442777</v>
      </c>
      <c r="Y11" s="226">
        <v>0.12244802465452</v>
      </c>
      <c r="DA11" s="69" t="s">
        <v>2450</v>
      </c>
    </row>
    <row r="12" spans="1:105" ht="12" customHeight="1" x14ac:dyDescent="0.25">
      <c r="A12" s="37" t="s">
        <v>35</v>
      </c>
      <c r="B12" s="226">
        <v>5.228885577543909E-2</v>
      </c>
      <c r="C12" s="226">
        <v>1.7629243953036371E-2</v>
      </c>
      <c r="D12" s="226">
        <v>2.1905997390225741E-2</v>
      </c>
      <c r="E12" s="226">
        <v>3.5315076294221932E-2</v>
      </c>
      <c r="F12" s="226">
        <v>7.5072508101895474E-2</v>
      </c>
      <c r="G12" s="226">
        <v>6.8244107845362778E-2</v>
      </c>
      <c r="H12" s="226">
        <v>2.0006869525380371E-2</v>
      </c>
      <c r="I12" s="226">
        <v>5.0164444222315627E-2</v>
      </c>
      <c r="J12" s="226">
        <v>6.391600775538514E-2</v>
      </c>
      <c r="K12" s="226">
        <v>1.5779909704458469E-2</v>
      </c>
      <c r="L12" s="226">
        <v>8.2941388304385297E-4</v>
      </c>
      <c r="M12" s="226">
        <v>2.3603581080183689E-3</v>
      </c>
      <c r="N12" s="226">
        <v>2.3394987207299429E-3</v>
      </c>
      <c r="O12" s="226">
        <v>2.1541345381021561E-2</v>
      </c>
      <c r="P12" s="226">
        <v>2.0708670158517139E-2</v>
      </c>
      <c r="Q12" s="226">
        <v>9.7750543748520365E-7</v>
      </c>
      <c r="R12" s="226">
        <v>2.7782516969290461E-2</v>
      </c>
      <c r="S12" s="226">
        <v>1.794922716334349E-2</v>
      </c>
      <c r="T12" s="226">
        <v>2.925576679807123E-2</v>
      </c>
      <c r="U12" s="226">
        <v>1.1502918520553599E-2</v>
      </c>
      <c r="V12" s="226">
        <v>2.428080950139316E-2</v>
      </c>
      <c r="W12" s="226">
        <v>4.268800844088769E-3</v>
      </c>
      <c r="X12" s="226">
        <v>1.7837026277816949E-4</v>
      </c>
      <c r="Y12" s="226">
        <v>1.3280812674494659E-4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6.0948050099635411</v>
      </c>
      <c r="C15" s="226">
        <v>6.5219054089537352</v>
      </c>
      <c r="D15" s="226">
        <v>6.4027207663664081</v>
      </c>
      <c r="E15" s="226">
        <v>5.7882417883819706</v>
      </c>
      <c r="F15" s="226">
        <v>5.8673946662125127</v>
      </c>
      <c r="G15" s="226">
        <v>6.3298164217209756</v>
      </c>
      <c r="H15" s="226">
        <v>6.0666195382731756</v>
      </c>
      <c r="I15" s="226">
        <v>6.1145347863046906</v>
      </c>
      <c r="J15" s="226">
        <v>5.0346034819527272</v>
      </c>
      <c r="K15" s="226">
        <v>4.2060220921606</v>
      </c>
      <c r="L15" s="226">
        <v>4.644935708678589</v>
      </c>
      <c r="M15" s="226">
        <v>4.932399099921474</v>
      </c>
      <c r="N15" s="226">
        <v>4.769968381387006</v>
      </c>
      <c r="O15" s="226">
        <v>4.7471253945114738</v>
      </c>
      <c r="P15" s="226">
        <v>4.6910043350120834</v>
      </c>
      <c r="Q15" s="226">
        <v>4.6281383166458383</v>
      </c>
      <c r="R15" s="226">
        <v>4.6125627219699714</v>
      </c>
      <c r="S15" s="226">
        <v>4.7896559487784121</v>
      </c>
      <c r="T15" s="226">
        <v>4.7888996998285176</v>
      </c>
      <c r="U15" s="226">
        <v>4.5604906778612762</v>
      </c>
      <c r="V15" s="226">
        <v>4.1140751536949267</v>
      </c>
      <c r="W15" s="226">
        <v>4.4246767873223716</v>
      </c>
      <c r="X15" s="226">
        <v>4.1550583902781426</v>
      </c>
      <c r="Y15" s="226">
        <v>4.8204307999004641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30.281505121002589</v>
      </c>
      <c r="C16" s="261">
        <f t="shared" si="0"/>
        <v>33.451592244540656</v>
      </c>
      <c r="D16" s="261">
        <f t="shared" si="0"/>
        <v>32.453615081411613</v>
      </c>
      <c r="E16" s="261">
        <f t="shared" si="0"/>
        <v>31.101640493891104</v>
      </c>
      <c r="F16" s="261">
        <f t="shared" si="0"/>
        <v>31.752086639648457</v>
      </c>
      <c r="G16" s="261">
        <f t="shared" si="0"/>
        <v>32.446565455725739</v>
      </c>
      <c r="H16" s="261">
        <f t="shared" si="0"/>
        <v>30.572918732915191</v>
      </c>
      <c r="I16" s="261">
        <f t="shared" si="0"/>
        <v>30.9006798246687</v>
      </c>
      <c r="J16" s="261">
        <f t="shared" si="0"/>
        <v>25.831045491799493</v>
      </c>
      <c r="K16" s="261">
        <f t="shared" si="0"/>
        <v>21.261060178281941</v>
      </c>
      <c r="L16" s="261">
        <f t="shared" si="0"/>
        <v>23.150872931994503</v>
      </c>
      <c r="M16" s="261">
        <f t="shared" si="0"/>
        <v>24.049319135776415</v>
      </c>
      <c r="N16" s="261">
        <f t="shared" si="0"/>
        <v>23.29984068664626</v>
      </c>
      <c r="O16" s="261">
        <f t="shared" si="0"/>
        <v>23.449702125238851</v>
      </c>
      <c r="P16" s="261">
        <f t="shared" si="0"/>
        <v>23.252356651637591</v>
      </c>
      <c r="Q16" s="261">
        <f t="shared" si="0"/>
        <v>22.795016722218215</v>
      </c>
      <c r="R16" s="261">
        <f t="shared" si="0"/>
        <v>22.944153503786307</v>
      </c>
      <c r="S16" s="261">
        <f t="shared" si="0"/>
        <v>23.591521183025932</v>
      </c>
      <c r="T16" s="261">
        <f t="shared" si="0"/>
        <v>23.988506066200621</v>
      </c>
      <c r="U16" s="261">
        <f t="shared" si="0"/>
        <v>22.809963633778107</v>
      </c>
      <c r="V16" s="261">
        <f t="shared" si="0"/>
        <v>21.317197614051143</v>
      </c>
      <c r="W16" s="261">
        <f t="shared" si="0"/>
        <v>22.691488299958671</v>
      </c>
      <c r="X16" s="261">
        <f t="shared" si="0"/>
        <v>20.969244879905979</v>
      </c>
      <c r="Y16" s="261">
        <f t="shared" si="0"/>
        <v>24.212330076497945</v>
      </c>
      <c r="DA16" s="70"/>
    </row>
    <row r="17" spans="1:105" ht="12" customHeight="1" x14ac:dyDescent="0.25">
      <c r="A17" s="60" t="s">
        <v>2404</v>
      </c>
      <c r="B17" s="329">
        <v>4.3773867912619098</v>
      </c>
      <c r="C17" s="329">
        <v>5.6967356269378753</v>
      </c>
      <c r="D17" s="329">
        <v>5.5058371384499036</v>
      </c>
      <c r="E17" s="329">
        <v>7.4688306332722449</v>
      </c>
      <c r="F17" s="329">
        <v>7.6946394459228964</v>
      </c>
      <c r="G17" s="329">
        <v>5.3272152612233556</v>
      </c>
      <c r="H17" s="329">
        <v>4.6796599203953431</v>
      </c>
      <c r="I17" s="329">
        <v>4.309134072150659</v>
      </c>
      <c r="J17" s="329">
        <v>3.486569512820894</v>
      </c>
      <c r="K17" s="329">
        <v>2.7938917175177092</v>
      </c>
      <c r="L17" s="329">
        <v>3.127397883263634</v>
      </c>
      <c r="M17" s="329">
        <v>1.8766038463485539</v>
      </c>
      <c r="N17" s="329">
        <v>1.8555173316850591</v>
      </c>
      <c r="O17" s="329">
        <v>1.94031911635501</v>
      </c>
      <c r="P17" s="329">
        <v>1.50144432260258</v>
      </c>
      <c r="Q17" s="329">
        <v>0.92923994394347498</v>
      </c>
      <c r="R17" s="329">
        <v>1.3160089673420561</v>
      </c>
      <c r="S17" s="329">
        <v>1.8346981340744</v>
      </c>
      <c r="T17" s="329">
        <v>2.315400367088281</v>
      </c>
      <c r="U17" s="329">
        <v>1.7345538736231061</v>
      </c>
      <c r="V17" s="329">
        <v>2.5033768905714728</v>
      </c>
      <c r="W17" s="329">
        <v>3.2068234410497829</v>
      </c>
      <c r="X17" s="329">
        <v>2.6857984841137772</v>
      </c>
      <c r="Y17" s="329">
        <v>4.0323251889504839</v>
      </c>
      <c r="DA17" s="72" t="s">
        <v>2455</v>
      </c>
    </row>
    <row r="18" spans="1:105" ht="12" customHeight="1" x14ac:dyDescent="0.25">
      <c r="A18" s="59" t="s">
        <v>28</v>
      </c>
      <c r="B18" s="230">
        <v>0.79506247529931395</v>
      </c>
      <c r="C18" s="230">
        <v>0.74891267574680498</v>
      </c>
      <c r="D18" s="230">
        <v>0.64885236310823846</v>
      </c>
      <c r="E18" s="230">
        <v>0.68685501287164019</v>
      </c>
      <c r="F18" s="230">
        <v>0.74774867225774644</v>
      </c>
      <c r="G18" s="230">
        <v>0.69279011087323361</v>
      </c>
      <c r="H18" s="230">
        <v>0.81624963910240278</v>
      </c>
      <c r="I18" s="230">
        <v>0.78658801653244026</v>
      </c>
      <c r="J18" s="230">
        <v>0.68553689726388267</v>
      </c>
      <c r="K18" s="230">
        <v>0.49294901177305578</v>
      </c>
      <c r="L18" s="230">
        <v>0.53628295934930303</v>
      </c>
      <c r="M18" s="230">
        <v>0.37999468305319978</v>
      </c>
      <c r="N18" s="230">
        <v>0.34929544535879359</v>
      </c>
      <c r="O18" s="230">
        <v>0.32462545667174109</v>
      </c>
      <c r="P18" s="230">
        <v>0.1597374643335677</v>
      </c>
      <c r="Q18" s="230">
        <v>0</v>
      </c>
      <c r="R18" s="230">
        <v>0</v>
      </c>
      <c r="S18" s="230">
        <v>0.38621335030319343</v>
      </c>
      <c r="T18" s="230">
        <v>0.49126741737430107</v>
      </c>
      <c r="U18" s="230">
        <v>0.2947791743336991</v>
      </c>
      <c r="V18" s="230">
        <v>0.15920375582758151</v>
      </c>
      <c r="W18" s="230">
        <v>0.68198809540759819</v>
      </c>
      <c r="X18" s="230">
        <v>0.6410061624043295</v>
      </c>
      <c r="Y18" s="230">
        <v>0.72028164049588239</v>
      </c>
      <c r="DA18" s="71" t="s">
        <v>2456</v>
      </c>
    </row>
    <row r="19" spans="1:105" ht="12" customHeight="1" x14ac:dyDescent="0.25">
      <c r="A19" s="59" t="s">
        <v>31</v>
      </c>
      <c r="B19" s="230">
        <v>1.7372886014043669</v>
      </c>
      <c r="C19" s="230">
        <v>1.5617995259817889</v>
      </c>
      <c r="D19" s="230">
        <v>1.561305547391528</v>
      </c>
      <c r="E19" s="230">
        <v>1.790478830611713</v>
      </c>
      <c r="F19" s="230">
        <v>2.024187059882026</v>
      </c>
      <c r="G19" s="230">
        <v>1.576593838022895</v>
      </c>
      <c r="H19" s="230">
        <v>1.1640215335806581</v>
      </c>
      <c r="I19" s="230">
        <v>1.147231281809528</v>
      </c>
      <c r="J19" s="230">
        <v>0.93533994340162763</v>
      </c>
      <c r="K19" s="230">
        <v>0.87088942758250243</v>
      </c>
      <c r="L19" s="230">
        <v>1.2432326029398231</v>
      </c>
      <c r="M19" s="230">
        <v>0.95667937654844659</v>
      </c>
      <c r="N19" s="230">
        <v>0.89248468058494912</v>
      </c>
      <c r="O19" s="230">
        <v>0.88670332849131284</v>
      </c>
      <c r="P19" s="230">
        <v>0.68393880460030143</v>
      </c>
      <c r="Q19" s="230">
        <v>0.53961590117238056</v>
      </c>
      <c r="R19" s="230">
        <v>0.73745445848637536</v>
      </c>
      <c r="S19" s="230">
        <v>0.8329886491204217</v>
      </c>
      <c r="T19" s="230">
        <v>0.92904455363606198</v>
      </c>
      <c r="U19" s="230">
        <v>0.70470667081178795</v>
      </c>
      <c r="V19" s="230">
        <v>1.421633848390329</v>
      </c>
      <c r="W19" s="230">
        <v>1.7077700850243169</v>
      </c>
      <c r="X19" s="230">
        <v>1.5061755774547729</v>
      </c>
      <c r="Y19" s="230">
        <v>2.7705761627143461</v>
      </c>
      <c r="DA19" s="71" t="s">
        <v>2457</v>
      </c>
    </row>
    <row r="20" spans="1:105" ht="12" customHeight="1" x14ac:dyDescent="0.25">
      <c r="A20" s="59" t="s">
        <v>159</v>
      </c>
      <c r="B20" s="230">
        <v>0.92604337096182754</v>
      </c>
      <c r="C20" s="230">
        <v>1.97343647268221</v>
      </c>
      <c r="D20" s="230">
        <v>1.643464547051255</v>
      </c>
      <c r="E20" s="230">
        <v>2.7174773048502652</v>
      </c>
      <c r="F20" s="230">
        <v>2.7307612232428791</v>
      </c>
      <c r="G20" s="230">
        <v>1.632661294098857</v>
      </c>
      <c r="H20" s="230">
        <v>1.4263677781859441</v>
      </c>
      <c r="I20" s="230">
        <v>1.30513888251265</v>
      </c>
      <c r="J20" s="230">
        <v>1.2116858473529459</v>
      </c>
      <c r="K20" s="230">
        <v>0.96194293380333629</v>
      </c>
      <c r="L20" s="230">
        <v>0.94017369834594766</v>
      </c>
      <c r="M20" s="230">
        <v>0.47170677656700838</v>
      </c>
      <c r="N20" s="230">
        <v>0.48815608112879172</v>
      </c>
      <c r="O20" s="230">
        <v>0.5377925561528778</v>
      </c>
      <c r="P20" s="230">
        <v>0.48917598784924288</v>
      </c>
      <c r="Q20" s="230">
        <v>0.37646883132539061</v>
      </c>
      <c r="R20" s="230">
        <v>0.43023116743747331</v>
      </c>
      <c r="S20" s="230">
        <v>0.50353243251843594</v>
      </c>
      <c r="T20" s="230">
        <v>0.73516917329309517</v>
      </c>
      <c r="U20" s="230">
        <v>0.66802594296748785</v>
      </c>
      <c r="V20" s="230">
        <v>0.80315053774293255</v>
      </c>
      <c r="W20" s="230">
        <v>0.78629411281824002</v>
      </c>
      <c r="X20" s="230">
        <v>0.52662019444403974</v>
      </c>
      <c r="Y20" s="230">
        <v>0.52714573270797838</v>
      </c>
      <c r="DA20" s="71" t="s">
        <v>2458</v>
      </c>
    </row>
    <row r="21" spans="1:105" ht="12" customHeight="1" x14ac:dyDescent="0.25">
      <c r="A21" s="59" t="s">
        <v>32</v>
      </c>
      <c r="B21" s="230">
        <v>0.69592506030061285</v>
      </c>
      <c r="C21" s="230">
        <v>1.3372833210528601</v>
      </c>
      <c r="D21" s="230">
        <v>1.559672619348663</v>
      </c>
      <c r="E21" s="230">
        <v>2.1292934760654569</v>
      </c>
      <c r="F21" s="230">
        <v>1.8829820289444219</v>
      </c>
      <c r="G21" s="230">
        <v>1.131695049222698</v>
      </c>
      <c r="H21" s="230">
        <v>1.187309916052985</v>
      </c>
      <c r="I21" s="230">
        <v>0.85120120712713032</v>
      </c>
      <c r="J21" s="230">
        <v>0.36927744420799541</v>
      </c>
      <c r="K21" s="230">
        <v>0.39856772965266513</v>
      </c>
      <c r="L21" s="230">
        <v>0.40411982652662792</v>
      </c>
      <c r="M21" s="230">
        <v>5.7572845846263328E-2</v>
      </c>
      <c r="N21" s="230">
        <v>0.11502420050725549</v>
      </c>
      <c r="O21" s="230">
        <v>9.3228969378989821E-2</v>
      </c>
      <c r="P21" s="230">
        <v>7.2213248034701319E-2</v>
      </c>
      <c r="Q21" s="230">
        <v>1.315057595726127E-2</v>
      </c>
      <c r="R21" s="230">
        <v>1.7565932194228868E-2</v>
      </c>
      <c r="S21" s="230">
        <v>3.0125768398935139E-2</v>
      </c>
      <c r="T21" s="230">
        <v>2.7022389129146659E-2</v>
      </c>
      <c r="U21" s="230">
        <v>1.3685228596372251E-2</v>
      </c>
      <c r="V21" s="230">
        <v>7.9373090472124232E-3</v>
      </c>
      <c r="W21" s="230">
        <v>1.190275006375238E-2</v>
      </c>
      <c r="X21" s="230">
        <v>1.120874047298819E-2</v>
      </c>
      <c r="Y21" s="230">
        <v>1.3763597001569721E-2</v>
      </c>
      <c r="DA21" s="71" t="s">
        <v>2459</v>
      </c>
    </row>
    <row r="22" spans="1:105" ht="12" customHeight="1" x14ac:dyDescent="0.25">
      <c r="A22" s="59" t="s">
        <v>35</v>
      </c>
      <c r="B22" s="230">
        <v>0.22306728329578909</v>
      </c>
      <c r="C22" s="230">
        <v>7.5303631474212318E-2</v>
      </c>
      <c r="D22" s="230">
        <v>9.2542061550219934E-2</v>
      </c>
      <c r="E22" s="230">
        <v>0.14472600887316939</v>
      </c>
      <c r="F22" s="230">
        <v>0.30896046159582241</v>
      </c>
      <c r="G22" s="230">
        <v>0.29347496900567321</v>
      </c>
      <c r="H22" s="230">
        <v>8.5711053473352075E-2</v>
      </c>
      <c r="I22" s="230">
        <v>0.21897468416890889</v>
      </c>
      <c r="J22" s="230">
        <v>0.28472938059444303</v>
      </c>
      <c r="K22" s="230">
        <v>6.9542614706149405E-2</v>
      </c>
      <c r="L22" s="230">
        <v>3.5887961019320631E-3</v>
      </c>
      <c r="M22" s="230">
        <v>1.065016433363607E-2</v>
      </c>
      <c r="N22" s="230">
        <v>1.055692410526882E-2</v>
      </c>
      <c r="O22" s="230">
        <v>9.7968805660088393E-2</v>
      </c>
      <c r="P22" s="230">
        <v>9.637881778476623E-2</v>
      </c>
      <c r="Q22" s="230">
        <v>4.6354884425664263E-6</v>
      </c>
      <c r="R22" s="230">
        <v>0.1307574092239781</v>
      </c>
      <c r="S22" s="230">
        <v>8.1837933733413484E-2</v>
      </c>
      <c r="T22" s="230">
        <v>0.13289683365567581</v>
      </c>
      <c r="U22" s="230">
        <v>5.3356856913758487E-2</v>
      </c>
      <c r="V22" s="230">
        <v>0.11145143956341839</v>
      </c>
      <c r="W22" s="230">
        <v>1.8868397735875501E-2</v>
      </c>
      <c r="X22" s="230">
        <v>7.8780933764671115E-4</v>
      </c>
      <c r="Y22" s="230">
        <v>5.5805603070689029E-4</v>
      </c>
      <c r="DA22" s="71" t="s">
        <v>2460</v>
      </c>
    </row>
    <row r="23" spans="1:105" ht="12" customHeight="1" x14ac:dyDescent="0.25">
      <c r="A23" s="60" t="s">
        <v>2411</v>
      </c>
      <c r="B23" s="329">
        <v>25.90411832974068</v>
      </c>
      <c r="C23" s="329">
        <v>27.75485661760278</v>
      </c>
      <c r="D23" s="329">
        <v>26.947777942961711</v>
      </c>
      <c r="E23" s="329">
        <v>23.63280986061886</v>
      </c>
      <c r="F23" s="329">
        <v>24.057447193725562</v>
      </c>
      <c r="G23" s="329">
        <v>27.119350194502381</v>
      </c>
      <c r="H23" s="329">
        <v>25.89325881251985</v>
      </c>
      <c r="I23" s="329">
        <v>26.591545752518041</v>
      </c>
      <c r="J23" s="329">
        <v>22.3444759789786</v>
      </c>
      <c r="K23" s="329">
        <v>18.467168460764231</v>
      </c>
      <c r="L23" s="329">
        <v>20.023475048730869</v>
      </c>
      <c r="M23" s="329">
        <v>22.17271528942786</v>
      </c>
      <c r="N23" s="329">
        <v>21.444323354961199</v>
      </c>
      <c r="O23" s="329">
        <v>21.509383008883841</v>
      </c>
      <c r="P23" s="329">
        <v>21.75091232903501</v>
      </c>
      <c r="Q23" s="329">
        <v>21.865776778274739</v>
      </c>
      <c r="R23" s="329">
        <v>21.62814453644425</v>
      </c>
      <c r="S23" s="329">
        <v>21.756823048951532</v>
      </c>
      <c r="T23" s="329">
        <v>21.673105699112341</v>
      </c>
      <c r="U23" s="329">
        <v>21.075409760155001</v>
      </c>
      <c r="V23" s="329">
        <v>18.813820723479669</v>
      </c>
      <c r="W23" s="329">
        <v>19.484664858908889</v>
      </c>
      <c r="X23" s="329">
        <v>18.2834463957922</v>
      </c>
      <c r="Y23" s="329">
        <v>20.180004887547462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7.6366829080131167</v>
      </c>
      <c r="C24" s="261">
        <f t="shared" si="1"/>
        <v>7.3240818351419943</v>
      </c>
      <c r="D24" s="261">
        <f t="shared" si="1"/>
        <v>7.311278080093782</v>
      </c>
      <c r="E24" s="261">
        <f t="shared" si="1"/>
        <v>7.537855494780815</v>
      </c>
      <c r="F24" s="261">
        <f t="shared" si="1"/>
        <v>8.5005128827217007</v>
      </c>
      <c r="G24" s="261">
        <f t="shared" si="1"/>
        <v>8.4558777727270211</v>
      </c>
      <c r="H24" s="261">
        <f t="shared" si="1"/>
        <v>6.8565200740281576</v>
      </c>
      <c r="I24" s="261">
        <f t="shared" si="1"/>
        <v>7.7536900691353861</v>
      </c>
      <c r="J24" s="261">
        <f t="shared" si="1"/>
        <v>6.8414132736468547</v>
      </c>
      <c r="K24" s="261">
        <f t="shared" si="1"/>
        <v>4.8271826432775269</v>
      </c>
      <c r="L24" s="261">
        <f t="shared" si="1"/>
        <v>3.9195617818337189</v>
      </c>
      <c r="M24" s="261">
        <f t="shared" si="1"/>
        <v>4.365205874126092</v>
      </c>
      <c r="N24" s="261">
        <f t="shared" si="1"/>
        <v>4.2401038237469342</v>
      </c>
      <c r="O24" s="261">
        <f t="shared" si="1"/>
        <v>5.384348252718441</v>
      </c>
      <c r="P24" s="261">
        <f t="shared" si="1"/>
        <v>5.2805719392171024</v>
      </c>
      <c r="Q24" s="261">
        <f t="shared" si="1"/>
        <v>3.0793981232791596</v>
      </c>
      <c r="R24" s="261">
        <f t="shared" si="1"/>
        <v>5.3657331964784873</v>
      </c>
      <c r="S24" s="261">
        <f t="shared" si="1"/>
        <v>5.2893456181038534</v>
      </c>
      <c r="T24" s="261">
        <f t="shared" si="1"/>
        <v>5.7243457792400632</v>
      </c>
      <c r="U24" s="261">
        <f t="shared" si="1"/>
        <v>4.8708069846575111</v>
      </c>
      <c r="V24" s="261">
        <f t="shared" si="1"/>
        <v>4.9622441712763008</v>
      </c>
      <c r="W24" s="261">
        <f t="shared" si="1"/>
        <v>4.2319934547301612</v>
      </c>
      <c r="X24" s="261">
        <f t="shared" si="1"/>
        <v>3.1190279700040895</v>
      </c>
      <c r="Y24" s="261">
        <f t="shared" si="1"/>
        <v>3.532242119437754</v>
      </c>
      <c r="DA24" s="70"/>
    </row>
    <row r="25" spans="1:105" ht="12" customHeight="1" x14ac:dyDescent="0.25">
      <c r="A25" s="60" t="s">
        <v>2414</v>
      </c>
      <c r="B25" s="262">
        <v>3.530333683738049</v>
      </c>
      <c r="C25" s="262">
        <v>2.788756823114459</v>
      </c>
      <c r="D25" s="262">
        <v>2.9083379258460522</v>
      </c>
      <c r="E25" s="262">
        <v>3.3083680775798738</v>
      </c>
      <c r="F25" s="262">
        <v>4.1769547968086824</v>
      </c>
      <c r="G25" s="262">
        <v>4.0449334986279526</v>
      </c>
      <c r="H25" s="262">
        <v>2.7101836511405462</v>
      </c>
      <c r="I25" s="262">
        <v>3.559592998137671</v>
      </c>
      <c r="J25" s="262">
        <v>3.3352844609756969</v>
      </c>
      <c r="K25" s="262">
        <v>1.95190828864989</v>
      </c>
      <c r="L25" s="262">
        <v>0.80727666077170779</v>
      </c>
      <c r="M25" s="262">
        <v>1.1549070723801189</v>
      </c>
      <c r="N25" s="262">
        <v>1.128193551826923</v>
      </c>
      <c r="O25" s="262">
        <v>2.2373650046569691</v>
      </c>
      <c r="P25" s="262">
        <v>2.173898361522046</v>
      </c>
      <c r="Q25" s="262">
        <v>8.4576211505039259E-2</v>
      </c>
      <c r="R25" s="262">
        <v>2.3075915317989799</v>
      </c>
      <c r="S25" s="262">
        <v>2.1276610775024971</v>
      </c>
      <c r="T25" s="262">
        <v>2.5063122017951511</v>
      </c>
      <c r="U25" s="262">
        <v>1.831586588194922</v>
      </c>
      <c r="V25" s="262">
        <v>2.2153940479771439</v>
      </c>
      <c r="W25" s="262">
        <v>1.3245714925579091</v>
      </c>
      <c r="X25" s="262">
        <v>0.43925551294878762</v>
      </c>
      <c r="Y25" s="262">
        <v>0.43494395544032938</v>
      </c>
      <c r="DA25" s="72" t="s">
        <v>2462</v>
      </c>
    </row>
    <row r="26" spans="1:105" ht="12" customHeight="1" x14ac:dyDescent="0.25">
      <c r="A26" s="60" t="s">
        <v>2416</v>
      </c>
      <c r="B26" s="262">
        <v>4.1063492242750677</v>
      </c>
      <c r="C26" s="262">
        <v>4.5353250120275348</v>
      </c>
      <c r="D26" s="262">
        <v>4.4029401542477293</v>
      </c>
      <c r="E26" s="262">
        <v>4.2294874172009411</v>
      </c>
      <c r="F26" s="262">
        <v>4.3235580859130183</v>
      </c>
      <c r="G26" s="262">
        <v>4.4109442740990694</v>
      </c>
      <c r="H26" s="262">
        <v>4.146336422887611</v>
      </c>
      <c r="I26" s="262">
        <v>4.1940970709977146</v>
      </c>
      <c r="J26" s="262">
        <v>3.5061288126711578</v>
      </c>
      <c r="K26" s="262">
        <v>2.8752743546276371</v>
      </c>
      <c r="L26" s="262">
        <v>3.1122851210620111</v>
      </c>
      <c r="M26" s="262">
        <v>3.210298801745973</v>
      </c>
      <c r="N26" s="262">
        <v>3.1119102719200109</v>
      </c>
      <c r="O26" s="262">
        <v>3.1469832480614719</v>
      </c>
      <c r="P26" s="262">
        <v>3.106673577695056</v>
      </c>
      <c r="Q26" s="262">
        <v>2.9948219117741202</v>
      </c>
      <c r="R26" s="262">
        <v>3.058141664679507</v>
      </c>
      <c r="S26" s="262">
        <v>3.1616845406013558</v>
      </c>
      <c r="T26" s="262">
        <v>3.218033577444912</v>
      </c>
      <c r="U26" s="262">
        <v>3.0392203964625888</v>
      </c>
      <c r="V26" s="262">
        <v>2.7468501232991569</v>
      </c>
      <c r="W26" s="262">
        <v>2.9074219621722519</v>
      </c>
      <c r="X26" s="262">
        <v>2.6797724570553019</v>
      </c>
      <c r="Y26" s="262">
        <v>3.0972981639974249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37.079394025717463</v>
      </c>
      <c r="C27" s="261">
        <f t="shared" si="2"/>
        <v>40.961133360662046</v>
      </c>
      <c r="D27" s="261">
        <f t="shared" si="2"/>
        <v>39.739120507850949</v>
      </c>
      <c r="E27" s="261">
        <f t="shared" si="2"/>
        <v>38.083641421091137</v>
      </c>
      <c r="F27" s="261">
        <f t="shared" si="2"/>
        <v>38.880106089365462</v>
      </c>
      <c r="G27" s="261">
        <f t="shared" si="2"/>
        <v>39.730488313133549</v>
      </c>
      <c r="H27" s="261">
        <f t="shared" si="2"/>
        <v>37.436227019896165</v>
      </c>
      <c r="I27" s="261">
        <f t="shared" si="2"/>
        <v>37.837567132247393</v>
      </c>
      <c r="J27" s="261">
        <f t="shared" si="2"/>
        <v>31.629851622611628</v>
      </c>
      <c r="K27" s="261">
        <f t="shared" si="2"/>
        <v>26.033951238712575</v>
      </c>
      <c r="L27" s="261">
        <f t="shared" si="2"/>
        <v>28.348007671830011</v>
      </c>
      <c r="M27" s="261">
        <f t="shared" si="2"/>
        <v>29.448145880542544</v>
      </c>
      <c r="N27" s="261">
        <f t="shared" si="2"/>
        <v>28.53041716732195</v>
      </c>
      <c r="O27" s="261">
        <f t="shared" si="2"/>
        <v>28.713920969680231</v>
      </c>
      <c r="P27" s="261">
        <f t="shared" si="2"/>
        <v>28.472273450984801</v>
      </c>
      <c r="Q27" s="261">
        <f t="shared" si="2"/>
        <v>27.912265374144749</v>
      </c>
      <c r="R27" s="261">
        <f t="shared" si="2"/>
        <v>28.094881841370995</v>
      </c>
      <c r="S27" s="261">
        <f t="shared" si="2"/>
        <v>28.887576958807262</v>
      </c>
      <c r="T27" s="261">
        <f t="shared" si="2"/>
        <v>29.37368089738851</v>
      </c>
      <c r="U27" s="261">
        <f t="shared" si="2"/>
        <v>27.930567714830318</v>
      </c>
      <c r="V27" s="261">
        <f t="shared" si="2"/>
        <v>26.102690955981</v>
      </c>
      <c r="W27" s="261">
        <f t="shared" si="2"/>
        <v>27.785495877500416</v>
      </c>
      <c r="X27" s="261">
        <f t="shared" si="2"/>
        <v>25.67662638355835</v>
      </c>
      <c r="Y27" s="261">
        <f t="shared" si="2"/>
        <v>29.647751114079121</v>
      </c>
      <c r="DA27" s="70"/>
    </row>
    <row r="28" spans="1:105" ht="12" customHeight="1" x14ac:dyDescent="0.25">
      <c r="A28" s="60" t="s">
        <v>2419</v>
      </c>
      <c r="B28" s="329">
        <v>5.3600654586880516</v>
      </c>
      <c r="C28" s="329">
        <v>6.9755946452300561</v>
      </c>
      <c r="D28" s="329">
        <v>6.7418413940202901</v>
      </c>
      <c r="E28" s="329">
        <v>9.1455068978843777</v>
      </c>
      <c r="F28" s="329">
        <v>9.4220074848035438</v>
      </c>
      <c r="G28" s="329">
        <v>6.5231207280286014</v>
      </c>
      <c r="H28" s="329">
        <v>5.7301958208922574</v>
      </c>
      <c r="I28" s="329">
        <v>5.2764907005926442</v>
      </c>
      <c r="J28" s="329">
        <v>4.2692687912092593</v>
      </c>
      <c r="K28" s="329">
        <v>3.4210918990012749</v>
      </c>
      <c r="L28" s="329">
        <v>3.8294667958330209</v>
      </c>
      <c r="M28" s="329">
        <v>2.2978822608349652</v>
      </c>
      <c r="N28" s="329">
        <v>2.272062038798031</v>
      </c>
      <c r="O28" s="329">
        <v>2.375900958802053</v>
      </c>
      <c r="P28" s="329">
        <v>1.838503252166424</v>
      </c>
      <c r="Q28" s="329">
        <v>1.1378448293185399</v>
      </c>
      <c r="R28" s="329">
        <v>1.6114395518474161</v>
      </c>
      <c r="S28" s="329">
        <v>2.246569143764571</v>
      </c>
      <c r="T28" s="329">
        <v>2.8351841229652419</v>
      </c>
      <c r="U28" s="329">
        <v>2.1239435187221698</v>
      </c>
      <c r="V28" s="329">
        <v>3.0653594578426211</v>
      </c>
      <c r="W28" s="329">
        <v>3.9267225808772852</v>
      </c>
      <c r="X28" s="329">
        <v>3.2887328376903389</v>
      </c>
      <c r="Y28" s="329">
        <v>4.9375410476944692</v>
      </c>
      <c r="DA28" s="72" t="s">
        <v>2464</v>
      </c>
    </row>
    <row r="29" spans="1:105" ht="12" customHeight="1" x14ac:dyDescent="0.25">
      <c r="A29" s="59" t="s">
        <v>28</v>
      </c>
      <c r="B29" s="230">
        <v>0.97354588812160892</v>
      </c>
      <c r="C29" s="230">
        <v>0.91703592948588408</v>
      </c>
      <c r="D29" s="230">
        <v>0.79451309768355727</v>
      </c>
      <c r="E29" s="230">
        <v>0.8410469545367022</v>
      </c>
      <c r="F29" s="230">
        <v>0.91561061909111796</v>
      </c>
      <c r="G29" s="230">
        <v>0.84831442147742919</v>
      </c>
      <c r="H29" s="230">
        <v>0.99948935400294225</v>
      </c>
      <c r="I29" s="230">
        <v>0.96316899983564119</v>
      </c>
      <c r="J29" s="230">
        <v>0.83943293542516262</v>
      </c>
      <c r="K29" s="230">
        <v>0.60361103482414979</v>
      </c>
      <c r="L29" s="230">
        <v>0.65667301144812629</v>
      </c>
      <c r="M29" s="230">
        <v>0.46529961190187752</v>
      </c>
      <c r="N29" s="230">
        <v>0.42770870860260451</v>
      </c>
      <c r="O29" s="230">
        <v>0.39750055918988703</v>
      </c>
      <c r="P29" s="230">
        <v>0.19559689510232789</v>
      </c>
      <c r="Q29" s="230">
        <v>0</v>
      </c>
      <c r="R29" s="230">
        <v>0</v>
      </c>
      <c r="S29" s="230">
        <v>0.47291430649370619</v>
      </c>
      <c r="T29" s="230">
        <v>0.60155193964200127</v>
      </c>
      <c r="U29" s="230">
        <v>0.36095409102085602</v>
      </c>
      <c r="V29" s="230">
        <v>0.1949433744827529</v>
      </c>
      <c r="W29" s="230">
        <v>0.83508746376440579</v>
      </c>
      <c r="X29" s="230">
        <v>0.78490550498489331</v>
      </c>
      <c r="Y29" s="230">
        <v>0.8819775189745499</v>
      </c>
      <c r="DA29" s="71" t="s">
        <v>2465</v>
      </c>
    </row>
    <row r="30" spans="1:105" ht="12" customHeight="1" x14ac:dyDescent="0.25">
      <c r="A30" s="59" t="s">
        <v>31</v>
      </c>
      <c r="B30" s="230">
        <v>2.1272921649849379</v>
      </c>
      <c r="C30" s="230">
        <v>1.9124075828348439</v>
      </c>
      <c r="D30" s="230">
        <v>1.9118027110916671</v>
      </c>
      <c r="E30" s="230">
        <v>2.1924230578918928</v>
      </c>
      <c r="F30" s="230">
        <v>2.478596399855542</v>
      </c>
      <c r="G30" s="230">
        <v>1.930523066966811</v>
      </c>
      <c r="H30" s="230">
        <v>1.4253324900987649</v>
      </c>
      <c r="I30" s="230">
        <v>1.404772998134117</v>
      </c>
      <c r="J30" s="230">
        <v>1.145314216410156</v>
      </c>
      <c r="K30" s="230">
        <v>1.0663952174479621</v>
      </c>
      <c r="L30" s="230">
        <v>1.5223256362528439</v>
      </c>
      <c r="M30" s="230">
        <v>1.171444134549118</v>
      </c>
      <c r="N30" s="230">
        <v>1.092838384389734</v>
      </c>
      <c r="O30" s="230">
        <v>1.0857591777444651</v>
      </c>
      <c r="P30" s="230">
        <v>0.83747608726567524</v>
      </c>
      <c r="Q30" s="230">
        <v>0.66075416470087378</v>
      </c>
      <c r="R30" s="230">
        <v>0.90300545937107224</v>
      </c>
      <c r="S30" s="230">
        <v>1.019986100963781</v>
      </c>
      <c r="T30" s="230">
        <v>1.1376055758808921</v>
      </c>
      <c r="U30" s="230">
        <v>0.8629061275246378</v>
      </c>
      <c r="V30" s="230">
        <v>1.7407761408861171</v>
      </c>
      <c r="W30" s="230">
        <v>2.0911470428869192</v>
      </c>
      <c r="X30" s="230">
        <v>1.844296625454823</v>
      </c>
      <c r="Y30" s="230">
        <v>3.392542240058384</v>
      </c>
      <c r="DA30" s="71" t="s">
        <v>2466</v>
      </c>
    </row>
    <row r="31" spans="1:105" ht="12" customHeight="1" x14ac:dyDescent="0.25">
      <c r="A31" s="59" t="s">
        <v>159</v>
      </c>
      <c r="B31" s="230">
        <v>1.133930658320605</v>
      </c>
      <c r="C31" s="230">
        <v>2.416452823692504</v>
      </c>
      <c r="D31" s="230">
        <v>2.0124055678178632</v>
      </c>
      <c r="E31" s="230">
        <v>3.3275232304288949</v>
      </c>
      <c r="F31" s="230">
        <v>3.3437892529504629</v>
      </c>
      <c r="G31" s="230">
        <v>1.9991770948149259</v>
      </c>
      <c r="H31" s="230">
        <v>1.7465727896154419</v>
      </c>
      <c r="I31" s="230">
        <v>1.598129243893041</v>
      </c>
      <c r="J31" s="230">
        <v>1.4836969559423829</v>
      </c>
      <c r="K31" s="230">
        <v>1.1778893066979621</v>
      </c>
      <c r="L31" s="230">
        <v>1.151233100015447</v>
      </c>
      <c r="M31" s="230">
        <v>0.57760013457184711</v>
      </c>
      <c r="N31" s="230">
        <v>0.59774214015770422</v>
      </c>
      <c r="O31" s="230">
        <v>0.65852149733005461</v>
      </c>
      <c r="P31" s="230">
        <v>0.59899100552968498</v>
      </c>
      <c r="Q31" s="230">
        <v>0.46098224243925368</v>
      </c>
      <c r="R31" s="230">
        <v>0.5268136744132329</v>
      </c>
      <c r="S31" s="230">
        <v>0.61657032553277868</v>
      </c>
      <c r="T31" s="230">
        <v>0.90020715097113702</v>
      </c>
      <c r="U31" s="230">
        <v>0.81799095057243387</v>
      </c>
      <c r="V31" s="230">
        <v>0.98344963805257057</v>
      </c>
      <c r="W31" s="230">
        <v>0.96280911773662059</v>
      </c>
      <c r="X31" s="230">
        <v>0.64484105442127326</v>
      </c>
      <c r="Y31" s="230">
        <v>0.6454845706628306</v>
      </c>
      <c r="DA31" s="71" t="s">
        <v>2467</v>
      </c>
    </row>
    <row r="32" spans="1:105" ht="12" customHeight="1" x14ac:dyDescent="0.25">
      <c r="A32" s="59" t="s">
        <v>32</v>
      </c>
      <c r="B32" s="230">
        <v>0.85215313506197476</v>
      </c>
      <c r="C32" s="230">
        <v>1.6374897808810529</v>
      </c>
      <c r="D32" s="230">
        <v>1.909803207365709</v>
      </c>
      <c r="E32" s="230">
        <v>2.6072981339577019</v>
      </c>
      <c r="F32" s="230">
        <v>2.305692280340109</v>
      </c>
      <c r="G32" s="230">
        <v>1.3857490398645289</v>
      </c>
      <c r="H32" s="230">
        <v>1.4538488767995741</v>
      </c>
      <c r="I32" s="230">
        <v>1.0422871924005681</v>
      </c>
      <c r="J32" s="230">
        <v>0.45217646229550462</v>
      </c>
      <c r="K32" s="230">
        <v>0.48804211794203889</v>
      </c>
      <c r="L32" s="230">
        <v>0.49484060391015672</v>
      </c>
      <c r="M32" s="230">
        <v>7.0497362260730653E-2</v>
      </c>
      <c r="N32" s="230">
        <v>0.14084595980480261</v>
      </c>
      <c r="O32" s="230">
        <v>0.114157921688559</v>
      </c>
      <c r="P32" s="230">
        <v>8.8424385348613868E-2</v>
      </c>
      <c r="Q32" s="230">
        <v>1.6102746070115841E-2</v>
      </c>
      <c r="R32" s="230">
        <v>2.1509304727627191E-2</v>
      </c>
      <c r="S32" s="230">
        <v>3.6888695998696083E-2</v>
      </c>
      <c r="T32" s="230">
        <v>3.3088639749975488E-2</v>
      </c>
      <c r="U32" s="230">
        <v>1.6757422771068061E-2</v>
      </c>
      <c r="V32" s="230">
        <v>9.7191539353621518E-3</v>
      </c>
      <c r="W32" s="230">
        <v>1.4574795996431489E-2</v>
      </c>
      <c r="X32" s="230">
        <v>1.372498833427125E-2</v>
      </c>
      <c r="Y32" s="230">
        <v>1.6853384083554759E-2</v>
      </c>
      <c r="DA32" s="71" t="s">
        <v>2468</v>
      </c>
    </row>
    <row r="33" spans="1:105" ht="12" customHeight="1" x14ac:dyDescent="0.25">
      <c r="A33" s="59" t="s">
        <v>35</v>
      </c>
      <c r="B33" s="230">
        <v>0.2731436121989253</v>
      </c>
      <c r="C33" s="230">
        <v>9.2208528335770187E-2</v>
      </c>
      <c r="D33" s="230">
        <v>0.1133168100614938</v>
      </c>
      <c r="E33" s="230">
        <v>0.177215521069187</v>
      </c>
      <c r="F33" s="230">
        <v>0.37831893256631299</v>
      </c>
      <c r="G33" s="230">
        <v>0.35935710490490602</v>
      </c>
      <c r="H33" s="230">
        <v>0.1049523103755331</v>
      </c>
      <c r="I33" s="230">
        <v>0.26813226632927623</v>
      </c>
      <c r="J33" s="230">
        <v>0.34864822113605259</v>
      </c>
      <c r="K33" s="230">
        <v>8.5154222089162526E-2</v>
      </c>
      <c r="L33" s="230">
        <v>4.3944442064474233E-3</v>
      </c>
      <c r="M33" s="230">
        <v>1.30410175513911E-2</v>
      </c>
      <c r="N33" s="230">
        <v>1.292684584318631E-2</v>
      </c>
      <c r="O33" s="230">
        <v>0.11996180284908781</v>
      </c>
      <c r="P33" s="230">
        <v>0.1180148789201219</v>
      </c>
      <c r="Q33" s="230">
        <v>5.6761082970201108E-6</v>
      </c>
      <c r="R33" s="230">
        <v>0.1601111133354835</v>
      </c>
      <c r="S33" s="230">
        <v>0.10020971477560831</v>
      </c>
      <c r="T33" s="230">
        <v>0.16273081672123571</v>
      </c>
      <c r="U33" s="230">
        <v>6.5334926833173643E-2</v>
      </c>
      <c r="V33" s="230">
        <v>0.13647115048581851</v>
      </c>
      <c r="W33" s="230">
        <v>2.3104160492908771E-2</v>
      </c>
      <c r="X33" s="230">
        <v>9.6466449507760495E-4</v>
      </c>
      <c r="Y33" s="230">
        <v>6.8333391515129399E-4</v>
      </c>
      <c r="DA33" s="71" t="s">
        <v>2469</v>
      </c>
    </row>
    <row r="34" spans="1:105" ht="12" customHeight="1" x14ac:dyDescent="0.25">
      <c r="A34" s="60" t="s">
        <v>2426</v>
      </c>
      <c r="B34" s="329">
        <v>31.719328567029411</v>
      </c>
      <c r="C34" s="329">
        <v>33.985538715431993</v>
      </c>
      <c r="D34" s="329">
        <v>32.997279113830658</v>
      </c>
      <c r="E34" s="329">
        <v>28.938134523206759</v>
      </c>
      <c r="F34" s="329">
        <v>29.458098604561918</v>
      </c>
      <c r="G34" s="329">
        <v>33.207367585104947</v>
      </c>
      <c r="H34" s="329">
        <v>31.70603119900391</v>
      </c>
      <c r="I34" s="329">
        <v>32.561076431654747</v>
      </c>
      <c r="J34" s="329">
        <v>27.360582831402368</v>
      </c>
      <c r="K34" s="329">
        <v>22.612859339711299</v>
      </c>
      <c r="L34" s="329">
        <v>24.51854087599699</v>
      </c>
      <c r="M34" s="329">
        <v>27.15026361970758</v>
      </c>
      <c r="N34" s="329">
        <v>26.25835512852392</v>
      </c>
      <c r="O34" s="329">
        <v>26.338020010878179</v>
      </c>
      <c r="P34" s="329">
        <v>26.633770198818379</v>
      </c>
      <c r="Q34" s="329">
        <v>26.77442054482621</v>
      </c>
      <c r="R34" s="329">
        <v>26.48344228952358</v>
      </c>
      <c r="S34" s="329">
        <v>26.641007815042691</v>
      </c>
      <c r="T34" s="329">
        <v>26.538496774423269</v>
      </c>
      <c r="U34" s="329">
        <v>25.80662419610815</v>
      </c>
      <c r="V34" s="329">
        <v>23.037331498138379</v>
      </c>
      <c r="W34" s="329">
        <v>23.858773296623131</v>
      </c>
      <c r="X34" s="329">
        <v>22.38789354586801</v>
      </c>
      <c r="Y34" s="329">
        <v>24.710210066384651</v>
      </c>
      <c r="DA34" s="72" t="s">
        <v>2470</v>
      </c>
    </row>
    <row r="35" spans="1:105" ht="12" customHeight="1" x14ac:dyDescent="0.25">
      <c r="A35" s="57" t="s">
        <v>2428</v>
      </c>
      <c r="B35" s="261">
        <v>21.754976032961871</v>
      </c>
      <c r="C35" s="261">
        <v>25.38931535081241</v>
      </c>
      <c r="D35" s="261">
        <v>24.51842519391905</v>
      </c>
      <c r="E35" s="261">
        <v>25.88785883443364</v>
      </c>
      <c r="F35" s="261">
        <v>26.421594815500011</v>
      </c>
      <c r="G35" s="261">
        <v>24.158342219277799</v>
      </c>
      <c r="H35" s="261">
        <v>22.38262962100346</v>
      </c>
      <c r="I35" s="261">
        <v>21.889035058181172</v>
      </c>
      <c r="J35" s="261">
        <v>18.14952246751869</v>
      </c>
      <c r="K35" s="261">
        <v>14.971496217224839</v>
      </c>
      <c r="L35" s="261">
        <v>16.792882445088189</v>
      </c>
      <c r="M35" s="261">
        <v>14.85501971115675</v>
      </c>
      <c r="N35" s="261">
        <v>14.458199521174061</v>
      </c>
      <c r="O35" s="261">
        <v>14.463384044188439</v>
      </c>
      <c r="P35" s="261">
        <v>13.378618766366641</v>
      </c>
      <c r="Q35" s="261">
        <v>12.18603620888528</v>
      </c>
      <c r="R35" s="261">
        <v>12.85023485989446</v>
      </c>
      <c r="S35" s="261">
        <v>14.307194686196439</v>
      </c>
      <c r="T35" s="261">
        <v>15.965197356718109</v>
      </c>
      <c r="U35" s="261">
        <v>14.40460162901433</v>
      </c>
      <c r="V35" s="261">
        <v>34.098799919333729</v>
      </c>
      <c r="W35" s="261">
        <v>41.259628738679957</v>
      </c>
      <c r="X35" s="261">
        <v>34.330292978797033</v>
      </c>
      <c r="Y35" s="261">
        <v>38.839575136906262</v>
      </c>
      <c r="DA35" s="70" t="s">
        <v>2471</v>
      </c>
    </row>
    <row r="36" spans="1:105" ht="12" customHeight="1" x14ac:dyDescent="0.25">
      <c r="A36" s="46" t="s">
        <v>28</v>
      </c>
      <c r="B36" s="229">
        <v>3.9116187107778351</v>
      </c>
      <c r="C36" s="229">
        <v>3.2968441931431109</v>
      </c>
      <c r="D36" s="229">
        <v>2.8579346546158089</v>
      </c>
      <c r="E36" s="229">
        <v>2.3513023625699292</v>
      </c>
      <c r="F36" s="229">
        <v>2.5353185943437468</v>
      </c>
      <c r="G36" s="229">
        <v>3.0972638647324642</v>
      </c>
      <c r="H36" s="229">
        <v>3.842502690413772</v>
      </c>
      <c r="I36" s="229">
        <v>3.9392637920166398</v>
      </c>
      <c r="J36" s="229">
        <v>3.5035864280222389</v>
      </c>
      <c r="K36" s="229">
        <v>2.6011943122294521</v>
      </c>
      <c r="L36" s="229">
        <v>2.8424932180446012</v>
      </c>
      <c r="M36" s="229">
        <v>2.9696699493418559</v>
      </c>
      <c r="N36" s="229">
        <v>2.6871545374514749</v>
      </c>
      <c r="O36" s="229">
        <v>2.384970721614625</v>
      </c>
      <c r="P36" s="229">
        <v>1.392216988936509</v>
      </c>
      <c r="Q36" s="229">
        <v>0</v>
      </c>
      <c r="R36" s="229">
        <v>0</v>
      </c>
      <c r="S36" s="229">
        <v>2.94938363185664</v>
      </c>
      <c r="T36" s="229">
        <v>2.9893413353528211</v>
      </c>
      <c r="U36" s="229">
        <v>2.0996728287454798</v>
      </c>
      <c r="V36" s="229">
        <v>0.2459738789758304</v>
      </c>
      <c r="W36" s="229">
        <v>0.83653350941699356</v>
      </c>
      <c r="X36" s="229">
        <v>0.97022332940177813</v>
      </c>
      <c r="Y36" s="229">
        <v>1.094275038907397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8.6324620017308611</v>
      </c>
      <c r="C38" s="229">
        <v>6.943844317008824</v>
      </c>
      <c r="D38" s="229">
        <v>6.9454718187929894</v>
      </c>
      <c r="E38" s="229">
        <v>6.1904190004862176</v>
      </c>
      <c r="F38" s="229">
        <v>6.9316237649815724</v>
      </c>
      <c r="G38" s="229">
        <v>7.1187509197073036</v>
      </c>
      <c r="H38" s="229">
        <v>5.5342610298204447</v>
      </c>
      <c r="I38" s="229">
        <v>5.8026471918826701</v>
      </c>
      <c r="J38" s="229">
        <v>4.8279073671040997</v>
      </c>
      <c r="K38" s="229">
        <v>4.6413173093197768</v>
      </c>
      <c r="L38" s="229">
        <v>6.6552638418806547</v>
      </c>
      <c r="M38" s="229">
        <v>7.551000915943094</v>
      </c>
      <c r="N38" s="229">
        <v>6.934384798801454</v>
      </c>
      <c r="O38" s="229">
        <v>6.5793995959545972</v>
      </c>
      <c r="P38" s="229">
        <v>6.0203928962475128</v>
      </c>
      <c r="Q38" s="229">
        <v>6.8834956291724767</v>
      </c>
      <c r="R38" s="229">
        <v>7.1074146172524966</v>
      </c>
      <c r="S38" s="229">
        <v>6.4246653941361913</v>
      </c>
      <c r="T38" s="229">
        <v>5.7095454541612822</v>
      </c>
      <c r="U38" s="229">
        <v>5.0695645761048302</v>
      </c>
      <c r="V38" s="229">
        <v>2.2183541623336769</v>
      </c>
      <c r="W38" s="229">
        <v>2.1156479286094179</v>
      </c>
      <c r="X38" s="229">
        <v>2.302462451905007</v>
      </c>
      <c r="Y38" s="229">
        <v>4.2511035899602234</v>
      </c>
      <c r="DA38" s="73" t="s">
        <v>2474</v>
      </c>
    </row>
    <row r="39" spans="1:105" ht="12" customHeight="1" x14ac:dyDescent="0.25">
      <c r="A39" s="46" t="s">
        <v>159</v>
      </c>
      <c r="B39" s="229">
        <v>4.6889477729005824</v>
      </c>
      <c r="C39" s="229">
        <v>8.9408580977736491</v>
      </c>
      <c r="D39" s="229">
        <v>7.449987665037507</v>
      </c>
      <c r="E39" s="229">
        <v>9.5741040630750298</v>
      </c>
      <c r="F39" s="229">
        <v>9.5290461034305398</v>
      </c>
      <c r="G39" s="229">
        <v>7.5121012482633391</v>
      </c>
      <c r="H39" s="229">
        <v>6.9105323976273079</v>
      </c>
      <c r="I39" s="229">
        <v>6.7268737453435694</v>
      </c>
      <c r="J39" s="229">
        <v>6.3732484047517426</v>
      </c>
      <c r="K39" s="229">
        <v>5.2240691143014999</v>
      </c>
      <c r="L39" s="229">
        <v>5.128641558832002</v>
      </c>
      <c r="M39" s="229">
        <v>3.793949882110681</v>
      </c>
      <c r="N39" s="229">
        <v>3.8649798519523211</v>
      </c>
      <c r="O39" s="229">
        <v>4.0663436162704159</v>
      </c>
      <c r="P39" s="229">
        <v>4.3878733466791546</v>
      </c>
      <c r="Q39" s="229">
        <v>4.8936701278070869</v>
      </c>
      <c r="R39" s="229">
        <v>4.2253207027647628</v>
      </c>
      <c r="S39" s="229">
        <v>3.9574937916235942</v>
      </c>
      <c r="T39" s="229">
        <v>4.6039822892933806</v>
      </c>
      <c r="U39" s="229">
        <v>4.8970774052049029</v>
      </c>
      <c r="V39" s="229">
        <v>1.277089826257231</v>
      </c>
      <c r="W39" s="229">
        <v>0.99261396839016458</v>
      </c>
      <c r="X39" s="229">
        <v>0.820343662713374</v>
      </c>
      <c r="Y39" s="229">
        <v>0.82422095689455432</v>
      </c>
      <c r="DA39" s="73" t="s">
        <v>2475</v>
      </c>
    </row>
    <row r="40" spans="1:105" ht="12" customHeight="1" x14ac:dyDescent="0.25">
      <c r="A40" s="46" t="s">
        <v>32</v>
      </c>
      <c r="B40" s="229">
        <v>3.416205076870614</v>
      </c>
      <c r="C40" s="229">
        <v>5.8737690892414651</v>
      </c>
      <c r="D40" s="229">
        <v>6.854346445580604</v>
      </c>
      <c r="E40" s="229">
        <v>7.2728583836743166</v>
      </c>
      <c r="F40" s="229">
        <v>6.3701442343127166</v>
      </c>
      <c r="G40" s="229">
        <v>5.0481487280348079</v>
      </c>
      <c r="H40" s="229">
        <v>5.5767538083682444</v>
      </c>
      <c r="I40" s="229">
        <v>4.2533014969396419</v>
      </c>
      <c r="J40" s="229">
        <v>1.8830462275331219</v>
      </c>
      <c r="K40" s="229">
        <v>2.0984524262416571</v>
      </c>
      <c r="L40" s="229">
        <v>2.1371834254200048</v>
      </c>
      <c r="M40" s="229">
        <v>0.44892579590524528</v>
      </c>
      <c r="N40" s="229">
        <v>0.88290737301292088</v>
      </c>
      <c r="O40" s="229">
        <v>0.68340407046756202</v>
      </c>
      <c r="P40" s="229">
        <v>0.62797625395461365</v>
      </c>
      <c r="Q40" s="229">
        <v>0.16572492423294491</v>
      </c>
      <c r="R40" s="229">
        <v>0.16725010549819999</v>
      </c>
      <c r="S40" s="229">
        <v>0.22954525317840949</v>
      </c>
      <c r="T40" s="229">
        <v>0.1640618065997014</v>
      </c>
      <c r="U40" s="229">
        <v>9.7259735900840624E-2</v>
      </c>
      <c r="V40" s="229">
        <v>1.223587892085683E-2</v>
      </c>
      <c r="W40" s="229">
        <v>1.456733348538315E-2</v>
      </c>
      <c r="X40" s="229">
        <v>1.6927488279506849E-2</v>
      </c>
      <c r="Y40" s="229">
        <v>2.0863266008206361E-2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6.0141410168723042E-2</v>
      </c>
      <c r="H41" s="229">
        <v>0.1120513185176566</v>
      </c>
      <c r="I41" s="229">
        <v>6.2044944964760457E-2</v>
      </c>
      <c r="J41" s="229">
        <v>9.5588314879556352E-2</v>
      </c>
      <c r="K41" s="229">
        <v>3.6733076869551011E-2</v>
      </c>
      <c r="L41" s="229">
        <v>1.013503661518919E-2</v>
      </c>
      <c r="M41" s="229">
        <v>7.6141391830087026E-3</v>
      </c>
      <c r="N41" s="229">
        <v>6.9453296601763781E-3</v>
      </c>
      <c r="O41" s="229">
        <v>2.407714282236556E-2</v>
      </c>
      <c r="P41" s="229">
        <v>0.1038198166992594</v>
      </c>
      <c r="Q41" s="229">
        <v>0.24308653810523001</v>
      </c>
      <c r="R41" s="229">
        <v>9.3067417447635456E-2</v>
      </c>
      <c r="S41" s="229">
        <v>0.1164243038602303</v>
      </c>
      <c r="T41" s="229">
        <v>1.683496462757796</v>
      </c>
      <c r="U41" s="229">
        <v>1.85810719509986</v>
      </c>
      <c r="V41" s="229">
        <v>0.42577443160220613</v>
      </c>
      <c r="W41" s="229">
        <v>0.41754292978858271</v>
      </c>
      <c r="X41" s="229">
        <v>0.3871892668298807</v>
      </c>
      <c r="Y41" s="229">
        <v>0.38086129980729422</v>
      </c>
      <c r="DA41" s="73" t="s">
        <v>2477</v>
      </c>
    </row>
    <row r="42" spans="1:105" ht="12" customHeight="1" x14ac:dyDescent="0.25">
      <c r="A42" s="46" t="s">
        <v>35</v>
      </c>
      <c r="B42" s="229">
        <v>1.1057424706819741</v>
      </c>
      <c r="C42" s="229">
        <v>0.3339996536453595</v>
      </c>
      <c r="D42" s="229">
        <v>0.4106846098921399</v>
      </c>
      <c r="E42" s="229">
        <v>0.49917502462814528</v>
      </c>
      <c r="F42" s="229">
        <v>1.0554621184314319</v>
      </c>
      <c r="G42" s="229">
        <v>1.3219360483711591</v>
      </c>
      <c r="H42" s="229">
        <v>0.40652837625603921</v>
      </c>
      <c r="I42" s="229">
        <v>1.104903887033887</v>
      </c>
      <c r="J42" s="229">
        <v>1.4661457252279291</v>
      </c>
      <c r="K42" s="229">
        <v>0.3697299782629021</v>
      </c>
      <c r="L42" s="229">
        <v>1.9165364295738788E-2</v>
      </c>
      <c r="M42" s="229">
        <v>8.3859028672868791E-2</v>
      </c>
      <c r="N42" s="229">
        <v>8.1827630295717713E-2</v>
      </c>
      <c r="O42" s="229">
        <v>0.72518889705887846</v>
      </c>
      <c r="P42" s="229">
        <v>0.84633946384958658</v>
      </c>
      <c r="Q42" s="229">
        <v>5.8989567546014173E-5</v>
      </c>
      <c r="R42" s="229">
        <v>1.2571820169313599</v>
      </c>
      <c r="S42" s="229">
        <v>0.62968231154137777</v>
      </c>
      <c r="T42" s="229">
        <v>0.81477000855312343</v>
      </c>
      <c r="U42" s="229">
        <v>0.38291988795841558</v>
      </c>
      <c r="V42" s="229">
        <v>0.17349390314771951</v>
      </c>
      <c r="W42" s="229">
        <v>2.3318704838258288E-2</v>
      </c>
      <c r="X42" s="229">
        <v>1.2014162087731249E-3</v>
      </c>
      <c r="Y42" s="229">
        <v>8.5421030795167132E-4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0.41662539661527209</v>
      </c>
      <c r="W44" s="229">
        <v>0.52776883316097201</v>
      </c>
      <c r="X44" s="229">
        <v>0.55551719451080994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29.329252441480939</v>
      </c>
      <c r="W45" s="229">
        <v>36.331635530990191</v>
      </c>
      <c r="X45" s="229">
        <v>29.276428168947898</v>
      </c>
      <c r="Y45" s="229">
        <v>32.267396775020629</v>
      </c>
      <c r="DA45" s="73" t="s">
        <v>2481</v>
      </c>
    </row>
    <row r="46" spans="1:105" ht="12" customHeight="1" x14ac:dyDescent="0.25">
      <c r="A46" s="57" t="s">
        <v>2440</v>
      </c>
      <c r="B46" s="261">
        <v>21.946825466442611</v>
      </c>
      <c r="C46" s="261">
        <v>24.239532742160279</v>
      </c>
      <c r="D46" s="261">
        <v>23.531987618886919</v>
      </c>
      <c r="E46" s="261">
        <v>22.604950794025861</v>
      </c>
      <c r="F46" s="261">
        <v>23.10772160940871</v>
      </c>
      <c r="G46" s="261">
        <v>23.5747664990541</v>
      </c>
      <c r="H46" s="261">
        <v>22.160541353940321</v>
      </c>
      <c r="I46" s="261">
        <v>22.415803279068381</v>
      </c>
      <c r="J46" s="261">
        <v>18.73888286453376</v>
      </c>
      <c r="K46" s="261">
        <v>15.367213303756779</v>
      </c>
      <c r="L46" s="261">
        <v>16.63394285852846</v>
      </c>
      <c r="M46" s="261">
        <v>17.157787525849539</v>
      </c>
      <c r="N46" s="261">
        <v>16.631939436937561</v>
      </c>
      <c r="O46" s="261">
        <v>16.81939073343591</v>
      </c>
      <c r="P46" s="261">
        <v>16.603951360936421</v>
      </c>
      <c r="Q46" s="261">
        <v>16.006148091894929</v>
      </c>
      <c r="R46" s="261">
        <v>16.34456732749663</v>
      </c>
      <c r="S46" s="261">
        <v>16.89796337396939</v>
      </c>
      <c r="T46" s="261">
        <v>17.19912686720005</v>
      </c>
      <c r="U46" s="261">
        <v>16.243440572688339</v>
      </c>
      <c r="V46" s="261">
        <v>14.68083617490316</v>
      </c>
      <c r="W46" s="261">
        <v>15.53902965288132</v>
      </c>
      <c r="X46" s="261">
        <v>14.322332366934891</v>
      </c>
      <c r="Y46" s="261">
        <v>16.553843453191689</v>
      </c>
      <c r="DA46" s="70" t="s">
        <v>2482</v>
      </c>
    </row>
    <row r="47" spans="1:105" ht="12" customHeight="1" x14ac:dyDescent="0.25">
      <c r="A47" s="41" t="s">
        <v>2442</v>
      </c>
      <c r="B47" s="350">
        <v>13.68034376566467</v>
      </c>
      <c r="C47" s="350">
        <v>15.109480919637869</v>
      </c>
      <c r="D47" s="350">
        <v>14.668439433665361</v>
      </c>
      <c r="E47" s="350">
        <v>14.09057989462082</v>
      </c>
      <c r="F47" s="350">
        <v>14.403977274132391</v>
      </c>
      <c r="G47" s="350">
        <v>14.695105239501011</v>
      </c>
      <c r="H47" s="350">
        <v>13.8135615202608</v>
      </c>
      <c r="I47" s="350">
        <v>13.97267660008759</v>
      </c>
      <c r="J47" s="350">
        <v>11.68070342397897</v>
      </c>
      <c r="K47" s="350">
        <v>9.5790054482883935</v>
      </c>
      <c r="L47" s="350">
        <v>10.368609201865461</v>
      </c>
      <c r="M47" s="350">
        <v>10.695142765442579</v>
      </c>
      <c r="N47" s="350">
        <v>10.367360388176531</v>
      </c>
      <c r="O47" s="350">
        <v>10.48420636115508</v>
      </c>
      <c r="P47" s="350">
        <v>10.349914288665669</v>
      </c>
      <c r="Q47" s="350">
        <v>9.9772793380104829</v>
      </c>
      <c r="R47" s="350">
        <v>10.188229732044629</v>
      </c>
      <c r="S47" s="350">
        <v>10.53318386520084</v>
      </c>
      <c r="T47" s="350">
        <v>10.720911248523921</v>
      </c>
      <c r="U47" s="350">
        <v>10.12519333656234</v>
      </c>
      <c r="V47" s="350">
        <v>9.1511588291969552</v>
      </c>
      <c r="W47" s="350">
        <v>9.6861055263465765</v>
      </c>
      <c r="X47" s="350">
        <v>8.9276889090572542</v>
      </c>
      <c r="Y47" s="350">
        <v>10.31868000358083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0.99999999999999989</v>
      </c>
      <c r="D51" s="232">
        <f t="shared" si="3"/>
        <v>1.0000000000000002</v>
      </c>
      <c r="E51" s="232">
        <f t="shared" si="3"/>
        <v>1</v>
      </c>
      <c r="F51" s="232">
        <f t="shared" si="3"/>
        <v>0.99999999999999989</v>
      </c>
      <c r="G51" s="232">
        <f t="shared" si="3"/>
        <v>1</v>
      </c>
      <c r="H51" s="232">
        <f t="shared" si="3"/>
        <v>1</v>
      </c>
      <c r="I51" s="232">
        <f t="shared" si="3"/>
        <v>0.99999999999999989</v>
      </c>
      <c r="J51" s="232">
        <f t="shared" si="3"/>
        <v>1</v>
      </c>
      <c r="K51" s="232">
        <f t="shared" si="3"/>
        <v>1.0000000000000004</v>
      </c>
      <c r="L51" s="232">
        <f t="shared" si="3"/>
        <v>1.0000000000000002</v>
      </c>
      <c r="M51" s="232">
        <f t="shared" si="3"/>
        <v>0.99999999999999956</v>
      </c>
      <c r="N51" s="232">
        <f t="shared" si="3"/>
        <v>1.0000000000000002</v>
      </c>
      <c r="O51" s="232">
        <f t="shared" si="3"/>
        <v>0.99999999999999989</v>
      </c>
      <c r="P51" s="232">
        <f t="shared" si="3"/>
        <v>0.99999999999999989</v>
      </c>
      <c r="Q51" s="232">
        <f t="shared" si="3"/>
        <v>0.99999999999999944</v>
      </c>
      <c r="R51" s="232">
        <f t="shared" si="3"/>
        <v>1.0000000000000002</v>
      </c>
      <c r="S51" s="232">
        <f t="shared" si="3"/>
        <v>0.99999999999999978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0.99999999999999967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2.2720200991817617E-2</v>
      </c>
      <c r="C52" s="299">
        <f t="shared" si="4"/>
        <v>2.2689365001120655E-2</v>
      </c>
      <c r="D52" s="299">
        <f t="shared" si="4"/>
        <v>2.2683763881198755E-2</v>
      </c>
      <c r="E52" s="299">
        <f t="shared" si="4"/>
        <v>2.2319048593349738E-2</v>
      </c>
      <c r="F52" s="299">
        <f t="shared" si="4"/>
        <v>2.2234125723318562E-2</v>
      </c>
      <c r="G52" s="299">
        <f t="shared" si="4"/>
        <v>2.2611897014831767E-2</v>
      </c>
      <c r="H52" s="299">
        <f t="shared" si="4"/>
        <v>2.2786347449320711E-2</v>
      </c>
      <c r="I52" s="299">
        <f t="shared" si="4"/>
        <v>2.2788711496034744E-2</v>
      </c>
      <c r="J52" s="299">
        <f t="shared" si="4"/>
        <v>2.275860270554677E-2</v>
      </c>
      <c r="K52" s="299">
        <f t="shared" si="4"/>
        <v>2.2860976275908568E-2</v>
      </c>
      <c r="L52" s="299">
        <f t="shared" si="4"/>
        <v>2.2930586213683216E-2</v>
      </c>
      <c r="M52" s="299">
        <f t="shared" si="4"/>
        <v>2.326709172539751E-2</v>
      </c>
      <c r="N52" s="299">
        <f t="shared" si="4"/>
        <v>2.3260021735489193E-2</v>
      </c>
      <c r="O52" s="299">
        <f t="shared" si="4"/>
        <v>2.3132991134325886E-2</v>
      </c>
      <c r="P52" s="299">
        <f t="shared" si="4"/>
        <v>2.3276520622951088E-2</v>
      </c>
      <c r="Q52" s="299">
        <f t="shared" si="4"/>
        <v>2.3664018355807517E-2</v>
      </c>
      <c r="R52" s="299">
        <f t="shared" si="4"/>
        <v>2.3284518480341472E-2</v>
      </c>
      <c r="S52" s="299">
        <f t="shared" si="4"/>
        <v>2.3184977663200823E-2</v>
      </c>
      <c r="T52" s="299">
        <f t="shared" si="4"/>
        <v>2.2866179096006058E-2</v>
      </c>
      <c r="U52" s="299">
        <f t="shared" si="4"/>
        <v>2.3037956962868682E-2</v>
      </c>
      <c r="V52" s="299">
        <f t="shared" si="4"/>
        <v>1.8780644537732833E-2</v>
      </c>
      <c r="W52" s="299">
        <f t="shared" si="4"/>
        <v>1.8170226644605162E-2</v>
      </c>
      <c r="X52" s="299">
        <f t="shared" si="4"/>
        <v>1.8812245309034817E-2</v>
      </c>
      <c r="Y52" s="299">
        <f t="shared" si="4"/>
        <v>1.8940630375785878E-2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8.012289601167082E-3</v>
      </c>
      <c r="C53" s="233">
        <f t="shared" si="5"/>
        <v>8.0014152744966455E-3</v>
      </c>
      <c r="D53" s="233">
        <f t="shared" si="5"/>
        <v>7.9994400369130855E-3</v>
      </c>
      <c r="E53" s="233">
        <f t="shared" si="5"/>
        <v>7.8708230185481655E-3</v>
      </c>
      <c r="F53" s="233">
        <f t="shared" si="5"/>
        <v>7.8408749283575413E-3</v>
      </c>
      <c r="G53" s="233">
        <f t="shared" si="5"/>
        <v>7.9740961525756205E-3</v>
      </c>
      <c r="H53" s="233">
        <f t="shared" si="5"/>
        <v>8.0356161806193083E-3</v>
      </c>
      <c r="I53" s="233">
        <f t="shared" si="5"/>
        <v>8.0364498628085791E-3</v>
      </c>
      <c r="J53" s="233">
        <f t="shared" si="5"/>
        <v>8.0258319836349987E-3</v>
      </c>
      <c r="K53" s="233">
        <f t="shared" si="5"/>
        <v>8.0619340715320006E-3</v>
      </c>
      <c r="L53" s="233">
        <f t="shared" si="5"/>
        <v>8.0864820489363592E-3</v>
      </c>
      <c r="M53" s="233">
        <f t="shared" si="5"/>
        <v>8.2051508764355106E-3</v>
      </c>
      <c r="N53" s="233">
        <f t="shared" si="5"/>
        <v>8.2026576411580853E-3</v>
      </c>
      <c r="O53" s="233">
        <f t="shared" si="5"/>
        <v>8.1578602397135627E-3</v>
      </c>
      <c r="P53" s="233">
        <f t="shared" si="5"/>
        <v>8.2084759816071634E-3</v>
      </c>
      <c r="Q53" s="233">
        <f t="shared" si="5"/>
        <v>8.3451272399547236E-3</v>
      </c>
      <c r="R53" s="233">
        <f t="shared" si="5"/>
        <v>8.2112964297899778E-3</v>
      </c>
      <c r="S53" s="233">
        <f t="shared" si="5"/>
        <v>8.1761933136531573E-3</v>
      </c>
      <c r="T53" s="233">
        <f t="shared" si="5"/>
        <v>8.0637688484945305E-3</v>
      </c>
      <c r="U53" s="233">
        <f t="shared" si="5"/>
        <v>8.1243463943036411E-3</v>
      </c>
      <c r="V53" s="233">
        <f t="shared" si="5"/>
        <v>6.623003158602518E-3</v>
      </c>
      <c r="W53" s="233">
        <f t="shared" si="5"/>
        <v>6.4077390005418348E-3</v>
      </c>
      <c r="X53" s="233">
        <f t="shared" si="5"/>
        <v>6.6341471855142073E-3</v>
      </c>
      <c r="Y53" s="233">
        <f t="shared" si="5"/>
        <v>6.6794222398874085E-3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5.3494914171480529E-2</v>
      </c>
      <c r="C54" s="233">
        <f t="shared" si="6"/>
        <v>5.3422310558672671E-2</v>
      </c>
      <c r="D54" s="233">
        <f t="shared" si="6"/>
        <v>5.3409122672280561E-2</v>
      </c>
      <c r="E54" s="233">
        <f t="shared" si="6"/>
        <v>5.2550397301517497E-2</v>
      </c>
      <c r="F54" s="233">
        <f t="shared" si="6"/>
        <v>5.2350445652975752E-2</v>
      </c>
      <c r="G54" s="233">
        <f t="shared" si="6"/>
        <v>5.3239911499832752E-2</v>
      </c>
      <c r="H54" s="233">
        <f t="shared" si="6"/>
        <v>5.3650656590667326E-2</v>
      </c>
      <c r="I54" s="233">
        <f t="shared" si="6"/>
        <v>5.3656222759563013E-2</v>
      </c>
      <c r="J54" s="233">
        <f t="shared" si="6"/>
        <v>5.3585331346078534E-2</v>
      </c>
      <c r="K54" s="233">
        <f t="shared" si="6"/>
        <v>5.3826370822881789E-2</v>
      </c>
      <c r="L54" s="233">
        <f t="shared" si="6"/>
        <v>5.3990268036998738E-2</v>
      </c>
      <c r="M54" s="233">
        <f t="shared" si="6"/>
        <v>5.4782573240366908E-2</v>
      </c>
      <c r="N54" s="233">
        <f t="shared" si="6"/>
        <v>5.4765926886601105E-2</v>
      </c>
      <c r="O54" s="233">
        <f t="shared" si="6"/>
        <v>5.4466832212710273E-2</v>
      </c>
      <c r="P54" s="233">
        <f t="shared" si="6"/>
        <v>5.4804773663045439E-2</v>
      </c>
      <c r="Q54" s="233">
        <f t="shared" si="6"/>
        <v>5.5717140502065186E-2</v>
      </c>
      <c r="R54" s="233">
        <f t="shared" si="6"/>
        <v>5.4823604689003706E-2</v>
      </c>
      <c r="S54" s="233">
        <f t="shared" si="6"/>
        <v>5.4589234954712393E-2</v>
      </c>
      <c r="T54" s="233">
        <f t="shared" si="6"/>
        <v>5.3838620908814784E-2</v>
      </c>
      <c r="U54" s="233">
        <f t="shared" si="6"/>
        <v>5.4243073415537121E-2</v>
      </c>
      <c r="V54" s="233">
        <f t="shared" si="6"/>
        <v>4.4219193659110721E-2</v>
      </c>
      <c r="W54" s="233">
        <f t="shared" si="6"/>
        <v>4.2781959331238323E-2</v>
      </c>
      <c r="X54" s="233">
        <f t="shared" si="6"/>
        <v>4.4293597954616772E-2</v>
      </c>
      <c r="Y54" s="233">
        <f t="shared" si="6"/>
        <v>4.459588172971285E-2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2.3413314301678041E-2</v>
      </c>
      <c r="C55" s="233">
        <f t="shared" si="7"/>
        <v>2.338153761351178E-2</v>
      </c>
      <c r="D55" s="233">
        <f t="shared" si="7"/>
        <v>2.3375765623148678E-2</v>
      </c>
      <c r="E55" s="233">
        <f t="shared" si="7"/>
        <v>2.2999924156424371E-2</v>
      </c>
      <c r="F55" s="233">
        <f t="shared" si="7"/>
        <v>2.2912410588733802E-2</v>
      </c>
      <c r="G55" s="233">
        <f t="shared" si="7"/>
        <v>2.3301706351809795E-2</v>
      </c>
      <c r="H55" s="233">
        <f t="shared" si="7"/>
        <v>2.3481478654626353E-2</v>
      </c>
      <c r="I55" s="233">
        <f t="shared" si="7"/>
        <v>2.3483914820079266E-2</v>
      </c>
      <c r="J55" s="233">
        <f t="shared" si="7"/>
        <v>2.3452887516439116E-2</v>
      </c>
      <c r="K55" s="233">
        <f t="shared" si="7"/>
        <v>2.3558384143864575E-2</v>
      </c>
      <c r="L55" s="233">
        <f t="shared" si="7"/>
        <v>2.3630117635668847E-2</v>
      </c>
      <c r="M55" s="233">
        <f t="shared" si="7"/>
        <v>2.3976888745345721E-2</v>
      </c>
      <c r="N55" s="233">
        <f t="shared" si="7"/>
        <v>2.3969603074946375E-2</v>
      </c>
      <c r="O55" s="233">
        <f t="shared" si="7"/>
        <v>2.3838697217553717E-2</v>
      </c>
      <c r="P55" s="233">
        <f t="shared" si="7"/>
        <v>2.39866052853543E-2</v>
      </c>
      <c r="Q55" s="233">
        <f t="shared" si="7"/>
        <v>2.4385924209241593E-2</v>
      </c>
      <c r="R55" s="233">
        <f t="shared" si="7"/>
        <v>2.3994847129204563E-2</v>
      </c>
      <c r="S55" s="233">
        <f t="shared" si="7"/>
        <v>2.3892269672323826E-2</v>
      </c>
      <c r="T55" s="233">
        <f t="shared" si="7"/>
        <v>2.3563745683678493E-2</v>
      </c>
      <c r="U55" s="233">
        <f t="shared" si="7"/>
        <v>2.3740763888243435E-2</v>
      </c>
      <c r="V55" s="233">
        <f t="shared" si="7"/>
        <v>1.9353575855618095E-2</v>
      </c>
      <c r="W55" s="233">
        <f t="shared" si="7"/>
        <v>1.8724536262512689E-2</v>
      </c>
      <c r="X55" s="233">
        <f t="shared" si="7"/>
        <v>1.9386140655152012E-2</v>
      </c>
      <c r="Y55" s="233">
        <f t="shared" si="7"/>
        <v>1.9518442298106991E-2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4.0900517828479074E-2</v>
      </c>
      <c r="C56" s="300">
        <f t="shared" si="8"/>
        <v>4.0654273934339964E-2</v>
      </c>
      <c r="D56" s="300">
        <f t="shared" si="8"/>
        <v>4.07515697617006E-2</v>
      </c>
      <c r="E56" s="300">
        <f t="shared" si="8"/>
        <v>3.9694505350226256E-2</v>
      </c>
      <c r="F56" s="300">
        <f t="shared" si="8"/>
        <v>3.9396470436877024E-2</v>
      </c>
      <c r="G56" s="300">
        <f t="shared" si="8"/>
        <v>4.0335901419463409E-2</v>
      </c>
      <c r="H56" s="300">
        <f t="shared" si="8"/>
        <v>4.0960235811304806E-2</v>
      </c>
      <c r="I56" s="300">
        <f t="shared" si="8"/>
        <v>4.0781801373811412E-2</v>
      </c>
      <c r="J56" s="300">
        <f t="shared" si="8"/>
        <v>4.0475552948342826E-2</v>
      </c>
      <c r="K56" s="300">
        <f t="shared" si="8"/>
        <v>4.0990219825982367E-2</v>
      </c>
      <c r="L56" s="300">
        <f t="shared" si="8"/>
        <v>4.1606915372075857E-2</v>
      </c>
      <c r="M56" s="300">
        <f t="shared" si="8"/>
        <v>4.2436260207791204E-2</v>
      </c>
      <c r="N56" s="300">
        <f t="shared" si="8"/>
        <v>4.2383957719020787E-2</v>
      </c>
      <c r="O56" s="300">
        <f t="shared" si="8"/>
        <v>4.1735576032075943E-2</v>
      </c>
      <c r="P56" s="300">
        <f t="shared" si="8"/>
        <v>4.1931636718705638E-2</v>
      </c>
      <c r="Q56" s="300">
        <f t="shared" si="8"/>
        <v>4.3223580911665671E-2</v>
      </c>
      <c r="R56" s="300">
        <f t="shared" si="8"/>
        <v>4.1861722380911036E-2</v>
      </c>
      <c r="S56" s="300">
        <f t="shared" si="8"/>
        <v>4.1901806652097029E-2</v>
      </c>
      <c r="T56" s="300">
        <f t="shared" si="8"/>
        <v>4.1103583434823156E-2</v>
      </c>
      <c r="U56" s="300">
        <f t="shared" si="8"/>
        <v>4.1526432639696798E-2</v>
      </c>
      <c r="V56" s="300">
        <f t="shared" si="8"/>
        <v>3.4249326721184706E-2</v>
      </c>
      <c r="W56" s="300">
        <f t="shared" si="8"/>
        <v>3.3437920405415419E-2</v>
      </c>
      <c r="X56" s="300">
        <f t="shared" si="8"/>
        <v>3.4859463744589418E-2</v>
      </c>
      <c r="Y56" s="300">
        <f t="shared" si="8"/>
        <v>3.5138959374795345E-2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0.19476889261911293</v>
      </c>
      <c r="C57" s="301">
        <f t="shared" si="9"/>
        <v>0.1945434307871714</v>
      </c>
      <c r="D57" s="301">
        <f t="shared" si="9"/>
        <v>0.19436643359817024</v>
      </c>
      <c r="E57" s="301">
        <f t="shared" si="9"/>
        <v>0.19079064975258189</v>
      </c>
      <c r="F57" s="301">
        <f t="shared" si="9"/>
        <v>0.18981777549769718</v>
      </c>
      <c r="G57" s="301">
        <f t="shared" si="9"/>
        <v>0.19335704918684993</v>
      </c>
      <c r="H57" s="301">
        <f t="shared" si="9"/>
        <v>0.19531380014250951</v>
      </c>
      <c r="I57" s="301">
        <f t="shared" si="9"/>
        <v>0.19517993818225465</v>
      </c>
      <c r="J57" s="301">
        <f t="shared" si="9"/>
        <v>0.19491513387688889</v>
      </c>
      <c r="K57" s="301">
        <f t="shared" si="9"/>
        <v>0.19651072071378572</v>
      </c>
      <c r="L57" s="301">
        <f t="shared" si="9"/>
        <v>0.19828460741431653</v>
      </c>
      <c r="M57" s="301">
        <f t="shared" si="9"/>
        <v>0.20262138532788668</v>
      </c>
      <c r="N57" s="301">
        <f t="shared" si="9"/>
        <v>0.20245189728635993</v>
      </c>
      <c r="O57" s="301">
        <f t="shared" si="9"/>
        <v>0.20038284585715385</v>
      </c>
      <c r="P57" s="301">
        <f t="shared" si="9"/>
        <v>0.20252342522651653</v>
      </c>
      <c r="Q57" s="301">
        <f t="shared" si="9"/>
        <v>0.20938388623026688</v>
      </c>
      <c r="R57" s="301">
        <f t="shared" si="9"/>
        <v>0.20308018512209974</v>
      </c>
      <c r="S57" s="301">
        <f t="shared" si="9"/>
        <v>0.20110827495488129</v>
      </c>
      <c r="T57" s="301">
        <f t="shared" si="9"/>
        <v>0.19814908954986324</v>
      </c>
      <c r="U57" s="301">
        <f t="shared" si="9"/>
        <v>0.20099821930016076</v>
      </c>
      <c r="V57" s="301">
        <f t="shared" si="9"/>
        <v>0.16943046001201056</v>
      </c>
      <c r="W57" s="301">
        <f t="shared" si="9"/>
        <v>0.16485461476601737</v>
      </c>
      <c r="X57" s="301">
        <f t="shared" si="9"/>
        <v>0.17112417017036202</v>
      </c>
      <c r="Y57" s="301">
        <f t="shared" si="9"/>
        <v>0.17212099548825358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2.8155099110588271E-2</v>
      </c>
      <c r="C58" s="302">
        <f t="shared" si="10"/>
        <v>3.3130336070411472E-2</v>
      </c>
      <c r="D58" s="302">
        <f t="shared" si="10"/>
        <v>3.2974752608864531E-2</v>
      </c>
      <c r="E58" s="302">
        <f t="shared" si="10"/>
        <v>4.5816973856857825E-2</v>
      </c>
      <c r="F58" s="302">
        <f t="shared" si="10"/>
        <v>4.5999475859898574E-2</v>
      </c>
      <c r="G58" s="302">
        <f t="shared" si="10"/>
        <v>3.1746183573692591E-2</v>
      </c>
      <c r="H58" s="302">
        <f t="shared" si="10"/>
        <v>2.9895809765882173E-2</v>
      </c>
      <c r="I58" s="302">
        <f t="shared" si="10"/>
        <v>2.7218058845099542E-2</v>
      </c>
      <c r="J58" s="302">
        <f t="shared" si="10"/>
        <v>2.6308852407011935E-2</v>
      </c>
      <c r="K58" s="302">
        <f t="shared" si="10"/>
        <v>2.5823250129667217E-2</v>
      </c>
      <c r="L58" s="302">
        <f t="shared" si="10"/>
        <v>2.6785809041969019E-2</v>
      </c>
      <c r="M58" s="302">
        <f t="shared" si="10"/>
        <v>1.5810845575795502E-2</v>
      </c>
      <c r="N58" s="302">
        <f t="shared" si="10"/>
        <v>1.6122556771929374E-2</v>
      </c>
      <c r="O58" s="302">
        <f t="shared" si="10"/>
        <v>1.6580452251791437E-2</v>
      </c>
      <c r="P58" s="302">
        <f t="shared" si="10"/>
        <v>1.3077282941940688E-2</v>
      </c>
      <c r="Q58" s="302">
        <f t="shared" si="10"/>
        <v>8.5355441092366292E-3</v>
      </c>
      <c r="R58" s="302">
        <f t="shared" si="10"/>
        <v>1.1648080399482372E-2</v>
      </c>
      <c r="S58" s="302">
        <f t="shared" si="10"/>
        <v>1.5640067206523233E-2</v>
      </c>
      <c r="T58" s="302">
        <f t="shared" si="10"/>
        <v>1.912559595899118E-2</v>
      </c>
      <c r="U58" s="302">
        <f t="shared" si="10"/>
        <v>1.528464689711973E-2</v>
      </c>
      <c r="V58" s="302">
        <f t="shared" si="10"/>
        <v>1.9897000808088663E-2</v>
      </c>
      <c r="W58" s="302">
        <f t="shared" si="10"/>
        <v>2.3297706876188418E-2</v>
      </c>
      <c r="X58" s="302">
        <f t="shared" si="10"/>
        <v>2.1918053772132167E-2</v>
      </c>
      <c r="Y58" s="302">
        <f t="shared" si="10"/>
        <v>2.8665057161442103E-2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0.16661379350852465</v>
      </c>
      <c r="C59" s="302">
        <f t="shared" si="11"/>
        <v>0.16141309471675994</v>
      </c>
      <c r="D59" s="302">
        <f t="shared" si="11"/>
        <v>0.16139168098930573</v>
      </c>
      <c r="E59" s="302">
        <f t="shared" si="11"/>
        <v>0.14497367589572407</v>
      </c>
      <c r="F59" s="302">
        <f t="shared" si="11"/>
        <v>0.1438182996377986</v>
      </c>
      <c r="G59" s="302">
        <f t="shared" si="11"/>
        <v>0.16161086561315732</v>
      </c>
      <c r="H59" s="302">
        <f t="shared" si="11"/>
        <v>0.16541799037662736</v>
      </c>
      <c r="I59" s="302">
        <f t="shared" si="11"/>
        <v>0.16796187933715512</v>
      </c>
      <c r="J59" s="302">
        <f t="shared" si="11"/>
        <v>0.16860628146987697</v>
      </c>
      <c r="K59" s="302">
        <f t="shared" si="11"/>
        <v>0.17068747058411848</v>
      </c>
      <c r="L59" s="302">
        <f t="shared" si="11"/>
        <v>0.17149879837234749</v>
      </c>
      <c r="M59" s="302">
        <f t="shared" si="11"/>
        <v>0.18681053975209116</v>
      </c>
      <c r="N59" s="302">
        <f t="shared" si="11"/>
        <v>0.18632934051443054</v>
      </c>
      <c r="O59" s="302">
        <f t="shared" si="11"/>
        <v>0.18380239360536241</v>
      </c>
      <c r="P59" s="302">
        <f t="shared" si="11"/>
        <v>0.18944614228457585</v>
      </c>
      <c r="Q59" s="302">
        <f t="shared" si="11"/>
        <v>0.20084834212103025</v>
      </c>
      <c r="R59" s="302">
        <f t="shared" si="11"/>
        <v>0.19143210472261737</v>
      </c>
      <c r="S59" s="302">
        <f t="shared" si="11"/>
        <v>0.18546820774835804</v>
      </c>
      <c r="T59" s="302">
        <f t="shared" si="11"/>
        <v>0.17902349359087208</v>
      </c>
      <c r="U59" s="302">
        <f t="shared" si="11"/>
        <v>0.18571357240304104</v>
      </c>
      <c r="V59" s="302">
        <f t="shared" si="11"/>
        <v>0.14953345920392189</v>
      </c>
      <c r="W59" s="302">
        <f t="shared" si="11"/>
        <v>0.14155690788982897</v>
      </c>
      <c r="X59" s="302">
        <f t="shared" si="11"/>
        <v>0.14920611639822987</v>
      </c>
      <c r="Y59" s="302">
        <f t="shared" si="11"/>
        <v>0.14345593832681147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4.9118703556297202E-2</v>
      </c>
      <c r="C60" s="301">
        <f t="shared" si="12"/>
        <v>4.2594445046395771E-2</v>
      </c>
      <c r="D60" s="301">
        <f t="shared" si="12"/>
        <v>4.378763481071319E-2</v>
      </c>
      <c r="E60" s="301">
        <f t="shared" si="12"/>
        <v>4.6240401623598576E-2</v>
      </c>
      <c r="F60" s="301">
        <f t="shared" si="12"/>
        <v>5.0817083749479679E-2</v>
      </c>
      <c r="G60" s="301">
        <f t="shared" si="12"/>
        <v>5.0390651566810003E-2</v>
      </c>
      <c r="H60" s="301">
        <f t="shared" si="12"/>
        <v>4.3802588922269611E-2</v>
      </c>
      <c r="I60" s="301">
        <f t="shared" si="12"/>
        <v>4.897512795721904E-2</v>
      </c>
      <c r="J60" s="301">
        <f t="shared" si="12"/>
        <v>5.1623732557141068E-2</v>
      </c>
      <c r="K60" s="301">
        <f t="shared" si="12"/>
        <v>4.4616455261084619E-2</v>
      </c>
      <c r="L60" s="301">
        <f t="shared" si="12"/>
        <v>3.3570603209219951E-2</v>
      </c>
      <c r="M60" s="301">
        <f t="shared" si="12"/>
        <v>3.6777925248664314E-2</v>
      </c>
      <c r="N60" s="301">
        <f t="shared" si="12"/>
        <v>3.6842185976863666E-2</v>
      </c>
      <c r="O60" s="301">
        <f t="shared" si="12"/>
        <v>4.6010436303344962E-2</v>
      </c>
      <c r="P60" s="301">
        <f t="shared" si="12"/>
        <v>4.5992736663531215E-2</v>
      </c>
      <c r="Q60" s="301">
        <f t="shared" si="12"/>
        <v>2.8285846602337426E-2</v>
      </c>
      <c r="R60" s="301">
        <f t="shared" si="12"/>
        <v>4.7492451211016619E-2</v>
      </c>
      <c r="S60" s="301">
        <f t="shared" si="12"/>
        <v>4.5089554193833814E-2</v>
      </c>
      <c r="T60" s="301">
        <f t="shared" si="12"/>
        <v>4.7284057677238714E-2</v>
      </c>
      <c r="U60" s="301">
        <f t="shared" si="12"/>
        <v>4.2920872044756767E-2</v>
      </c>
      <c r="V60" s="301">
        <f t="shared" si="12"/>
        <v>3.9440236369394137E-2</v>
      </c>
      <c r="W60" s="301">
        <f t="shared" si="12"/>
        <v>3.0745610047672296E-2</v>
      </c>
      <c r="X60" s="301">
        <f t="shared" si="12"/>
        <v>2.5453519006617267E-2</v>
      </c>
      <c r="Y60" s="301">
        <f t="shared" si="12"/>
        <v>2.5110058717285656E-2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2.2706902428066882E-2</v>
      </c>
      <c r="C61" s="302">
        <f t="shared" si="13"/>
        <v>1.6218490170325513E-2</v>
      </c>
      <c r="D61" s="302">
        <f t="shared" si="13"/>
        <v>1.7418191129923551E-2</v>
      </c>
      <c r="E61" s="302">
        <f t="shared" si="13"/>
        <v>2.0294932521843792E-2</v>
      </c>
      <c r="F61" s="302">
        <f t="shared" si="13"/>
        <v>2.4970335867458376E-2</v>
      </c>
      <c r="G61" s="302">
        <f t="shared" si="13"/>
        <v>2.4104751750041526E-2</v>
      </c>
      <c r="H61" s="302">
        <f t="shared" si="13"/>
        <v>1.7313893796422886E-2</v>
      </c>
      <c r="I61" s="302">
        <f t="shared" si="13"/>
        <v>2.2483684672071642E-2</v>
      </c>
      <c r="J61" s="302">
        <f t="shared" si="13"/>
        <v>2.5167290167754524E-2</v>
      </c>
      <c r="K61" s="302">
        <f t="shared" si="13"/>
        <v>1.804100554503945E-2</v>
      </c>
      <c r="L61" s="302">
        <f t="shared" si="13"/>
        <v>6.9142332656770365E-3</v>
      </c>
      <c r="M61" s="302">
        <f t="shared" si="13"/>
        <v>9.7303740538132611E-3</v>
      </c>
      <c r="N61" s="302">
        <f t="shared" si="13"/>
        <v>9.8028535106895621E-3</v>
      </c>
      <c r="O61" s="302">
        <f t="shared" si="13"/>
        <v>1.911877449274001E-2</v>
      </c>
      <c r="P61" s="302">
        <f t="shared" si="13"/>
        <v>1.8934224554772186E-2</v>
      </c>
      <c r="Q61" s="302">
        <f t="shared" si="13"/>
        <v>7.7687575593209969E-4</v>
      </c>
      <c r="R61" s="302">
        <f t="shared" si="13"/>
        <v>2.0424641745296578E-2</v>
      </c>
      <c r="S61" s="302">
        <f t="shared" si="13"/>
        <v>1.8137459033079971E-2</v>
      </c>
      <c r="T61" s="302">
        <f t="shared" si="13"/>
        <v>2.0702559781876372E-2</v>
      </c>
      <c r="U61" s="302">
        <f t="shared" si="13"/>
        <v>1.613968564930407E-2</v>
      </c>
      <c r="V61" s="302">
        <f t="shared" si="13"/>
        <v>1.7608094621650635E-2</v>
      </c>
      <c r="W61" s="302">
        <f t="shared" si="13"/>
        <v>9.6230674801564449E-3</v>
      </c>
      <c r="X61" s="302">
        <f t="shared" si="13"/>
        <v>3.5846419638194921E-3</v>
      </c>
      <c r="Y61" s="302">
        <f t="shared" si="13"/>
        <v>3.0919364784579304E-3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2.6411801128230317E-2</v>
      </c>
      <c r="C62" s="302">
        <f t="shared" si="14"/>
        <v>2.6375954876070255E-2</v>
      </c>
      <c r="D62" s="302">
        <f t="shared" si="14"/>
        <v>2.6369443680789636E-2</v>
      </c>
      <c r="E62" s="302">
        <f t="shared" si="14"/>
        <v>2.594546910175478E-2</v>
      </c>
      <c r="F62" s="302">
        <f t="shared" si="14"/>
        <v>2.58467478820213E-2</v>
      </c>
      <c r="G62" s="302">
        <f t="shared" si="14"/>
        <v>2.6285899816768481E-2</v>
      </c>
      <c r="H62" s="302">
        <f t="shared" si="14"/>
        <v>2.6488695125846725E-2</v>
      </c>
      <c r="I62" s="302">
        <f t="shared" si="14"/>
        <v>2.6491443285147395E-2</v>
      </c>
      <c r="J62" s="302">
        <f t="shared" si="14"/>
        <v>2.6456442389386541E-2</v>
      </c>
      <c r="K62" s="302">
        <f t="shared" si="14"/>
        <v>2.6575449716045169E-2</v>
      </c>
      <c r="L62" s="302">
        <f t="shared" si="14"/>
        <v>2.6656369943542913E-2</v>
      </c>
      <c r="M62" s="302">
        <f t="shared" si="14"/>
        <v>2.7047551194851055E-2</v>
      </c>
      <c r="N62" s="302">
        <f t="shared" si="14"/>
        <v>2.7039332466174099E-2</v>
      </c>
      <c r="O62" s="302">
        <f t="shared" si="14"/>
        <v>2.6891661810604948E-2</v>
      </c>
      <c r="P62" s="302">
        <f t="shared" si="14"/>
        <v>2.7058512108759026E-2</v>
      </c>
      <c r="Q62" s="302">
        <f t="shared" si="14"/>
        <v>2.7508970846405325E-2</v>
      </c>
      <c r="R62" s="302">
        <f t="shared" si="14"/>
        <v>2.7067809465720037E-2</v>
      </c>
      <c r="S62" s="302">
        <f t="shared" si="14"/>
        <v>2.6952095160753843E-2</v>
      </c>
      <c r="T62" s="302">
        <f t="shared" si="14"/>
        <v>2.6581497895362346E-2</v>
      </c>
      <c r="U62" s="302">
        <f t="shared" si="14"/>
        <v>2.6781186395452697E-2</v>
      </c>
      <c r="V62" s="302">
        <f t="shared" si="14"/>
        <v>2.1832141747743502E-2</v>
      </c>
      <c r="W62" s="302">
        <f t="shared" si="14"/>
        <v>2.1122542567515851E-2</v>
      </c>
      <c r="X62" s="302">
        <f t="shared" si="14"/>
        <v>2.1868877042797774E-2</v>
      </c>
      <c r="Y62" s="302">
        <f t="shared" si="14"/>
        <v>2.2018122238827726E-2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0.23849252157442405</v>
      </c>
      <c r="C63" s="301">
        <f t="shared" si="15"/>
        <v>0.23821644586184265</v>
      </c>
      <c r="D63" s="301">
        <f t="shared" si="15"/>
        <v>0.23799971461000435</v>
      </c>
      <c r="E63" s="301">
        <f t="shared" si="15"/>
        <v>0.23362120377867165</v>
      </c>
      <c r="F63" s="301">
        <f t="shared" si="15"/>
        <v>0.2324299291808537</v>
      </c>
      <c r="G63" s="301">
        <f t="shared" si="15"/>
        <v>0.23676373369818351</v>
      </c>
      <c r="H63" s="301">
        <f t="shared" si="15"/>
        <v>0.23915975527654235</v>
      </c>
      <c r="I63" s="301">
        <f t="shared" si="15"/>
        <v>0.23899584267214857</v>
      </c>
      <c r="J63" s="301">
        <f t="shared" si="15"/>
        <v>0.23867159250231296</v>
      </c>
      <c r="K63" s="301">
        <f t="shared" si="15"/>
        <v>0.2406253723025947</v>
      </c>
      <c r="L63" s="301">
        <f t="shared" si="15"/>
        <v>0.24279747846651009</v>
      </c>
      <c r="M63" s="301">
        <f t="shared" si="15"/>
        <v>0.2481078187688408</v>
      </c>
      <c r="N63" s="301">
        <f t="shared" si="15"/>
        <v>0.24790028239146111</v>
      </c>
      <c r="O63" s="301">
        <f t="shared" si="15"/>
        <v>0.24536675002916802</v>
      </c>
      <c r="P63" s="301">
        <f t="shared" si="15"/>
        <v>0.24798786762430591</v>
      </c>
      <c r="Q63" s="301">
        <f t="shared" si="15"/>
        <v>0.25638843211869411</v>
      </c>
      <c r="R63" s="301">
        <f t="shared" si="15"/>
        <v>0.24866961443522426</v>
      </c>
      <c r="S63" s="301">
        <f t="shared" si="15"/>
        <v>0.24625503055699746</v>
      </c>
      <c r="T63" s="301">
        <f t="shared" si="15"/>
        <v>0.24263153822432232</v>
      </c>
      <c r="U63" s="301">
        <f t="shared" si="15"/>
        <v>0.24612026853080896</v>
      </c>
      <c r="V63" s="301">
        <f t="shared" si="15"/>
        <v>0.20746586940246198</v>
      </c>
      <c r="W63" s="301">
        <f t="shared" si="15"/>
        <v>0.2018627935910417</v>
      </c>
      <c r="X63" s="301">
        <f t="shared" si="15"/>
        <v>0.20953980020860663</v>
      </c>
      <c r="Y63" s="301">
        <f t="shared" si="15"/>
        <v>0.21076040263867787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3.4475631563985629E-2</v>
      </c>
      <c r="C64" s="302">
        <f t="shared" si="16"/>
        <v>4.0567758453565098E-2</v>
      </c>
      <c r="D64" s="302">
        <f t="shared" si="16"/>
        <v>4.0377248092487182E-2</v>
      </c>
      <c r="E64" s="302">
        <f t="shared" si="16"/>
        <v>5.6102416967580983E-2</v>
      </c>
      <c r="F64" s="302">
        <f t="shared" si="16"/>
        <v>5.6325888808039057E-2</v>
      </c>
      <c r="G64" s="302">
        <f t="shared" si="16"/>
        <v>3.8872877845337883E-2</v>
      </c>
      <c r="H64" s="302">
        <f t="shared" si="16"/>
        <v>3.6607113999039397E-2</v>
      </c>
      <c r="I64" s="302">
        <f t="shared" si="16"/>
        <v>3.3328235320530052E-2</v>
      </c>
      <c r="J64" s="302">
        <f t="shared" si="16"/>
        <v>3.2214921314708503E-2</v>
      </c>
      <c r="K64" s="302">
        <f t="shared" si="16"/>
        <v>3.1620306281225148E-2</v>
      </c>
      <c r="L64" s="302">
        <f t="shared" si="16"/>
        <v>3.2798949847309002E-2</v>
      </c>
      <c r="M64" s="302">
        <f t="shared" si="16"/>
        <v>1.9360219072402665E-2</v>
      </c>
      <c r="N64" s="302">
        <f t="shared" si="16"/>
        <v>1.9741906251342086E-2</v>
      </c>
      <c r="O64" s="302">
        <f t="shared" si="16"/>
        <v>2.0302594594030329E-2</v>
      </c>
      <c r="P64" s="302">
        <f t="shared" si="16"/>
        <v>1.6012999520743695E-2</v>
      </c>
      <c r="Q64" s="302">
        <f t="shared" si="16"/>
        <v>1.0451686664371376E-2</v>
      </c>
      <c r="R64" s="302">
        <f t="shared" si="16"/>
        <v>1.4262955591202909E-2</v>
      </c>
      <c r="S64" s="302">
        <f t="shared" si="16"/>
        <v>1.915110270186518E-2</v>
      </c>
      <c r="T64" s="302">
        <f t="shared" si="16"/>
        <v>2.3419097092642262E-2</v>
      </c>
      <c r="U64" s="302">
        <f t="shared" si="16"/>
        <v>1.8715894159738438E-2</v>
      </c>
      <c r="V64" s="302">
        <f t="shared" si="16"/>
        <v>2.4363674458884085E-2</v>
      </c>
      <c r="W64" s="302">
        <f t="shared" si="16"/>
        <v>2.85278043381899E-2</v>
      </c>
      <c r="X64" s="302">
        <f t="shared" si="16"/>
        <v>2.6838433190365916E-2</v>
      </c>
      <c r="Y64" s="302">
        <f t="shared" si="16"/>
        <v>3.5100069993602566E-2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0.20401689001043841</v>
      </c>
      <c r="C65" s="302">
        <f t="shared" si="17"/>
        <v>0.19764868740827757</v>
      </c>
      <c r="D65" s="302">
        <f t="shared" si="17"/>
        <v>0.19762246651751716</v>
      </c>
      <c r="E65" s="302">
        <f t="shared" si="17"/>
        <v>0.17751878681109065</v>
      </c>
      <c r="F65" s="302">
        <f t="shared" si="17"/>
        <v>0.17610404037281466</v>
      </c>
      <c r="G65" s="302">
        <f t="shared" si="17"/>
        <v>0.19789085585284563</v>
      </c>
      <c r="H65" s="302">
        <f t="shared" si="17"/>
        <v>0.20255264127750294</v>
      </c>
      <c r="I65" s="302">
        <f t="shared" si="17"/>
        <v>0.20566760735161851</v>
      </c>
      <c r="J65" s="302">
        <f t="shared" si="17"/>
        <v>0.20645667118760447</v>
      </c>
      <c r="K65" s="302">
        <f t="shared" si="17"/>
        <v>0.20900506602136956</v>
      </c>
      <c r="L65" s="302">
        <f t="shared" si="17"/>
        <v>0.2099985286192011</v>
      </c>
      <c r="M65" s="302">
        <f t="shared" si="17"/>
        <v>0.22874759969643815</v>
      </c>
      <c r="N65" s="302">
        <f t="shared" si="17"/>
        <v>0.22815837614011905</v>
      </c>
      <c r="O65" s="302">
        <f t="shared" si="17"/>
        <v>0.22506415543513772</v>
      </c>
      <c r="P65" s="302">
        <f t="shared" si="17"/>
        <v>0.23197486810356224</v>
      </c>
      <c r="Q65" s="302">
        <f t="shared" si="17"/>
        <v>0.24593674545432273</v>
      </c>
      <c r="R65" s="302">
        <f t="shared" si="17"/>
        <v>0.23440665884402134</v>
      </c>
      <c r="S65" s="302">
        <f t="shared" si="17"/>
        <v>0.22710392785513228</v>
      </c>
      <c r="T65" s="302">
        <f t="shared" si="17"/>
        <v>0.21921244113168004</v>
      </c>
      <c r="U65" s="302">
        <f t="shared" si="17"/>
        <v>0.22740437437107053</v>
      </c>
      <c r="V65" s="302">
        <f t="shared" si="17"/>
        <v>0.18310219494357791</v>
      </c>
      <c r="W65" s="302">
        <f t="shared" si="17"/>
        <v>0.17333498925285179</v>
      </c>
      <c r="X65" s="302">
        <f t="shared" si="17"/>
        <v>0.18270136701824072</v>
      </c>
      <c r="Y65" s="302">
        <f t="shared" si="17"/>
        <v>0.1756603326450753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0.1399267498086316</v>
      </c>
      <c r="C66" s="301">
        <f t="shared" si="18"/>
        <v>0.14765588667877377</v>
      </c>
      <c r="D66" s="301">
        <f t="shared" si="18"/>
        <v>0.14684215765888992</v>
      </c>
      <c r="E66" s="301">
        <f t="shared" si="18"/>
        <v>0.1588071024322607</v>
      </c>
      <c r="F66" s="301">
        <f t="shared" si="18"/>
        <v>0.15795145717186249</v>
      </c>
      <c r="G66" s="301">
        <f t="shared" si="18"/>
        <v>0.14396549216093815</v>
      </c>
      <c r="H66" s="301">
        <f t="shared" si="18"/>
        <v>0.14299048405064199</v>
      </c>
      <c r="I66" s="301">
        <f t="shared" si="18"/>
        <v>0.13825911060100152</v>
      </c>
      <c r="J66" s="301">
        <f t="shared" si="18"/>
        <v>0.13695212618014571</v>
      </c>
      <c r="K66" s="301">
        <f t="shared" si="18"/>
        <v>0.13837783662434047</v>
      </c>
      <c r="L66" s="301">
        <f t="shared" si="18"/>
        <v>0.14382913822559742</v>
      </c>
      <c r="M66" s="301">
        <f t="shared" si="18"/>
        <v>0.12515716789960882</v>
      </c>
      <c r="N66" s="301">
        <f t="shared" si="18"/>
        <v>0.12562703598587349</v>
      </c>
      <c r="O66" s="301">
        <f t="shared" si="18"/>
        <v>0.12359278766189916</v>
      </c>
      <c r="P66" s="301">
        <f t="shared" si="18"/>
        <v>0.11652512207503513</v>
      </c>
      <c r="Q66" s="301">
        <f t="shared" si="18"/>
        <v>0.11193497465927073</v>
      </c>
      <c r="R66" s="301">
        <f t="shared" si="18"/>
        <v>0.11373825902006707</v>
      </c>
      <c r="S66" s="301">
        <f t="shared" si="18"/>
        <v>0.12196310786668645</v>
      </c>
      <c r="T66" s="301">
        <f t="shared" si="18"/>
        <v>0.13187521190304038</v>
      </c>
      <c r="U66" s="301">
        <f t="shared" si="18"/>
        <v>0.12693134121759733</v>
      </c>
      <c r="V66" s="301">
        <f t="shared" si="18"/>
        <v>0.2710194585981644</v>
      </c>
      <c r="W66" s="301">
        <f t="shared" si="18"/>
        <v>0.29975293428048844</v>
      </c>
      <c r="X66" s="301">
        <f t="shared" si="18"/>
        <v>0.28015996433574908</v>
      </c>
      <c r="Y66" s="301">
        <f t="shared" si="18"/>
        <v>0.27610338681918617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0.14116071428824828</v>
      </c>
      <c r="C67" s="301">
        <f t="shared" si="19"/>
        <v>0.14096913013482734</v>
      </c>
      <c r="D67" s="301">
        <f t="shared" si="19"/>
        <v>0.14093433035073774</v>
      </c>
      <c r="E67" s="301">
        <f t="shared" si="19"/>
        <v>0.13866835257337781</v>
      </c>
      <c r="F67" s="301">
        <f t="shared" si="19"/>
        <v>0.13814072638744193</v>
      </c>
      <c r="G67" s="301">
        <f t="shared" si="19"/>
        <v>0.14048782117620737</v>
      </c>
      <c r="H67" s="301">
        <f t="shared" si="19"/>
        <v>0.14157168253593852</v>
      </c>
      <c r="I67" s="301">
        <f t="shared" si="19"/>
        <v>0.14158637036915273</v>
      </c>
      <c r="J67" s="301">
        <f t="shared" si="19"/>
        <v>0.14139930431400785</v>
      </c>
      <c r="K67" s="301">
        <f t="shared" si="19"/>
        <v>0.14203535178214927</v>
      </c>
      <c r="L67" s="301">
        <f t="shared" si="19"/>
        <v>0.14246783864885293</v>
      </c>
      <c r="M67" s="301">
        <f t="shared" si="19"/>
        <v>0.14455854895606504</v>
      </c>
      <c r="N67" s="301">
        <f t="shared" si="19"/>
        <v>0.14451462307592741</v>
      </c>
      <c r="O67" s="301">
        <f t="shared" si="19"/>
        <v>0.14372538136089441</v>
      </c>
      <c r="P67" s="301">
        <f t="shared" si="19"/>
        <v>0.14461713074035878</v>
      </c>
      <c r="Q67" s="301">
        <f t="shared" si="19"/>
        <v>0.14702465595436504</v>
      </c>
      <c r="R67" s="301">
        <f t="shared" si="19"/>
        <v>0.14466682146547205</v>
      </c>
      <c r="S67" s="301">
        <f t="shared" si="19"/>
        <v>0.14404837390625053</v>
      </c>
      <c r="T67" s="301">
        <f t="shared" si="19"/>
        <v>0.14206767692757996</v>
      </c>
      <c r="U67" s="301">
        <f t="shared" si="19"/>
        <v>0.1431349336122357</v>
      </c>
      <c r="V67" s="301">
        <f t="shared" si="19"/>
        <v>0.11668423174138336</v>
      </c>
      <c r="W67" s="301">
        <f t="shared" si="19"/>
        <v>0.11289170253623849</v>
      </c>
      <c r="X67" s="301">
        <f t="shared" si="19"/>
        <v>0.11688056748025538</v>
      </c>
      <c r="Y67" s="301">
        <f t="shared" si="19"/>
        <v>0.11767822449627607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8.7991181258663745E-2</v>
      </c>
      <c r="C68" s="235">
        <f t="shared" si="20"/>
        <v>8.7871759108847175E-2</v>
      </c>
      <c r="D68" s="235">
        <f t="shared" si="20"/>
        <v>8.7850066996243245E-2</v>
      </c>
      <c r="E68" s="235">
        <f t="shared" si="20"/>
        <v>8.6437591419443335E-2</v>
      </c>
      <c r="F68" s="235">
        <f t="shared" si="20"/>
        <v>8.6108700682402312E-2</v>
      </c>
      <c r="G68" s="235">
        <f t="shared" si="20"/>
        <v>8.7571739772497867E-2</v>
      </c>
      <c r="H68" s="235">
        <f t="shared" si="20"/>
        <v>8.8247354385559501E-2</v>
      </c>
      <c r="I68" s="235">
        <f t="shared" si="20"/>
        <v>8.8256509905926359E-2</v>
      </c>
      <c r="J68" s="235">
        <f t="shared" si="20"/>
        <v>8.8139904069461206E-2</v>
      </c>
      <c r="K68" s="235">
        <f t="shared" si="20"/>
        <v>8.8536378175876229E-2</v>
      </c>
      <c r="L68" s="235">
        <f t="shared" si="20"/>
        <v>8.8805964728140327E-2</v>
      </c>
      <c r="M68" s="235">
        <f t="shared" si="20"/>
        <v>9.0109189003597059E-2</v>
      </c>
      <c r="N68" s="235">
        <f t="shared" si="20"/>
        <v>9.0081808226299187E-2</v>
      </c>
      <c r="O68" s="235">
        <f t="shared" si="20"/>
        <v>8.9589841951160029E-2</v>
      </c>
      <c r="P68" s="235">
        <f t="shared" si="20"/>
        <v>9.0145705398588696E-2</v>
      </c>
      <c r="Q68" s="235">
        <f t="shared" si="20"/>
        <v>9.1646413216330727E-2</v>
      </c>
      <c r="R68" s="235">
        <f t="shared" si="20"/>
        <v>9.0176679636869914E-2</v>
      </c>
      <c r="S68" s="235">
        <f t="shared" si="20"/>
        <v>8.9791176265363135E-2</v>
      </c>
      <c r="T68" s="235">
        <f t="shared" si="20"/>
        <v>8.8556527746138314E-2</v>
      </c>
      <c r="U68" s="235">
        <f t="shared" si="20"/>
        <v>8.922179199379085E-2</v>
      </c>
      <c r="V68" s="235">
        <f t="shared" si="20"/>
        <v>7.2733999944336797E-2</v>
      </c>
      <c r="W68" s="235">
        <f t="shared" si="20"/>
        <v>7.0369963134227956E-2</v>
      </c>
      <c r="X68" s="235">
        <f t="shared" si="20"/>
        <v>7.2856383949502404E-2</v>
      </c>
      <c r="Y68" s="235">
        <f t="shared" si="20"/>
        <v>7.3353595822032366E-2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0.56074998411488752</v>
      </c>
      <c r="C72" s="322">
        <f>IF(C$5=0,0,C$5/TRE_fec!C$5)</f>
        <v>0.55904159504022877</v>
      </c>
      <c r="D72" s="322">
        <f>IF(D$5=0,0,D$5/TRE_fec!D$5)</f>
        <v>0.55866409154515428</v>
      </c>
      <c r="E72" s="322">
        <f>IF(E$5=0,0,E$5/TRE_fec!E$5)</f>
        <v>0.55308850350354299</v>
      </c>
      <c r="F72" s="322">
        <f>IF(F$5=0,0,F$5/TRE_fec!F$5)</f>
        <v>0.5529252690516081</v>
      </c>
      <c r="G72" s="322">
        <f>IF(G$5=0,0,G$5/TRE_fec!G$5)</f>
        <v>0.55881421165924416</v>
      </c>
      <c r="H72" s="322">
        <f>IF(H$5=0,0,H$5/TRE_fec!H$5)</f>
        <v>0.55922047351933435</v>
      </c>
      <c r="I72" s="322">
        <f>IF(I$5=0,0,I$5/TRE_fec!I$5)</f>
        <v>0.56009045614506792</v>
      </c>
      <c r="J72" s="322">
        <f>IF(J$5=0,0,J$5/TRE_fec!J$5)</f>
        <v>0.56083638175128159</v>
      </c>
      <c r="K72" s="322">
        <f>IF(K$5=0,0,K$5/TRE_fec!K$5)</f>
        <v>0.56210996476725694</v>
      </c>
      <c r="L72" s="322">
        <f>IF(L$5=0,0,L$5/TRE_fec!L$5)</f>
        <v>0.56437279558431241</v>
      </c>
      <c r="M72" s="322">
        <f>IF(M$5=0,0,M$5/TRE_fec!M$5)</f>
        <v>0.56867237859660968</v>
      </c>
      <c r="N72" s="322">
        <f>IF(N$5=0,0,N$5/TRE_fec!N$5)</f>
        <v>0.56835745826537631</v>
      </c>
      <c r="O72" s="322">
        <f>IF(O$5=0,0,O$5/TRE_fec!O$5)</f>
        <v>0.56685943384846327</v>
      </c>
      <c r="P72" s="322">
        <f>IF(P$5=0,0,P$5/TRE_fec!P$5)</f>
        <v>0.56860664450640752</v>
      </c>
      <c r="Q72" s="322">
        <f>IF(Q$5=0,0,Q$5/TRE_fec!Q$5)</f>
        <v>0.57469188757269651</v>
      </c>
      <c r="R72" s="322">
        <f>IF(R$5=0,0,R$5/TRE_fec!R$5)</f>
        <v>0.57047562134423346</v>
      </c>
      <c r="S72" s="322">
        <f>IF(S$5=0,0,S$5/TRE_fec!S$5)</f>
        <v>0.56705462597025702</v>
      </c>
      <c r="T72" s="322">
        <f>IF(T$5=0,0,T$5/TRE_fec!T$5)</f>
        <v>0.56513710876703194</v>
      </c>
      <c r="U72" s="322">
        <f>IF(U$5=0,0,U$5/TRE_fec!U$5)</f>
        <v>0.56757761906446491</v>
      </c>
      <c r="V72" s="322">
        <f>IF(V$5=0,0,V$5/TRE_fec!V$5)</f>
        <v>0.59199663749407905</v>
      </c>
      <c r="W72" s="322">
        <f>IF(W$5=0,0,W$5/TRE_fec!W$5)</f>
        <v>0.59502789274971912</v>
      </c>
      <c r="X72" s="322">
        <f>IF(X$5=0,0,X$5/TRE_fec!X$5)</f>
        <v>0.59358666256797166</v>
      </c>
      <c r="Y72" s="322">
        <f>IF(Y$5=0,0,Y$5/TRE_fec!Y$5)</f>
        <v>0.5907620685113022</v>
      </c>
      <c r="DA72" s="95"/>
    </row>
    <row r="73" spans="1:105" ht="12" customHeight="1" x14ac:dyDescent="0.25">
      <c r="A73" s="55" t="s">
        <v>91</v>
      </c>
      <c r="B73" s="334">
        <f>IF(B$6=0,0,B$6/TRE_fec!B$6)</f>
        <v>0.47644073676449306</v>
      </c>
      <c r="C73" s="334">
        <f>IF(C$6=0,0,C$6/TRE_fec!C$6)</f>
        <v>0.47644073676449311</v>
      </c>
      <c r="D73" s="334">
        <f>IF(D$6=0,0,D$6/TRE_fec!D$6)</f>
        <v>0.47644073676449311</v>
      </c>
      <c r="E73" s="334">
        <f>IF(E$6=0,0,E$6/TRE_fec!E$6)</f>
        <v>0.476440736764493</v>
      </c>
      <c r="F73" s="334">
        <f>IF(F$6=0,0,F$6/TRE_fec!F$6)</f>
        <v>0.476440736764493</v>
      </c>
      <c r="G73" s="334">
        <f>IF(G$6=0,0,G$6/TRE_fec!G$6)</f>
        <v>0.476440736764493</v>
      </c>
      <c r="H73" s="334">
        <f>IF(H$6=0,0,H$6/TRE_fec!H$6)</f>
        <v>0.47644073676449294</v>
      </c>
      <c r="I73" s="334">
        <f>IF(I$6=0,0,I$6/TRE_fec!I$6)</f>
        <v>0.476440736764493</v>
      </c>
      <c r="J73" s="334">
        <f>IF(J$6=0,0,J$6/TRE_fec!J$6)</f>
        <v>0.47644073676449294</v>
      </c>
      <c r="K73" s="334">
        <f>IF(K$6=0,0,K$6/TRE_fec!K$6)</f>
        <v>0.47644073676449311</v>
      </c>
      <c r="L73" s="334">
        <f>IF(L$6=0,0,L$6/TRE_fec!L$6)</f>
        <v>0.47644073676449306</v>
      </c>
      <c r="M73" s="334">
        <f>IF(M$6=0,0,M$6/TRE_fec!M$6)</f>
        <v>0.476440736764493</v>
      </c>
      <c r="N73" s="334">
        <f>IF(N$6=0,0,N$6/TRE_fec!N$6)</f>
        <v>0.47644073676449317</v>
      </c>
      <c r="O73" s="334">
        <f>IF(O$6=0,0,O$6/TRE_fec!O$6)</f>
        <v>0.47644073676449306</v>
      </c>
      <c r="P73" s="334">
        <f>IF(P$6=0,0,P$6/TRE_fec!P$6)</f>
        <v>0.47644073676449311</v>
      </c>
      <c r="Q73" s="334">
        <f>IF(Q$6=0,0,Q$6/TRE_fec!Q$6)</f>
        <v>0.476440736764493</v>
      </c>
      <c r="R73" s="334">
        <f>IF(R$6=0,0,R$6/TRE_fec!R$6)</f>
        <v>0.47644073676449306</v>
      </c>
      <c r="S73" s="334">
        <f>IF(S$6=0,0,S$6/TRE_fec!S$6)</f>
        <v>0.47644073676449311</v>
      </c>
      <c r="T73" s="334">
        <f>IF(T$6=0,0,T$6/TRE_fec!T$6)</f>
        <v>0.47644073676449306</v>
      </c>
      <c r="U73" s="334">
        <f>IF(U$6=0,0,U$6/TRE_fec!U$6)</f>
        <v>0.476440736764493</v>
      </c>
      <c r="V73" s="334">
        <f>IF(V$6=0,0,V$6/TRE_fec!V$6)</f>
        <v>0.476440736764493</v>
      </c>
      <c r="W73" s="334">
        <f>IF(W$6=0,0,W$6/TRE_fec!W$6)</f>
        <v>0.47644073676449294</v>
      </c>
      <c r="X73" s="334">
        <f>IF(X$6=0,0,X$6/TRE_fec!X$6)</f>
        <v>0.476440736764493</v>
      </c>
      <c r="Y73" s="334">
        <f>IF(Y$6=0,0,Y$6/TRE_fec!Y$6)</f>
        <v>0.47644073676449311</v>
      </c>
      <c r="DA73" s="67"/>
    </row>
    <row r="74" spans="1:105" ht="12" customHeight="1" x14ac:dyDescent="0.25">
      <c r="A74" s="173" t="s">
        <v>92</v>
      </c>
      <c r="B74" s="335">
        <f>IF(B$7=0,0,B$7/TRE_fec!B$7)</f>
        <v>0.12354194900509183</v>
      </c>
      <c r="C74" s="335">
        <f>IF(C$7=0,0,C$7/TRE_fec!C$7)</f>
        <v>0.12354194900509177</v>
      </c>
      <c r="D74" s="335">
        <f>IF(D$7=0,0,D$7/TRE_fec!D$7)</f>
        <v>0.12354194900509174</v>
      </c>
      <c r="E74" s="335">
        <f>IF(E$7=0,0,E$7/TRE_fec!E$7)</f>
        <v>0.12354194900509176</v>
      </c>
      <c r="F74" s="335">
        <f>IF(F$7=0,0,F$7/TRE_fec!F$7)</f>
        <v>0.12354194900509179</v>
      </c>
      <c r="G74" s="335">
        <f>IF(G$7=0,0,G$7/TRE_fec!G$7)</f>
        <v>0.12354194900509183</v>
      </c>
      <c r="H74" s="335">
        <f>IF(H$7=0,0,H$7/TRE_fec!H$7)</f>
        <v>0.12354194900509174</v>
      </c>
      <c r="I74" s="335">
        <f>IF(I$7=0,0,I$7/TRE_fec!I$7)</f>
        <v>0.12354194900509177</v>
      </c>
      <c r="J74" s="335">
        <f>IF(J$7=0,0,J$7/TRE_fec!J$7)</f>
        <v>0.12354194900509174</v>
      </c>
      <c r="K74" s="335">
        <f>IF(K$7=0,0,K$7/TRE_fec!K$7)</f>
        <v>0.12354194900509174</v>
      </c>
      <c r="L74" s="335">
        <f>IF(L$7=0,0,L$7/TRE_fec!L$7)</f>
        <v>0.1235419490050917</v>
      </c>
      <c r="M74" s="335">
        <f>IF(M$7=0,0,M$7/TRE_fec!M$7)</f>
        <v>0.12354194900509174</v>
      </c>
      <c r="N74" s="335">
        <f>IF(N$7=0,0,N$7/TRE_fec!N$7)</f>
        <v>0.12354194900509172</v>
      </c>
      <c r="O74" s="335">
        <f>IF(O$7=0,0,O$7/TRE_fec!O$7)</f>
        <v>0.12354194900509172</v>
      </c>
      <c r="P74" s="335">
        <f>IF(P$7=0,0,P$7/TRE_fec!P$7)</f>
        <v>0.12354194900509176</v>
      </c>
      <c r="Q74" s="335">
        <f>IF(Q$7=0,0,Q$7/TRE_fec!Q$7)</f>
        <v>0.12354194900509174</v>
      </c>
      <c r="R74" s="335">
        <f>IF(R$7=0,0,R$7/TRE_fec!R$7)</f>
        <v>0.12354194900509174</v>
      </c>
      <c r="S74" s="335">
        <f>IF(S$7=0,0,S$7/TRE_fec!S$7)</f>
        <v>0.12354194900509174</v>
      </c>
      <c r="T74" s="335">
        <f>IF(T$7=0,0,T$7/TRE_fec!T$7)</f>
        <v>0.12354194900509172</v>
      </c>
      <c r="U74" s="335">
        <f>IF(U$7=0,0,U$7/TRE_fec!U$7)</f>
        <v>0.12354194900509172</v>
      </c>
      <c r="V74" s="335">
        <f>IF(V$7=0,0,V$7/TRE_fec!V$7)</f>
        <v>0.1235419490050917</v>
      </c>
      <c r="W74" s="335">
        <f>IF(W$7=0,0,W$7/TRE_fec!W$7)</f>
        <v>0.12354194900509174</v>
      </c>
      <c r="X74" s="335">
        <f>IF(X$7=0,0,X$7/TRE_fec!X$7)</f>
        <v>0.12354194900509176</v>
      </c>
      <c r="Y74" s="335">
        <f>IF(Y$7=0,0,Y$7/TRE_fec!Y$7)</f>
        <v>0.12354194900509172</v>
      </c>
      <c r="DA74" s="177"/>
    </row>
    <row r="75" spans="1:105" ht="12" customHeight="1" x14ac:dyDescent="0.25">
      <c r="A75" s="173" t="s">
        <v>93</v>
      </c>
      <c r="B75" s="335">
        <f>IF(B$8=0,0,B$8/TRE_fec!B$8)</f>
        <v>0.66772852876694477</v>
      </c>
      <c r="C75" s="335">
        <f>IF(C$8=0,0,C$8/TRE_fec!C$8)</f>
        <v>0.66772852876694488</v>
      </c>
      <c r="D75" s="335">
        <f>IF(D$8=0,0,D$8/TRE_fec!D$8)</f>
        <v>0.667728528766945</v>
      </c>
      <c r="E75" s="335">
        <f>IF(E$8=0,0,E$8/TRE_fec!E$8)</f>
        <v>0.667728528766945</v>
      </c>
      <c r="F75" s="335">
        <f>IF(F$8=0,0,F$8/TRE_fec!F$8)</f>
        <v>0.66772852876694455</v>
      </c>
      <c r="G75" s="335">
        <f>IF(G$8=0,0,G$8/TRE_fec!G$8)</f>
        <v>0.66772852876694455</v>
      </c>
      <c r="H75" s="335">
        <f>IF(H$8=0,0,H$8/TRE_fec!H$8)</f>
        <v>0.66772852876694511</v>
      </c>
      <c r="I75" s="335">
        <f>IF(I$8=0,0,I$8/TRE_fec!I$8)</f>
        <v>0.66772852876694488</v>
      </c>
      <c r="J75" s="335">
        <f>IF(J$8=0,0,J$8/TRE_fec!J$8)</f>
        <v>0.66772852876694444</v>
      </c>
      <c r="K75" s="335">
        <f>IF(K$8=0,0,K$8/TRE_fec!K$8)</f>
        <v>0.66772852876694488</v>
      </c>
      <c r="L75" s="335">
        <f>IF(L$8=0,0,L$8/TRE_fec!L$8)</f>
        <v>0.66772852876694477</v>
      </c>
      <c r="M75" s="335">
        <f>IF(M$8=0,0,M$8/TRE_fec!M$8)</f>
        <v>0.66772852876694477</v>
      </c>
      <c r="N75" s="335">
        <f>IF(N$8=0,0,N$8/TRE_fec!N$8)</f>
        <v>0.66772852876694477</v>
      </c>
      <c r="O75" s="335">
        <f>IF(O$8=0,0,O$8/TRE_fec!O$8)</f>
        <v>0.66772852876694488</v>
      </c>
      <c r="P75" s="335">
        <f>IF(P$8=0,0,P$8/TRE_fec!P$8)</f>
        <v>0.66772852876694488</v>
      </c>
      <c r="Q75" s="335">
        <f>IF(Q$8=0,0,Q$8/TRE_fec!Q$8)</f>
        <v>0.66772852876694488</v>
      </c>
      <c r="R75" s="335">
        <f>IF(R$8=0,0,R$8/TRE_fec!R$8)</f>
        <v>0.66772852876694477</v>
      </c>
      <c r="S75" s="335">
        <f>IF(S$8=0,0,S$8/TRE_fec!S$8)</f>
        <v>0.66772852876694488</v>
      </c>
      <c r="T75" s="335">
        <f>IF(T$8=0,0,T$8/TRE_fec!T$8)</f>
        <v>0.66772852876694477</v>
      </c>
      <c r="U75" s="335">
        <f>IF(U$8=0,0,U$8/TRE_fec!U$8)</f>
        <v>0.66772852876694477</v>
      </c>
      <c r="V75" s="335">
        <f>IF(V$8=0,0,V$8/TRE_fec!V$8)</f>
        <v>0.66772852876694477</v>
      </c>
      <c r="W75" s="335">
        <f>IF(W$8=0,0,W$8/TRE_fec!W$8)</f>
        <v>0.66772852876694466</v>
      </c>
      <c r="X75" s="335">
        <f>IF(X$8=0,0,X$8/TRE_fec!X$8)</f>
        <v>0.66772852876694477</v>
      </c>
      <c r="Y75" s="335">
        <f>IF(Y$8=0,0,Y$8/TRE_fec!Y$8)</f>
        <v>0.66772852876694488</v>
      </c>
      <c r="DA75" s="177"/>
    </row>
    <row r="76" spans="1:105" ht="12" customHeight="1" x14ac:dyDescent="0.25">
      <c r="A76" s="173" t="s">
        <v>94</v>
      </c>
      <c r="B76" s="335">
        <f>IF(B$9=0,0,B$9/TRE_fec!B$9)</f>
        <v>0.47209160151929414</v>
      </c>
      <c r="C76" s="335">
        <f>IF(C$9=0,0,C$9/TRE_fec!C$9)</f>
        <v>0.47209160151929408</v>
      </c>
      <c r="D76" s="335">
        <f>IF(D$9=0,0,D$9/TRE_fec!D$9)</f>
        <v>0.47209160151929414</v>
      </c>
      <c r="E76" s="335">
        <f>IF(E$9=0,0,E$9/TRE_fec!E$9)</f>
        <v>0.47209160151929414</v>
      </c>
      <c r="F76" s="335">
        <f>IF(F$9=0,0,F$9/TRE_fec!F$9)</f>
        <v>0.47209160151929402</v>
      </c>
      <c r="G76" s="335">
        <f>IF(G$9=0,0,G$9/TRE_fec!G$9)</f>
        <v>0.47209160151929408</v>
      </c>
      <c r="H76" s="335">
        <f>IF(H$9=0,0,H$9/TRE_fec!H$9)</f>
        <v>0.47209160151929402</v>
      </c>
      <c r="I76" s="335">
        <f>IF(I$9=0,0,I$9/TRE_fec!I$9)</f>
        <v>0.47209160151929408</v>
      </c>
      <c r="J76" s="335">
        <f>IF(J$9=0,0,J$9/TRE_fec!J$9)</f>
        <v>0.47209160151929414</v>
      </c>
      <c r="K76" s="335">
        <f>IF(K$9=0,0,K$9/TRE_fec!K$9)</f>
        <v>0.47209160151929397</v>
      </c>
      <c r="L76" s="335">
        <f>IF(L$9=0,0,L$9/TRE_fec!L$9)</f>
        <v>0.47209160151929397</v>
      </c>
      <c r="M76" s="335">
        <f>IF(M$9=0,0,M$9/TRE_fec!M$9)</f>
        <v>0.47209160151929414</v>
      </c>
      <c r="N76" s="335">
        <f>IF(N$9=0,0,N$9/TRE_fec!N$9)</f>
        <v>0.47209160151929419</v>
      </c>
      <c r="O76" s="335">
        <f>IF(O$9=0,0,O$9/TRE_fec!O$9)</f>
        <v>0.47209160151929419</v>
      </c>
      <c r="P76" s="335">
        <f>IF(P$9=0,0,P$9/TRE_fec!P$9)</f>
        <v>0.47209160151929402</v>
      </c>
      <c r="Q76" s="335">
        <f>IF(Q$9=0,0,Q$9/TRE_fec!Q$9)</f>
        <v>0.47209160151929408</v>
      </c>
      <c r="R76" s="335">
        <f>IF(R$9=0,0,R$9/TRE_fec!R$9)</f>
        <v>0.47209160151929414</v>
      </c>
      <c r="S76" s="335">
        <f>IF(S$9=0,0,S$9/TRE_fec!S$9)</f>
        <v>0.47209160151929425</v>
      </c>
      <c r="T76" s="335">
        <f>IF(T$9=0,0,T$9/TRE_fec!T$9)</f>
        <v>0.47209160151929408</v>
      </c>
      <c r="U76" s="335">
        <f>IF(U$9=0,0,U$9/TRE_fec!U$9)</f>
        <v>0.47209160151929391</v>
      </c>
      <c r="V76" s="335">
        <f>IF(V$9=0,0,V$9/TRE_fec!V$9)</f>
        <v>0.47209160151929419</v>
      </c>
      <c r="W76" s="335">
        <f>IF(W$9=0,0,W$9/TRE_fec!W$9)</f>
        <v>0.47209160151929419</v>
      </c>
      <c r="X76" s="335">
        <f>IF(X$9=0,0,X$9/TRE_fec!X$9)</f>
        <v>0.47209160151929408</v>
      </c>
      <c r="Y76" s="335">
        <f>IF(Y$9=0,0,Y$9/TRE_fec!Y$9)</f>
        <v>0.47209160151929419</v>
      </c>
      <c r="DA76" s="177"/>
    </row>
    <row r="77" spans="1:105" ht="12" customHeight="1" x14ac:dyDescent="0.25">
      <c r="A77" s="56" t="s">
        <v>95</v>
      </c>
      <c r="B77" s="336">
        <f>IF(B$10=0,0,B$10/TRE_fec!B$10)</f>
        <v>0.81290216861991005</v>
      </c>
      <c r="C77" s="336">
        <f>IF(C$10=0,0,C$10/TRE_fec!C$10)</f>
        <v>0.80455953514941758</v>
      </c>
      <c r="D77" s="336">
        <f>IF(D$10=0,0,D$10/TRE_fec!D$10)</f>
        <v>0.80704354911468679</v>
      </c>
      <c r="E77" s="336">
        <f>IF(E$10=0,0,E$10/TRE_fec!E$10)</f>
        <v>0.79349139297404536</v>
      </c>
      <c r="F77" s="336">
        <f>IF(F$10=0,0,F$10/TRE_fec!F$10)</f>
        <v>0.79288751350479525</v>
      </c>
      <c r="G77" s="336">
        <f>IF(G$10=0,0,G$10/TRE_fec!G$10)</f>
        <v>0.80603095473036246</v>
      </c>
      <c r="H77" s="336">
        <f>IF(H$10=0,0,H$10/TRE_fec!H$10)</f>
        <v>0.80861139096807633</v>
      </c>
      <c r="I77" s="336">
        <f>IF(I$10=0,0,I$10/TRE_fec!I$10)</f>
        <v>0.80936805275216861</v>
      </c>
      <c r="J77" s="336">
        <f>IF(J$10=0,0,J$10/TRE_fec!J$10)</f>
        <v>0.80725960730904034</v>
      </c>
      <c r="K77" s="336">
        <f>IF(K$10=0,0,K$10/TRE_fec!K$10)</f>
        <v>0.80932851465990996</v>
      </c>
      <c r="L77" s="336">
        <f>IF(L$10=0,0,L$10/TRE_fec!L$10)</f>
        <v>0.81132545994349026</v>
      </c>
      <c r="M77" s="336">
        <f>IF(M$10=0,0,M$10/TRE_fec!M$10)</f>
        <v>0.81846840226786977</v>
      </c>
      <c r="N77" s="336">
        <f>IF(N$10=0,0,N$10/TRE_fec!N$10)</f>
        <v>0.81803558091015005</v>
      </c>
      <c r="O77" s="336">
        <f>IF(O$10=0,0,O$10/TRE_fec!O$10)</f>
        <v>0.81663776650943376</v>
      </c>
      <c r="P77" s="336">
        <f>IF(P$10=0,0,P$10/TRE_fec!P$10)</f>
        <v>0.81737782229850076</v>
      </c>
      <c r="Q77" s="336">
        <f>IF(Q$10=0,0,Q$10/TRE_fec!Q$10)</f>
        <v>0.81974136251152085</v>
      </c>
      <c r="R77" s="336">
        <f>IF(R$10=0,0,R$10/TRE_fec!R$10)</f>
        <v>0.81782169749909772</v>
      </c>
      <c r="S77" s="336">
        <f>IF(S$10=0,0,S$10/TRE_fec!S$10)</f>
        <v>0.81731528022977851</v>
      </c>
      <c r="T77" s="336">
        <f>IF(T$10=0,0,T$10/TRE_fec!T$10)</f>
        <v>0.81384741265095462</v>
      </c>
      <c r="U77" s="336">
        <f>IF(U$10=0,0,U$10/TRE_fec!U$10)</f>
        <v>0.81511683360092635</v>
      </c>
      <c r="V77" s="336">
        <f>IF(V$10=0,0,V$10/TRE_fec!V$10)</f>
        <v>0.8114807725872778</v>
      </c>
      <c r="W77" s="336">
        <f>IF(W$10=0,0,W$10/TRE_fec!W$10)</f>
        <v>0.81299040707537551</v>
      </c>
      <c r="X77" s="336">
        <f>IF(X$10=0,0,X$10/TRE_fec!X$10)</f>
        <v>0.8163898760336995</v>
      </c>
      <c r="Y77" s="336">
        <f>IF(Y$10=0,0,Y$10/TRE_fec!Y$10)</f>
        <v>0.81715742763326082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0.6023421343679114</v>
      </c>
      <c r="C78" s="349">
        <f>IF(C$16=0,0,C$16/TRE_fec!C$16)</f>
        <v>0.59604415917065956</v>
      </c>
      <c r="D78" s="349">
        <f>IF(D$16=0,0,D$16/TRE_fec!D$16)</f>
        <v>0.5960050493367306</v>
      </c>
      <c r="E78" s="349">
        <f>IF(E$16=0,0,E$16/TRE_fec!E$16)</f>
        <v>0.58186916148842915</v>
      </c>
      <c r="F78" s="349">
        <f>IF(F$16=0,0,F$16/TRE_fec!F$16)</f>
        <v>0.5823044341323298</v>
      </c>
      <c r="G78" s="349">
        <f>IF(G$16=0,0,G$16/TRE_fec!G$16)</f>
        <v>0.59805128686689535</v>
      </c>
      <c r="H78" s="349">
        <f>IF(H$16=0,0,H$16/TRE_fec!H$16)</f>
        <v>0.59883624187088513</v>
      </c>
      <c r="I78" s="349">
        <f>IF(I$16=0,0,I$16/TRE_fec!I$16)</f>
        <v>0.60245695694495749</v>
      </c>
      <c r="J78" s="349">
        <f>IF(J$16=0,0,J$16/TRE_fec!J$16)</f>
        <v>0.60419638116049768</v>
      </c>
      <c r="K78" s="349">
        <f>IF(K$16=0,0,K$16/TRE_fec!K$16)</f>
        <v>0.60464075845748122</v>
      </c>
      <c r="L78" s="349">
        <f>IF(L$16=0,0,L$16/TRE_fec!L$16)</f>
        <v>0.60423550383922053</v>
      </c>
      <c r="M78" s="349">
        <f>IF(M$16=0,0,M$16/TRE_fec!M$16)</f>
        <v>0.61682706396992859</v>
      </c>
      <c r="N78" s="349">
        <f>IF(N$16=0,0,N$16/TRE_fec!N$16)</f>
        <v>0.61636590640380173</v>
      </c>
      <c r="O78" s="349">
        <f>IF(O$16=0,0,O$16/TRE_fec!O$16)</f>
        <v>0.61609449789174864</v>
      </c>
      <c r="P78" s="349">
        <f>IF(P$16=0,0,P$16/TRE_fec!P$16)</f>
        <v>0.62023595870945314</v>
      </c>
      <c r="Q78" s="349">
        <f>IF(Q$16=0,0,Q$16/TRE_fec!Q$16)</f>
        <v>0.62555635428375633</v>
      </c>
      <c r="R78" s="349">
        <f>IF(R$16=0,0,R$16/TRE_fec!R$16)</f>
        <v>0.62270199074110844</v>
      </c>
      <c r="S78" s="349">
        <f>IF(S$16=0,0,S$16/TRE_fec!S$16)</f>
        <v>0.6169242703063117</v>
      </c>
      <c r="T78" s="349">
        <f>IF(T$16=0,0,T$16/TRE_fec!T$16)</f>
        <v>0.61296702848531615</v>
      </c>
      <c r="U78" s="349">
        <f>IF(U$16=0,0,U$16/TRE_fec!U$16)</f>
        <v>0.6173991908826173</v>
      </c>
      <c r="V78" s="349">
        <f>IF(V$16=0,0,V$16/TRE_fec!V$16)</f>
        <v>0.61084773590655672</v>
      </c>
      <c r="W78" s="349">
        <f>IF(W$16=0,0,W$16/TRE_fec!W$16)</f>
        <v>0.6041446466915944</v>
      </c>
      <c r="X78" s="349">
        <f>IF(X$16=0,0,X$16/TRE_fec!X$16)</f>
        <v>0.60657186909512417</v>
      </c>
      <c r="Y78" s="349">
        <f>IF(Y$16=0,0,Y$16/TRE_fec!Y$16)</f>
        <v>0.60047843730969963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0.4884851474474145</v>
      </c>
      <c r="C79" s="349">
        <f>IF(C$24=0,0,C$24/TRE_fec!C$24)</f>
        <v>0.49728821272098639</v>
      </c>
      <c r="D79" s="349">
        <f>IF(D$24=0,0,D$24/TRE_fec!D$24)</f>
        <v>0.49542391916476025</v>
      </c>
      <c r="E79" s="349">
        <f>IF(E$24=0,0,E$24/TRE_fec!E$24)</f>
        <v>0.49097843373819777</v>
      </c>
      <c r="F79" s="349">
        <f>IF(F$24=0,0,F$24/TRE_fec!F$24)</f>
        <v>0.48541877465854921</v>
      </c>
      <c r="G79" s="349">
        <f>IF(G$24=0,0,G$24/TRE_fec!G$24)</f>
        <v>0.48678632786229759</v>
      </c>
      <c r="H79" s="349">
        <f>IF(H$24=0,0,H$24/TRE_fec!H$24)</f>
        <v>0.49569868509044285</v>
      </c>
      <c r="I79" s="349">
        <f>IF(I$24=0,0,I$24/TRE_fec!I$24)</f>
        <v>0.48882508932802543</v>
      </c>
      <c r="J79" s="349">
        <f>IF(J$24=0,0,J$24/TRE_fec!J$24)</f>
        <v>0.48582373031105264</v>
      </c>
      <c r="K79" s="349">
        <f>IF(K$24=0,0,K$24/TRE_fec!K$24)</f>
        <v>0.49470813612595682</v>
      </c>
      <c r="L79" s="349">
        <f>IF(L$24=0,0,L$24/TRE_fec!L$24)</f>
        <v>0.51727713454963575</v>
      </c>
      <c r="M79" s="349">
        <f>IF(M$24=0,0,M$24/TRE_fec!M$24)</f>
        <v>0.51039836969656505</v>
      </c>
      <c r="N79" s="349">
        <f>IF(N$24=0,0,N$24/TRE_fec!N$24)</f>
        <v>0.51022404836713486</v>
      </c>
      <c r="O79" s="349">
        <f>IF(O$24=0,0,O$24/TRE_fec!O$24)</f>
        <v>0.49349549946117527</v>
      </c>
      <c r="P79" s="349">
        <f>IF(P$24=0,0,P$24/TRE_fec!P$24)</f>
        <v>0.49391294684791559</v>
      </c>
      <c r="Q79" s="349">
        <f>IF(Q$24=0,0,Q$24/TRE_fec!Q$24)</f>
        <v>0.53941733726175811</v>
      </c>
      <c r="R79" s="349">
        <f>IF(R$24=0,0,R$24/TRE_fec!R$24)</f>
        <v>0.49192751476924307</v>
      </c>
      <c r="S79" s="349">
        <f>IF(S$24=0,0,S$24/TRE_fec!S$24)</f>
        <v>0.49493709387792117</v>
      </c>
      <c r="T79" s="349">
        <f>IF(T$24=0,0,T$24/TRE_fec!T$24)</f>
        <v>0.49109275808047986</v>
      </c>
      <c r="U79" s="349">
        <f>IF(U$24=0,0,U$24/TRE_fec!U$24)</f>
        <v>0.49780894020069816</v>
      </c>
      <c r="V79" s="349">
        <f>IF(V$24=0,0,V$24/TRE_fec!V$24)</f>
        <v>0.49017075500655716</v>
      </c>
      <c r="W79" s="349">
        <f>IF(W$24=0,0,W$24/TRE_fec!W$24)</f>
        <v>0.50485218752241501</v>
      </c>
      <c r="X79" s="349">
        <f>IF(X$24=0,0,X$24/TRE_fec!X$24)</f>
        <v>0.52514191948753353</v>
      </c>
      <c r="Y79" s="349">
        <f>IF(Y$24=0,0,Y$24/TRE_fec!Y$24)</f>
        <v>0.52732023127917793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0.51629325802963855</v>
      </c>
      <c r="C80" s="349">
        <f>IF(C$27=0,0,C$27/TRE_fec!C$27)</f>
        <v>0.51089499357485102</v>
      </c>
      <c r="D80" s="349">
        <f>IF(D$27=0,0,D$27/TRE_fec!D$27)</f>
        <v>0.51086147086005473</v>
      </c>
      <c r="E80" s="349">
        <f>IF(E$27=0,0,E$27/TRE_fec!E$27)</f>
        <v>0.49874499556151053</v>
      </c>
      <c r="F80" s="349">
        <f>IF(F$27=0,0,F$27/TRE_fec!F$27)</f>
        <v>0.49911808639913979</v>
      </c>
      <c r="G80" s="349">
        <f>IF(G$27=0,0,G$27/TRE_fec!G$27)</f>
        <v>0.51261538874305301</v>
      </c>
      <c r="H80" s="349">
        <f>IF(H$27=0,0,H$27/TRE_fec!H$27)</f>
        <v>0.5132882073179017</v>
      </c>
      <c r="I80" s="349">
        <f>IF(I$27=0,0,I$27/TRE_fec!I$27)</f>
        <v>0.51639167738139213</v>
      </c>
      <c r="J80" s="349">
        <f>IF(J$27=0,0,J$27/TRE_fec!J$27)</f>
        <v>0.51788261242328393</v>
      </c>
      <c r="K80" s="349">
        <f>IF(K$27=0,0,K$27/TRE_fec!K$27)</f>
        <v>0.51826350724926951</v>
      </c>
      <c r="L80" s="349">
        <f>IF(L$27=0,0,L$27/TRE_fec!L$27)</f>
        <v>0.51791614614790338</v>
      </c>
      <c r="M80" s="349">
        <f>IF(M$27=0,0,M$27/TRE_fec!M$27)</f>
        <v>0.52870891197422432</v>
      </c>
      <c r="N80" s="349">
        <f>IF(N$27=0,0,N$27/TRE_fec!N$27)</f>
        <v>0.52831363406040155</v>
      </c>
      <c r="O80" s="349">
        <f>IF(O$27=0,0,O$27/TRE_fec!O$27)</f>
        <v>0.52808099819292764</v>
      </c>
      <c r="P80" s="349">
        <f>IF(P$27=0,0,P$27/TRE_fec!P$27)</f>
        <v>0.53163082175095977</v>
      </c>
      <c r="Q80" s="349">
        <f>IF(Q$27=0,0,Q$27/TRE_fec!Q$27)</f>
        <v>0.53619116081464857</v>
      </c>
      <c r="R80" s="349">
        <f>IF(R$27=0,0,R$27/TRE_fec!R$27)</f>
        <v>0.53374456349237842</v>
      </c>
      <c r="S80" s="349">
        <f>IF(S$27=0,0,S$27/TRE_fec!S$27)</f>
        <v>0.52879223169112421</v>
      </c>
      <c r="T80" s="349">
        <f>IF(T$27=0,0,T$27/TRE_fec!T$27)</f>
        <v>0.52540031013027111</v>
      </c>
      <c r="U80" s="349">
        <f>IF(U$27=0,0,U$27/TRE_fec!U$27)</f>
        <v>0.5291993064708147</v>
      </c>
      <c r="V80" s="349">
        <f>IF(V$27=0,0,V$27/TRE_fec!V$27)</f>
        <v>0.52358377363419151</v>
      </c>
      <c r="W80" s="349">
        <f>IF(W$27=0,0,W$27/TRE_fec!W$27)</f>
        <v>0.51783826859279525</v>
      </c>
      <c r="X80" s="349">
        <f>IF(X$27=0,0,X$27/TRE_fec!X$27)</f>
        <v>0.51991874493867807</v>
      </c>
      <c r="Y80" s="349">
        <f>IF(Y$27=0,0,Y$27/TRE_fec!Y$27)</f>
        <v>0.514695803408314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0.63308920654838385</v>
      </c>
      <c r="C81" s="349">
        <f>IF(C$35=0,0,C$35/TRE_fec!C$35)</f>
        <v>0.62932231390548832</v>
      </c>
      <c r="D81" s="349">
        <f>IF(D$35=0,0,D$35/TRE_fec!D$35)</f>
        <v>0.62762894806351299</v>
      </c>
      <c r="E81" s="349">
        <f>IF(E$35=0,0,E$35/TRE_fec!E$35)</f>
        <v>0.62914660096897568</v>
      </c>
      <c r="F81" s="349">
        <f>IF(F$35=0,0,F$35/TRE_fec!F$35)</f>
        <v>0.63237650668593648</v>
      </c>
      <c r="G81" s="349">
        <f>IF(G$35=0,0,G$35/TRE_fec!G$35)</f>
        <v>0.6325616266010593</v>
      </c>
      <c r="H81" s="349">
        <f>IF(H$35=0,0,H$35/TRE_fec!H$35)</f>
        <v>0.62409547966211831</v>
      </c>
      <c r="I81" s="349">
        <f>IF(I$35=0,0,I$35/TRE_fec!I$35)</f>
        <v>0.62840101132062975</v>
      </c>
      <c r="J81" s="349">
        <f>IF(J$35=0,0,J$35/TRE_fec!J$35)</f>
        <v>0.63409941283003635</v>
      </c>
      <c r="K81" s="349">
        <f>IF(K$35=0,0,K$35/TRE_fec!K$35)</f>
        <v>0.63229592423447933</v>
      </c>
      <c r="L81" s="349">
        <f>IF(L$35=0,0,L$35/TRE_fec!L$35)</f>
        <v>0.63418750352950337</v>
      </c>
      <c r="M81" s="349">
        <f>IF(M$35=0,0,M$35/TRE_fec!M$35)</f>
        <v>0.63988999514340272</v>
      </c>
      <c r="N81" s="349">
        <f>IF(N$35=0,0,N$35/TRE_fec!N$35)</f>
        <v>0.63861561879360074</v>
      </c>
      <c r="O81" s="349">
        <f>IF(O$35=0,0,O$35/TRE_fec!O$35)</f>
        <v>0.64253367021284047</v>
      </c>
      <c r="P81" s="349">
        <f>IF(P$35=0,0,P$35/TRE_fec!P$35)</f>
        <v>0.64811914463437426</v>
      </c>
      <c r="Q81" s="349">
        <f>IF(Q$35=0,0,Q$35/TRE_fec!Q$35)</f>
        <v>0.6590151453856663</v>
      </c>
      <c r="R81" s="349">
        <f>IF(R$35=0,0,R$35/TRE_fec!R$35)</f>
        <v>0.66333079657256655</v>
      </c>
      <c r="S81" s="349">
        <f>IF(S$35=0,0,S$35/TRE_fec!S$35)</f>
        <v>0.64025947688263984</v>
      </c>
      <c r="T81" s="349">
        <f>IF(T$35=0,0,T$35/TRE_fec!T$35)</f>
        <v>0.63568590509876144</v>
      </c>
      <c r="U81" s="349">
        <f>IF(U$35=0,0,U$35/TRE_fec!U$35)</f>
        <v>0.6373236402838568</v>
      </c>
      <c r="V81" s="349">
        <f>IF(V$35=0,0,V$35/TRE_fec!V$35)</f>
        <v>0.72206614042550799</v>
      </c>
      <c r="W81" s="349">
        <f>IF(W$35=0,0,W$35/TRE_fec!W$35)</f>
        <v>0.72209611469099566</v>
      </c>
      <c r="X81" s="349">
        <f>IF(X$35=0,0,X$35/TRE_fec!X$35)</f>
        <v>0.71852038402420493</v>
      </c>
      <c r="Y81" s="349">
        <f>IF(Y$35=0,0,Y$35/TRE_fec!Y$35)</f>
        <v>0.71902944634322297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0.61669343966480927</v>
      </c>
      <c r="C82" s="349">
        <f>IF(C$46=0,0,C$46/TRE_fec!C$46)</f>
        <v>0.61669343966480916</v>
      </c>
      <c r="D82" s="349">
        <f>IF(D$46=0,0,D$46/TRE_fec!D$46)</f>
        <v>0.61669343966480927</v>
      </c>
      <c r="E82" s="349">
        <f>IF(E$46=0,0,E$46/TRE_fec!E$46)</f>
        <v>0.61669343966480938</v>
      </c>
      <c r="F82" s="349">
        <f>IF(F$46=0,0,F$46/TRE_fec!F$46)</f>
        <v>0.61669343966480938</v>
      </c>
      <c r="G82" s="349">
        <f>IF(G$46=0,0,G$46/TRE_fec!G$46)</f>
        <v>0.61669343966480938</v>
      </c>
      <c r="H82" s="349">
        <f>IF(H$46=0,0,H$46/TRE_fec!H$46)</f>
        <v>0.6166934396648095</v>
      </c>
      <c r="I82" s="349">
        <f>IF(I$46=0,0,I$46/TRE_fec!I$46)</f>
        <v>0.61669343966480927</v>
      </c>
      <c r="J82" s="349">
        <f>IF(J$46=0,0,J$46/TRE_fec!J$46)</f>
        <v>0.61669343966480916</v>
      </c>
      <c r="K82" s="349">
        <f>IF(K$46=0,0,K$46/TRE_fec!K$46)</f>
        <v>0.61669343966480927</v>
      </c>
      <c r="L82" s="349">
        <f>IF(L$46=0,0,L$46/TRE_fec!L$46)</f>
        <v>0.61669343966480916</v>
      </c>
      <c r="M82" s="349">
        <f>IF(M$46=0,0,M$46/TRE_fec!M$46)</f>
        <v>0.61669343966480916</v>
      </c>
      <c r="N82" s="349">
        <f>IF(N$46=0,0,N$46/TRE_fec!N$46)</f>
        <v>0.61669343966480938</v>
      </c>
      <c r="O82" s="349">
        <f>IF(O$46=0,0,O$46/TRE_fec!O$46)</f>
        <v>0.61669343966480938</v>
      </c>
      <c r="P82" s="349">
        <f>IF(P$46=0,0,P$46/TRE_fec!P$46)</f>
        <v>0.61669343966480916</v>
      </c>
      <c r="Q82" s="349">
        <f>IF(Q$46=0,0,Q$46/TRE_fec!Q$46)</f>
        <v>0.61669343966480916</v>
      </c>
      <c r="R82" s="349">
        <f>IF(R$46=0,0,R$46/TRE_fec!R$46)</f>
        <v>0.61669343966480927</v>
      </c>
      <c r="S82" s="349">
        <f>IF(S$46=0,0,S$46/TRE_fec!S$46)</f>
        <v>0.61669343966480927</v>
      </c>
      <c r="T82" s="349">
        <f>IF(T$46=0,0,T$46/TRE_fec!T$46)</f>
        <v>0.61669343966480927</v>
      </c>
      <c r="U82" s="349">
        <f>IF(U$46=0,0,U$46/TRE_fec!U$46)</f>
        <v>0.61669343966480927</v>
      </c>
      <c r="V82" s="349">
        <f>IF(V$46=0,0,V$46/TRE_fec!V$46)</f>
        <v>0.61669343966480927</v>
      </c>
      <c r="W82" s="349">
        <f>IF(W$46=0,0,W$46/TRE_fec!W$46)</f>
        <v>0.61669343966480916</v>
      </c>
      <c r="X82" s="349">
        <f>IF(X$46=0,0,X$46/TRE_fec!X$46)</f>
        <v>0.61669343966480938</v>
      </c>
      <c r="Y82" s="349">
        <f>IF(Y$46=0,0,Y$46/TRE_fec!Y$46)</f>
        <v>0.61669343966480916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0.56768328021356684</v>
      </c>
      <c r="C83" s="337">
        <f>IF(C$47=0,0,C$47/TRE_fec!C$47)</f>
        <v>0.56768328021356662</v>
      </c>
      <c r="D83" s="337">
        <f>IF(D$47=0,0,D$47/TRE_fec!D$47)</f>
        <v>0.56768328021356673</v>
      </c>
      <c r="E83" s="337">
        <f>IF(E$47=0,0,E$47/TRE_fec!E$47)</f>
        <v>0.56768328021356662</v>
      </c>
      <c r="F83" s="337">
        <f>IF(F$47=0,0,F$47/TRE_fec!F$47)</f>
        <v>0.56768328021356673</v>
      </c>
      <c r="G83" s="337">
        <f>IF(G$47=0,0,G$47/TRE_fec!G$47)</f>
        <v>0.56768328021356673</v>
      </c>
      <c r="H83" s="337">
        <f>IF(H$47=0,0,H$47/TRE_fec!H$47)</f>
        <v>0.56768328021356662</v>
      </c>
      <c r="I83" s="337">
        <f>IF(I$47=0,0,I$47/TRE_fec!I$47)</f>
        <v>0.56768328021356684</v>
      </c>
      <c r="J83" s="337">
        <f>IF(J$47=0,0,J$47/TRE_fec!J$47)</f>
        <v>0.56768328021356684</v>
      </c>
      <c r="K83" s="337">
        <f>IF(K$47=0,0,K$47/TRE_fec!K$47)</f>
        <v>0.56768328021356662</v>
      </c>
      <c r="L83" s="337">
        <f>IF(L$47=0,0,L$47/TRE_fec!L$47)</f>
        <v>0.56768328021356662</v>
      </c>
      <c r="M83" s="337">
        <f>IF(M$47=0,0,M$47/TRE_fec!M$47)</f>
        <v>0.56768328021356629</v>
      </c>
      <c r="N83" s="337">
        <f>IF(N$47=0,0,N$47/TRE_fec!N$47)</f>
        <v>0.56768328021356651</v>
      </c>
      <c r="O83" s="337">
        <f>IF(O$47=0,0,O$47/TRE_fec!O$47)</f>
        <v>0.56768328021356629</v>
      </c>
      <c r="P83" s="337">
        <f>IF(P$47=0,0,P$47/TRE_fec!P$47)</f>
        <v>0.56768328021356684</v>
      </c>
      <c r="Q83" s="337">
        <f>IF(Q$47=0,0,Q$47/TRE_fec!Q$47)</f>
        <v>0.56768328021356651</v>
      </c>
      <c r="R83" s="337">
        <f>IF(R$47=0,0,R$47/TRE_fec!R$47)</f>
        <v>0.5676832802135664</v>
      </c>
      <c r="S83" s="337">
        <f>IF(S$47=0,0,S$47/TRE_fec!S$47)</f>
        <v>0.56768328021356695</v>
      </c>
      <c r="T83" s="337">
        <f>IF(T$47=0,0,T$47/TRE_fec!T$47)</f>
        <v>0.5676832802135664</v>
      </c>
      <c r="U83" s="337">
        <f>IF(U$47=0,0,U$47/TRE_fec!U$47)</f>
        <v>0.56768328021356651</v>
      </c>
      <c r="V83" s="337">
        <f>IF(V$47=0,0,V$47/TRE_fec!V$47)</f>
        <v>0.56768328021356651</v>
      </c>
      <c r="W83" s="337">
        <f>IF(W$47=0,0,W$47/TRE_fec!W$47)</f>
        <v>0.56768328021356651</v>
      </c>
      <c r="X83" s="337">
        <f>IF(X$47=0,0,X$47/TRE_fec!X$47)</f>
        <v>0.56768328021356684</v>
      </c>
      <c r="Y83" s="337">
        <f>IF(Y$47=0,0,Y$47/TRE_fec!Y$47)</f>
        <v>0.56768328021356695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SE: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202.68703440201699</v>
      </c>
      <c r="C5" s="223">
        <v>242.59412844139359</v>
      </c>
      <c r="D5" s="223">
        <v>234.3315020418986</v>
      </c>
      <c r="E5" s="223">
        <v>275.59140300187607</v>
      </c>
      <c r="F5" s="223">
        <v>283.71711060129587</v>
      </c>
      <c r="G5" s="223">
        <v>232.5381397212486</v>
      </c>
      <c r="H5" s="223">
        <v>214.70833656170771</v>
      </c>
      <c r="I5" s="223">
        <v>207.31034628229239</v>
      </c>
      <c r="J5" s="223">
        <v>170.50522464170021</v>
      </c>
      <c r="K5" s="223">
        <v>134.84977056170311</v>
      </c>
      <c r="L5" s="223">
        <v>141.78595716119821</v>
      </c>
      <c r="M5" s="223">
        <v>110.9616163211672</v>
      </c>
      <c r="N5" s="223">
        <v>108.2579454011197</v>
      </c>
      <c r="O5" s="223">
        <v>112.8470824823019</v>
      </c>
      <c r="P5" s="223">
        <v>95.32968408116696</v>
      </c>
      <c r="Q5" s="223">
        <v>63.487785601390158</v>
      </c>
      <c r="R5" s="223">
        <v>80.816725801041713</v>
      </c>
      <c r="S5" s="223">
        <v>107.424326161333</v>
      </c>
      <c r="T5" s="223">
        <v>123.7842324014904</v>
      </c>
      <c r="U5" s="223">
        <v>100.1431202412962</v>
      </c>
      <c r="V5" s="223">
        <v>61.101039959914608</v>
      </c>
      <c r="W5" s="223">
        <v>78.104239576885533</v>
      </c>
      <c r="X5" s="223">
        <v>66.210923204546276</v>
      </c>
      <c r="Y5" s="223">
        <v>93.88676406780499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1.2870368889381281</v>
      </c>
      <c r="C10" s="260">
        <v>2.40693842033996</v>
      </c>
      <c r="D10" s="260">
        <v>2.0518394326177489</v>
      </c>
      <c r="E10" s="260">
        <v>3.490167239519935</v>
      </c>
      <c r="F10" s="260">
        <v>3.6334080834359108</v>
      </c>
      <c r="G10" s="260">
        <v>2.1670636066675111</v>
      </c>
      <c r="H10" s="260">
        <v>1.7530811520658049</v>
      </c>
      <c r="I10" s="260">
        <v>1.6814869628754701</v>
      </c>
      <c r="J10" s="260">
        <v>1.589286455169463</v>
      </c>
      <c r="K10" s="260">
        <v>1.1456289323656761</v>
      </c>
      <c r="L10" s="260">
        <v>1.084124219997781</v>
      </c>
      <c r="M10" s="260">
        <v>0.52552047287922599</v>
      </c>
      <c r="N10" s="260">
        <v>0.5373801192065164</v>
      </c>
      <c r="O10" s="260">
        <v>0.64528428318268261</v>
      </c>
      <c r="P10" s="260">
        <v>0.55979301611543719</v>
      </c>
      <c r="Q10" s="260">
        <v>0.35906101932826567</v>
      </c>
      <c r="R10" s="260">
        <v>0.49095934013371728</v>
      </c>
      <c r="S10" s="260">
        <v>0.49727743852937578</v>
      </c>
      <c r="T10" s="260">
        <v>0.7159737079475148</v>
      </c>
      <c r="U10" s="260">
        <v>0.57805843884388486</v>
      </c>
      <c r="V10" s="260">
        <v>0.690077543418956</v>
      </c>
      <c r="W10" s="260">
        <v>0.71343417675581622</v>
      </c>
      <c r="X10" s="260">
        <v>0.42537712730498539</v>
      </c>
      <c r="Y10" s="260">
        <v>0.46975326175161303</v>
      </c>
      <c r="DA10" s="68" t="s">
        <v>2489</v>
      </c>
    </row>
    <row r="11" spans="1:105" ht="12" customHeight="1" x14ac:dyDescent="0.25">
      <c r="A11" s="37" t="s">
        <v>159</v>
      </c>
      <c r="B11" s="226">
        <v>1.101524115765425</v>
      </c>
      <c r="C11" s="226">
        <v>2.3443925893753041</v>
      </c>
      <c r="D11" s="226">
        <v>1.974120341910784</v>
      </c>
      <c r="E11" s="226">
        <v>3.364874810741564</v>
      </c>
      <c r="F11" s="226">
        <v>3.3670624355826919</v>
      </c>
      <c r="G11" s="226">
        <v>1.924944066827877</v>
      </c>
      <c r="H11" s="226">
        <v>1.682099873299687</v>
      </c>
      <c r="I11" s="226">
        <v>1.5035112733267151</v>
      </c>
      <c r="J11" s="226">
        <v>1.362522345054836</v>
      </c>
      <c r="K11" s="226">
        <v>1.0896442532925501</v>
      </c>
      <c r="L11" s="226">
        <v>1.081181587819861</v>
      </c>
      <c r="M11" s="226">
        <v>0.51714628737056467</v>
      </c>
      <c r="N11" s="226">
        <v>0.52907993957779209</v>
      </c>
      <c r="O11" s="226">
        <v>0.56885892140642835</v>
      </c>
      <c r="P11" s="226">
        <v>0.48632185724510218</v>
      </c>
      <c r="Q11" s="226">
        <v>0.35905755129015682</v>
      </c>
      <c r="R11" s="226">
        <v>0.39239126683669778</v>
      </c>
      <c r="S11" s="226">
        <v>0.4335963566239131</v>
      </c>
      <c r="T11" s="226">
        <v>0.61217877211429683</v>
      </c>
      <c r="U11" s="226">
        <v>0.53802554729653496</v>
      </c>
      <c r="V11" s="226">
        <v>0.61652353863554599</v>
      </c>
      <c r="W11" s="226">
        <v>0.69899087778344371</v>
      </c>
      <c r="X11" s="226">
        <v>0.42478275117386027</v>
      </c>
      <c r="Y11" s="226">
        <v>0.46930867841418478</v>
      </c>
      <c r="DA11" s="69" t="s">
        <v>2490</v>
      </c>
    </row>
    <row r="12" spans="1:105" ht="12" customHeight="1" x14ac:dyDescent="0.25">
      <c r="A12" s="37" t="s">
        <v>35</v>
      </c>
      <c r="B12" s="226">
        <v>0.18551277317270329</v>
      </c>
      <c r="C12" s="226">
        <v>6.2545830964655949E-2</v>
      </c>
      <c r="D12" s="226">
        <v>7.7719090706965296E-2</v>
      </c>
      <c r="E12" s="226">
        <v>0.1252924287783708</v>
      </c>
      <c r="F12" s="226">
        <v>0.26634564785321913</v>
      </c>
      <c r="G12" s="226">
        <v>0.24211953983963361</v>
      </c>
      <c r="H12" s="226">
        <v>7.0981278766117567E-2</v>
      </c>
      <c r="I12" s="226">
        <v>0.17797568954875481</v>
      </c>
      <c r="J12" s="226">
        <v>0.22676411011462669</v>
      </c>
      <c r="K12" s="226">
        <v>5.5984679073126292E-2</v>
      </c>
      <c r="L12" s="226">
        <v>2.942632177919621E-3</v>
      </c>
      <c r="M12" s="226">
        <v>8.3741855086612998E-3</v>
      </c>
      <c r="N12" s="226">
        <v>8.3001796287243152E-3</v>
      </c>
      <c r="O12" s="226">
        <v>7.6425361776254211E-2</v>
      </c>
      <c r="P12" s="226">
        <v>7.3471158870334979E-2</v>
      </c>
      <c r="Q12" s="226">
        <v>3.468038108886192E-6</v>
      </c>
      <c r="R12" s="226">
        <v>9.8568073297019457E-2</v>
      </c>
      <c r="S12" s="226">
        <v>6.3681081905462747E-2</v>
      </c>
      <c r="T12" s="226">
        <v>0.103794935833218</v>
      </c>
      <c r="U12" s="226">
        <v>4.0032891547349882E-2</v>
      </c>
      <c r="V12" s="226">
        <v>7.3554004783409996E-2</v>
      </c>
      <c r="W12" s="226">
        <v>1.444329897237249E-2</v>
      </c>
      <c r="X12" s="226">
        <v>5.943761311251552E-4</v>
      </c>
      <c r="Y12" s="226">
        <v>4.445833374282343E-4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29.951583824499899</v>
      </c>
      <c r="C16" s="261">
        <f t="shared" si="0"/>
        <v>39.470467741715431</v>
      </c>
      <c r="D16" s="261">
        <f t="shared" si="0"/>
        <v>37.960054715368138</v>
      </c>
      <c r="E16" s="261">
        <f t="shared" si="0"/>
        <v>51.101328575705423</v>
      </c>
      <c r="F16" s="261">
        <f t="shared" si="0"/>
        <v>52.022393035730111</v>
      </c>
      <c r="G16" s="261">
        <f t="shared" si="0"/>
        <v>36.193160302441079</v>
      </c>
      <c r="H16" s="261">
        <f t="shared" si="0"/>
        <v>33.348010927539903</v>
      </c>
      <c r="I16" s="261">
        <f t="shared" si="0"/>
        <v>30.244798352897309</v>
      </c>
      <c r="J16" s="261">
        <f t="shared" si="0"/>
        <v>24.151255786901341</v>
      </c>
      <c r="K16" s="261">
        <f t="shared" si="0"/>
        <v>19.355870760295719</v>
      </c>
      <c r="L16" s="261">
        <f t="shared" si="0"/>
        <v>21.38482523643485</v>
      </c>
      <c r="M16" s="261">
        <f t="shared" si="0"/>
        <v>12.63522317899873</v>
      </c>
      <c r="N16" s="261">
        <f t="shared" si="0"/>
        <v>12.46091423235784</v>
      </c>
      <c r="O16" s="261">
        <f t="shared" si="0"/>
        <v>12.670342528938329</v>
      </c>
      <c r="P16" s="261">
        <f t="shared" si="0"/>
        <v>9.2623471733587888</v>
      </c>
      <c r="Q16" s="261">
        <f t="shared" si="0"/>
        <v>5.1976438954160473</v>
      </c>
      <c r="R16" s="261">
        <f t="shared" si="0"/>
        <v>7.0790933989075819</v>
      </c>
      <c r="S16" s="261">
        <f t="shared" si="0"/>
        <v>11.700717772287589</v>
      </c>
      <c r="T16" s="261">
        <f t="shared" si="0"/>
        <v>14.578504874468949</v>
      </c>
      <c r="U16" s="261">
        <f t="shared" si="0"/>
        <v>10.464834494436101</v>
      </c>
      <c r="V16" s="261">
        <f t="shared" si="0"/>
        <v>13.465112688951949</v>
      </c>
      <c r="W16" s="261">
        <f t="shared" si="0"/>
        <v>20.523120216088941</v>
      </c>
      <c r="X16" s="261">
        <f t="shared" si="0"/>
        <v>17.351842232511821</v>
      </c>
      <c r="Y16" s="261">
        <f t="shared" si="0"/>
        <v>25.105827237420758</v>
      </c>
      <c r="DA16" s="70"/>
    </row>
    <row r="17" spans="1:105" ht="12" customHeight="1" x14ac:dyDescent="0.25">
      <c r="A17" s="60" t="s">
        <v>2404</v>
      </c>
      <c r="B17" s="329">
        <v>29.951583824499899</v>
      </c>
      <c r="C17" s="329">
        <v>39.470467741715431</v>
      </c>
      <c r="D17" s="329">
        <v>37.960054715368138</v>
      </c>
      <c r="E17" s="329">
        <v>51.101328575705423</v>
      </c>
      <c r="F17" s="329">
        <v>52.022393035730111</v>
      </c>
      <c r="G17" s="329">
        <v>36.193160302441079</v>
      </c>
      <c r="H17" s="329">
        <v>33.348010927539903</v>
      </c>
      <c r="I17" s="329">
        <v>30.244798352897309</v>
      </c>
      <c r="J17" s="329">
        <v>24.151255786901341</v>
      </c>
      <c r="K17" s="329">
        <v>19.355870760295719</v>
      </c>
      <c r="L17" s="329">
        <v>21.38482523643485</v>
      </c>
      <c r="M17" s="329">
        <v>12.63522317899873</v>
      </c>
      <c r="N17" s="329">
        <v>12.46091423235784</v>
      </c>
      <c r="O17" s="329">
        <v>12.670342528938329</v>
      </c>
      <c r="P17" s="329">
        <v>9.2623471733587888</v>
      </c>
      <c r="Q17" s="329">
        <v>5.1976438954160473</v>
      </c>
      <c r="R17" s="329">
        <v>7.0790933989075819</v>
      </c>
      <c r="S17" s="329">
        <v>11.700717772287589</v>
      </c>
      <c r="T17" s="329">
        <v>14.578504874468949</v>
      </c>
      <c r="U17" s="329">
        <v>10.464834494436101</v>
      </c>
      <c r="V17" s="329">
        <v>13.465112688951949</v>
      </c>
      <c r="W17" s="329">
        <v>20.523120216088941</v>
      </c>
      <c r="X17" s="329">
        <v>17.351842232511821</v>
      </c>
      <c r="Y17" s="329">
        <v>25.105827237420758</v>
      </c>
      <c r="DA17" s="72" t="s">
        <v>2495</v>
      </c>
    </row>
    <row r="18" spans="1:105" ht="12" customHeight="1" x14ac:dyDescent="0.25">
      <c r="A18" s="59" t="s">
        <v>28</v>
      </c>
      <c r="B18" s="230">
        <v>8.3853755282720126</v>
      </c>
      <c r="C18" s="230">
        <v>7.898642206269133</v>
      </c>
      <c r="D18" s="230">
        <v>6.8433247651651357</v>
      </c>
      <c r="E18" s="230">
        <v>7.2441316190108704</v>
      </c>
      <c r="F18" s="230">
        <v>7.8863656787317211</v>
      </c>
      <c r="G18" s="230">
        <v>7.3067279898454043</v>
      </c>
      <c r="H18" s="230">
        <v>8.6088325903111027</v>
      </c>
      <c r="I18" s="230">
        <v>8.2959969934187097</v>
      </c>
      <c r="J18" s="230">
        <v>7.2302296997226261</v>
      </c>
      <c r="K18" s="230">
        <v>5.1990412180520886</v>
      </c>
      <c r="L18" s="230">
        <v>5.6560762748411646</v>
      </c>
      <c r="M18" s="230">
        <v>4.0077329960116783</v>
      </c>
      <c r="N18" s="230">
        <v>3.6839538660730322</v>
      </c>
      <c r="O18" s="230">
        <v>3.423764100053349</v>
      </c>
      <c r="P18" s="230">
        <v>1.6847212212683811</v>
      </c>
      <c r="Q18" s="230">
        <v>0</v>
      </c>
      <c r="R18" s="230">
        <v>0</v>
      </c>
      <c r="S18" s="230">
        <v>4.0733201187807824</v>
      </c>
      <c r="T18" s="230">
        <v>5.1813057557986504</v>
      </c>
      <c r="U18" s="230">
        <v>3.1089809310538379</v>
      </c>
      <c r="V18" s="230">
        <v>1.679092297272637</v>
      </c>
      <c r="W18" s="230">
        <v>7.1928011489295924</v>
      </c>
      <c r="X18" s="230">
        <v>6.7605723508373181</v>
      </c>
      <c r="Y18" s="230">
        <v>7.5966760214711444</v>
      </c>
      <c r="DA18" s="71" t="s">
        <v>2496</v>
      </c>
    </row>
    <row r="19" spans="1:105" ht="12" customHeight="1" x14ac:dyDescent="0.25">
      <c r="A19" s="59" t="s">
        <v>31</v>
      </c>
      <c r="B19" s="230">
        <v>9.3097283412127965</v>
      </c>
      <c r="C19" s="230">
        <v>8.3693229199637695</v>
      </c>
      <c r="D19" s="230">
        <v>8.3666758027962569</v>
      </c>
      <c r="E19" s="230">
        <v>9.5947624938152742</v>
      </c>
      <c r="F19" s="230">
        <v>10.847150913248679</v>
      </c>
      <c r="G19" s="230">
        <v>8.4486022210462153</v>
      </c>
      <c r="H19" s="230">
        <v>6.2377225362543607</v>
      </c>
      <c r="I19" s="230">
        <v>6.1477474551748976</v>
      </c>
      <c r="J19" s="230">
        <v>5.0122707146731056</v>
      </c>
      <c r="K19" s="230">
        <v>4.6668952869853522</v>
      </c>
      <c r="L19" s="230">
        <v>6.6621963610147787</v>
      </c>
      <c r="M19" s="230">
        <v>5.1266238079886106</v>
      </c>
      <c r="N19" s="230">
        <v>4.7826192598186621</v>
      </c>
      <c r="O19" s="230">
        <v>4.7516383293082418</v>
      </c>
      <c r="P19" s="230">
        <v>3.6650700797182032</v>
      </c>
      <c r="Q19" s="230">
        <v>2.891676975519565</v>
      </c>
      <c r="R19" s="230">
        <v>3.9518481080083649</v>
      </c>
      <c r="S19" s="230">
        <v>4.4637937694152532</v>
      </c>
      <c r="T19" s="230">
        <v>4.9785351750096956</v>
      </c>
      <c r="U19" s="230">
        <v>3.7763602778460781</v>
      </c>
      <c r="V19" s="230">
        <v>7.6182074287991659</v>
      </c>
      <c r="W19" s="230">
        <v>9.1515454300305361</v>
      </c>
      <c r="X19" s="230">
        <v>8.0712470276603767</v>
      </c>
      <c r="Y19" s="230">
        <v>14.846877716609599</v>
      </c>
      <c r="DA19" s="71" t="s">
        <v>2497</v>
      </c>
    </row>
    <row r="20" spans="1:105" ht="12" customHeight="1" x14ac:dyDescent="0.25">
      <c r="A20" s="59" t="s">
        <v>159</v>
      </c>
      <c r="B20" s="230">
        <v>6.0962714234565736</v>
      </c>
      <c r="C20" s="230">
        <v>12.99140488627871</v>
      </c>
      <c r="D20" s="230">
        <v>10.81915412152501</v>
      </c>
      <c r="E20" s="230">
        <v>17.88952845722962</v>
      </c>
      <c r="F20" s="230">
        <v>17.976978326887789</v>
      </c>
      <c r="G20" s="230">
        <v>10.73909205036964</v>
      </c>
      <c r="H20" s="230">
        <v>9.3487386006367181</v>
      </c>
      <c r="I20" s="230">
        <v>8.5142841087242687</v>
      </c>
      <c r="J20" s="230">
        <v>7.8742612816055244</v>
      </c>
      <c r="K20" s="230">
        <v>6.2298096904725453</v>
      </c>
      <c r="L20" s="230">
        <v>6.0690353996479152</v>
      </c>
      <c r="M20" s="230">
        <v>3.0271599404042169</v>
      </c>
      <c r="N20" s="230">
        <v>3.09727258196946</v>
      </c>
      <c r="O20" s="230">
        <v>3.3563180499029421</v>
      </c>
      <c r="P20" s="230">
        <v>2.9362749380582298</v>
      </c>
      <c r="Q20" s="230">
        <v>2.2089400575912221</v>
      </c>
      <c r="R20" s="230">
        <v>2.3958388182999402</v>
      </c>
      <c r="S20" s="230">
        <v>2.564708855866273</v>
      </c>
      <c r="T20" s="230">
        <v>3.6076546703790968</v>
      </c>
      <c r="U20" s="230">
        <v>3.2376406081892481</v>
      </c>
      <c r="V20" s="230">
        <v>3.6712649549963738</v>
      </c>
      <c r="W20" s="230">
        <v>4.0081519928395952</v>
      </c>
      <c r="X20" s="230">
        <v>2.433935643521052</v>
      </c>
      <c r="Y20" s="230">
        <v>2.5583224704423029</v>
      </c>
      <c r="DA20" s="71" t="s">
        <v>2498</v>
      </c>
    </row>
    <row r="21" spans="1:105" ht="12" customHeight="1" x14ac:dyDescent="0.25">
      <c r="A21" s="59" t="s">
        <v>32</v>
      </c>
      <c r="B21" s="230">
        <v>5.1335072532183004</v>
      </c>
      <c r="C21" s="230">
        <v>9.8645012514239916</v>
      </c>
      <c r="D21" s="230">
        <v>11.504961037922399</v>
      </c>
      <c r="E21" s="230">
        <v>15.70678242121468</v>
      </c>
      <c r="F21" s="230">
        <v>13.889860352335109</v>
      </c>
      <c r="G21" s="230">
        <v>8.3479746240298525</v>
      </c>
      <c r="H21" s="230">
        <v>8.7582189715127914</v>
      </c>
      <c r="I21" s="230">
        <v>6.2789053304787972</v>
      </c>
      <c r="J21" s="230">
        <v>2.7239835816126461</v>
      </c>
      <c r="K21" s="230">
        <v>2.940044047539963</v>
      </c>
      <c r="L21" s="230">
        <v>2.9809992181451821</v>
      </c>
      <c r="M21" s="230">
        <v>0.42468742483931449</v>
      </c>
      <c r="N21" s="230">
        <v>0.84847866714925935</v>
      </c>
      <c r="O21" s="230">
        <v>0.6877056422000063</v>
      </c>
      <c r="P21" s="230">
        <v>0.53268268914538031</v>
      </c>
      <c r="Q21" s="230">
        <v>9.7005526760938612E-2</v>
      </c>
      <c r="R21" s="230">
        <v>0.12957550384758759</v>
      </c>
      <c r="S21" s="230">
        <v>0.22222342520314611</v>
      </c>
      <c r="T21" s="230">
        <v>0.199331276465084</v>
      </c>
      <c r="U21" s="230">
        <v>0.1009494042808011</v>
      </c>
      <c r="V21" s="230">
        <v>5.8549743196917498E-2</v>
      </c>
      <c r="W21" s="230">
        <v>8.7800910286408337E-2</v>
      </c>
      <c r="X21" s="230">
        <v>8.268153253839032E-2</v>
      </c>
      <c r="Y21" s="230">
        <v>0.1015274906286768</v>
      </c>
      <c r="DA21" s="71" t="s">
        <v>2499</v>
      </c>
    </row>
    <row r="22" spans="1:105" ht="12" customHeight="1" x14ac:dyDescent="0.25">
      <c r="A22" s="59" t="s">
        <v>35</v>
      </c>
      <c r="B22" s="230">
        <v>1.026701278340211</v>
      </c>
      <c r="C22" s="230">
        <v>0.34659647777982078</v>
      </c>
      <c r="D22" s="230">
        <v>0.42593898795934693</v>
      </c>
      <c r="E22" s="230">
        <v>0.66612358443496045</v>
      </c>
      <c r="F22" s="230">
        <v>1.422037764526811</v>
      </c>
      <c r="G22" s="230">
        <v>1.350763417149961</v>
      </c>
      <c r="H22" s="230">
        <v>0.39449822882492591</v>
      </c>
      <c r="I22" s="230">
        <v>1.007864465100637</v>
      </c>
      <c r="J22" s="230">
        <v>1.3105105092874441</v>
      </c>
      <c r="K22" s="230">
        <v>0.32008051724576769</v>
      </c>
      <c r="L22" s="230">
        <v>1.6517982785804481E-2</v>
      </c>
      <c r="M22" s="230">
        <v>4.901900975490963E-2</v>
      </c>
      <c r="N22" s="230">
        <v>4.8589857347425228E-2</v>
      </c>
      <c r="O22" s="230">
        <v>0.45091640747379491</v>
      </c>
      <c r="P22" s="230">
        <v>0.44359824516859447</v>
      </c>
      <c r="Q22" s="230">
        <v>2.1335544322756659E-5</v>
      </c>
      <c r="R22" s="230">
        <v>0.60183096875169029</v>
      </c>
      <c r="S22" s="230">
        <v>0.37667160302213287</v>
      </c>
      <c r="T22" s="230">
        <v>0.61167799681641843</v>
      </c>
      <c r="U22" s="230">
        <v>0.2409032730661391</v>
      </c>
      <c r="V22" s="230">
        <v>0.43799826468685582</v>
      </c>
      <c r="W22" s="230">
        <v>8.2820734002809426E-2</v>
      </c>
      <c r="X22" s="230">
        <v>3.405677954685936E-3</v>
      </c>
      <c r="Y22" s="230">
        <v>2.4235382690347179E-3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18.9570506616949</v>
      </c>
      <c r="C24" s="261">
        <f t="shared" si="1"/>
        <v>14.97495962561562</v>
      </c>
      <c r="D24" s="261">
        <f t="shared" si="1"/>
        <v>15.617081653090329</v>
      </c>
      <c r="E24" s="261">
        <f t="shared" si="1"/>
        <v>17.765148247348922</v>
      </c>
      <c r="F24" s="261">
        <f t="shared" si="1"/>
        <v>22.429251959794939</v>
      </c>
      <c r="G24" s="261">
        <f t="shared" si="1"/>
        <v>21.720329047050662</v>
      </c>
      <c r="H24" s="261">
        <f t="shared" si="1"/>
        <v>14.553040414799719</v>
      </c>
      <c r="I24" s="261">
        <f t="shared" si="1"/>
        <v>19.114166208011419</v>
      </c>
      <c r="J24" s="261">
        <f t="shared" si="1"/>
        <v>17.909682812456641</v>
      </c>
      <c r="K24" s="261">
        <f t="shared" si="1"/>
        <v>10.4812824026704</v>
      </c>
      <c r="L24" s="261">
        <f t="shared" si="1"/>
        <v>4.3348833077017099</v>
      </c>
      <c r="M24" s="261">
        <f t="shared" si="1"/>
        <v>6.2015757834760423</v>
      </c>
      <c r="N24" s="261">
        <f t="shared" si="1"/>
        <v>6.0581305434943804</v>
      </c>
      <c r="O24" s="261">
        <f t="shared" si="1"/>
        <v>12.014116948026301</v>
      </c>
      <c r="P24" s="261">
        <f t="shared" si="1"/>
        <v>11.67331619744045</v>
      </c>
      <c r="Q24" s="261">
        <f t="shared" si="1"/>
        <v>0.45415410267326412</v>
      </c>
      <c r="R24" s="261">
        <f t="shared" si="1"/>
        <v>12.39121666496195</v>
      </c>
      <c r="S24" s="261">
        <f t="shared" si="1"/>
        <v>11.42503299983357</v>
      </c>
      <c r="T24" s="261">
        <f t="shared" si="1"/>
        <v>13.45829931100082</v>
      </c>
      <c r="U24" s="261">
        <f t="shared" si="1"/>
        <v>9.6477647755552205</v>
      </c>
      <c r="V24" s="261">
        <f t="shared" si="1"/>
        <v>10.157445052434751</v>
      </c>
      <c r="W24" s="261">
        <f t="shared" si="1"/>
        <v>6.7830691784162829</v>
      </c>
      <c r="X24" s="261">
        <f t="shared" si="1"/>
        <v>2.2153709910209352</v>
      </c>
      <c r="Y24" s="261">
        <f t="shared" si="1"/>
        <v>2.2036984461094788</v>
      </c>
      <c r="DA24" s="70"/>
    </row>
    <row r="25" spans="1:105" ht="12" customHeight="1" x14ac:dyDescent="0.25">
      <c r="A25" s="60" t="s">
        <v>2414</v>
      </c>
      <c r="B25" s="262">
        <v>18.9570506616949</v>
      </c>
      <c r="C25" s="262">
        <v>14.97495962561562</v>
      </c>
      <c r="D25" s="262">
        <v>15.617081653090329</v>
      </c>
      <c r="E25" s="262">
        <v>17.765148247348922</v>
      </c>
      <c r="F25" s="262">
        <v>22.429251959794939</v>
      </c>
      <c r="G25" s="262">
        <v>21.720329047050662</v>
      </c>
      <c r="H25" s="262">
        <v>14.553040414799719</v>
      </c>
      <c r="I25" s="262">
        <v>19.114166208011419</v>
      </c>
      <c r="J25" s="262">
        <v>17.909682812456641</v>
      </c>
      <c r="K25" s="262">
        <v>10.4812824026704</v>
      </c>
      <c r="L25" s="262">
        <v>4.3348833077017099</v>
      </c>
      <c r="M25" s="262">
        <v>6.2015757834760423</v>
      </c>
      <c r="N25" s="262">
        <v>6.0581305434943804</v>
      </c>
      <c r="O25" s="262">
        <v>12.014116948026301</v>
      </c>
      <c r="P25" s="262">
        <v>11.67331619744045</v>
      </c>
      <c r="Q25" s="262">
        <v>0.45415410267326412</v>
      </c>
      <c r="R25" s="262">
        <v>12.39121666496195</v>
      </c>
      <c r="S25" s="262">
        <v>11.42503299983357</v>
      </c>
      <c r="T25" s="262">
        <v>13.45829931100082</v>
      </c>
      <c r="U25" s="262">
        <v>9.6477647755552205</v>
      </c>
      <c r="V25" s="262">
        <v>10.157445052434751</v>
      </c>
      <c r="W25" s="262">
        <v>6.7830691784162829</v>
      </c>
      <c r="X25" s="262">
        <v>2.2153709910209352</v>
      </c>
      <c r="Y25" s="262">
        <v>2.2036984461094788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42.787976892142687</v>
      </c>
      <c r="C27" s="261">
        <f t="shared" si="2"/>
        <v>56.386382488164926</v>
      </c>
      <c r="D27" s="261">
        <f t="shared" si="2"/>
        <v>54.228649593383047</v>
      </c>
      <c r="E27" s="261">
        <f t="shared" si="2"/>
        <v>73.001897965293409</v>
      </c>
      <c r="F27" s="261">
        <f t="shared" si="2"/>
        <v>74.317704336757288</v>
      </c>
      <c r="G27" s="261">
        <f t="shared" si="2"/>
        <v>51.70451471777298</v>
      </c>
      <c r="H27" s="261">
        <f t="shared" si="2"/>
        <v>47.640015610771293</v>
      </c>
      <c r="I27" s="261">
        <f t="shared" si="2"/>
        <v>43.206854789853303</v>
      </c>
      <c r="J27" s="261">
        <f t="shared" si="2"/>
        <v>34.501793981287641</v>
      </c>
      <c r="K27" s="261">
        <f t="shared" si="2"/>
        <v>27.651243943279589</v>
      </c>
      <c r="L27" s="261">
        <f t="shared" si="2"/>
        <v>30.54975033776407</v>
      </c>
      <c r="M27" s="261">
        <f t="shared" si="2"/>
        <v>18.050318827141052</v>
      </c>
      <c r="N27" s="261">
        <f t="shared" si="2"/>
        <v>17.801306046225491</v>
      </c>
      <c r="O27" s="261">
        <f t="shared" si="2"/>
        <v>18.10048932705476</v>
      </c>
      <c r="P27" s="261">
        <f t="shared" si="2"/>
        <v>13.2319245333697</v>
      </c>
      <c r="Q27" s="261">
        <f t="shared" si="2"/>
        <v>7.4252055648800663</v>
      </c>
      <c r="R27" s="261">
        <f t="shared" si="2"/>
        <v>10.11299056986798</v>
      </c>
      <c r="S27" s="261">
        <f t="shared" si="2"/>
        <v>16.715311103267979</v>
      </c>
      <c r="T27" s="261">
        <f t="shared" si="2"/>
        <v>20.826435534955639</v>
      </c>
      <c r="U27" s="261">
        <f t="shared" si="2"/>
        <v>14.94976356348014</v>
      </c>
      <c r="V27" s="261">
        <f t="shared" si="2"/>
        <v>19.235875269931359</v>
      </c>
      <c r="W27" s="261">
        <f t="shared" si="2"/>
        <v>29.318743165841351</v>
      </c>
      <c r="X27" s="261">
        <f t="shared" si="2"/>
        <v>24.788346046445461</v>
      </c>
      <c r="Y27" s="261">
        <f t="shared" si="2"/>
        <v>35.865467482029651</v>
      </c>
      <c r="DA27" s="70"/>
    </row>
    <row r="28" spans="1:105" ht="12" customHeight="1" x14ac:dyDescent="0.25">
      <c r="A28" s="60" t="s">
        <v>2419</v>
      </c>
      <c r="B28" s="329">
        <v>42.787976892142687</v>
      </c>
      <c r="C28" s="329">
        <v>56.386382488164926</v>
      </c>
      <c r="D28" s="329">
        <v>54.228649593383047</v>
      </c>
      <c r="E28" s="329">
        <v>73.001897965293409</v>
      </c>
      <c r="F28" s="329">
        <v>74.317704336757288</v>
      </c>
      <c r="G28" s="329">
        <v>51.70451471777298</v>
      </c>
      <c r="H28" s="329">
        <v>47.640015610771293</v>
      </c>
      <c r="I28" s="329">
        <v>43.206854789853303</v>
      </c>
      <c r="J28" s="329">
        <v>34.501793981287641</v>
      </c>
      <c r="K28" s="329">
        <v>27.651243943279589</v>
      </c>
      <c r="L28" s="329">
        <v>30.54975033776407</v>
      </c>
      <c r="M28" s="329">
        <v>18.050318827141052</v>
      </c>
      <c r="N28" s="329">
        <v>17.801306046225491</v>
      </c>
      <c r="O28" s="329">
        <v>18.10048932705476</v>
      </c>
      <c r="P28" s="329">
        <v>13.2319245333697</v>
      </c>
      <c r="Q28" s="329">
        <v>7.4252055648800663</v>
      </c>
      <c r="R28" s="329">
        <v>10.11299056986798</v>
      </c>
      <c r="S28" s="329">
        <v>16.715311103267979</v>
      </c>
      <c r="T28" s="329">
        <v>20.826435534955639</v>
      </c>
      <c r="U28" s="329">
        <v>14.94976356348014</v>
      </c>
      <c r="V28" s="329">
        <v>19.235875269931359</v>
      </c>
      <c r="W28" s="329">
        <v>29.318743165841351</v>
      </c>
      <c r="X28" s="329">
        <v>24.788346046445461</v>
      </c>
      <c r="Y28" s="329">
        <v>35.865467482029651</v>
      </c>
      <c r="DA28" s="72" t="s">
        <v>2504</v>
      </c>
    </row>
    <row r="29" spans="1:105" ht="12" customHeight="1" x14ac:dyDescent="0.25">
      <c r="A29" s="59" t="s">
        <v>28</v>
      </c>
      <c r="B29" s="230">
        <v>11.97910789753144</v>
      </c>
      <c r="C29" s="230">
        <v>11.283774580384479</v>
      </c>
      <c r="D29" s="230">
        <v>9.7761782359501925</v>
      </c>
      <c r="E29" s="230">
        <v>10.348759455729811</v>
      </c>
      <c r="F29" s="230">
        <v>11.266236683902459</v>
      </c>
      <c r="G29" s="230">
        <v>10.438182842636291</v>
      </c>
      <c r="H29" s="230">
        <v>12.298332271873001</v>
      </c>
      <c r="I29" s="230">
        <v>11.851424276312439</v>
      </c>
      <c r="J29" s="230">
        <v>10.328899571032331</v>
      </c>
      <c r="K29" s="230">
        <v>7.4272017400744108</v>
      </c>
      <c r="L29" s="230">
        <v>8.0801089640588089</v>
      </c>
      <c r="M29" s="230">
        <v>5.7253328514452573</v>
      </c>
      <c r="N29" s="230">
        <v>5.2627912372471881</v>
      </c>
      <c r="O29" s="230">
        <v>4.8910915715047842</v>
      </c>
      <c r="P29" s="230">
        <v>2.4067446018119729</v>
      </c>
      <c r="Q29" s="230">
        <v>0</v>
      </c>
      <c r="R29" s="230">
        <v>0</v>
      </c>
      <c r="S29" s="230">
        <v>5.8190287411154022</v>
      </c>
      <c r="T29" s="230">
        <v>7.4018653654266409</v>
      </c>
      <c r="U29" s="230">
        <v>4.4414013300769088</v>
      </c>
      <c r="V29" s="230">
        <v>2.398703281818054</v>
      </c>
      <c r="W29" s="230">
        <v>10.275430212756561</v>
      </c>
      <c r="X29" s="230">
        <v>9.6579605011961682</v>
      </c>
      <c r="Y29" s="230">
        <v>10.85239431638735</v>
      </c>
      <c r="DA29" s="71" t="s">
        <v>2505</v>
      </c>
    </row>
    <row r="30" spans="1:105" ht="12" customHeight="1" x14ac:dyDescent="0.25">
      <c r="A30" s="59" t="s">
        <v>31</v>
      </c>
      <c r="B30" s="230">
        <v>13.29961191601828</v>
      </c>
      <c r="C30" s="230">
        <v>11.956175599948249</v>
      </c>
      <c r="D30" s="230">
        <v>11.95239400399465</v>
      </c>
      <c r="E30" s="230">
        <v>13.706803562593249</v>
      </c>
      <c r="F30" s="230">
        <v>15.49592987606955</v>
      </c>
      <c r="G30" s="230">
        <v>12.069431744351739</v>
      </c>
      <c r="H30" s="230">
        <v>8.9110321946490867</v>
      </c>
      <c r="I30" s="230">
        <v>8.7824963645355698</v>
      </c>
      <c r="J30" s="230">
        <v>7.1603867352472941</v>
      </c>
      <c r="K30" s="230">
        <v>6.6669932671219314</v>
      </c>
      <c r="L30" s="230">
        <v>9.5174233728782536</v>
      </c>
      <c r="M30" s="230">
        <v>7.3237482971265866</v>
      </c>
      <c r="N30" s="230">
        <v>6.8323132283123762</v>
      </c>
      <c r="O30" s="230">
        <v>6.7880547561546303</v>
      </c>
      <c r="P30" s="230">
        <v>5.2358143995974338</v>
      </c>
      <c r="Q30" s="230">
        <v>4.130967107885092</v>
      </c>
      <c r="R30" s="230">
        <v>5.6454972971548099</v>
      </c>
      <c r="S30" s="230">
        <v>6.3768482420217891</v>
      </c>
      <c r="T30" s="230">
        <v>7.1121931071567088</v>
      </c>
      <c r="U30" s="230">
        <v>5.3948003969229674</v>
      </c>
      <c r="V30" s="230">
        <v>10.8831534697131</v>
      </c>
      <c r="W30" s="230">
        <v>13.07363632861505</v>
      </c>
      <c r="X30" s="230">
        <v>11.53035289665768</v>
      </c>
      <c r="Y30" s="230">
        <v>21.20982530944228</v>
      </c>
      <c r="DA30" s="71" t="s">
        <v>2506</v>
      </c>
    </row>
    <row r="31" spans="1:105" ht="12" customHeight="1" x14ac:dyDescent="0.25">
      <c r="A31" s="59" t="s">
        <v>159</v>
      </c>
      <c r="B31" s="230">
        <v>8.7089591763665339</v>
      </c>
      <c r="C31" s="230">
        <v>18.559149837541032</v>
      </c>
      <c r="D31" s="230">
        <v>15.45593445932144</v>
      </c>
      <c r="E31" s="230">
        <v>25.556469224613739</v>
      </c>
      <c r="F31" s="230">
        <v>25.681397609839689</v>
      </c>
      <c r="G31" s="230">
        <v>15.341560071956639</v>
      </c>
      <c r="H31" s="230">
        <v>13.35534085805245</v>
      </c>
      <c r="I31" s="230">
        <v>12.16326301246324</v>
      </c>
      <c r="J31" s="230">
        <v>11.24894468800789</v>
      </c>
      <c r="K31" s="230">
        <v>8.8997281292464905</v>
      </c>
      <c r="L31" s="230">
        <v>8.6700505709255946</v>
      </c>
      <c r="M31" s="230">
        <v>4.3245142005774531</v>
      </c>
      <c r="N31" s="230">
        <v>4.4246751170992296</v>
      </c>
      <c r="O31" s="230">
        <v>4.7947400712899171</v>
      </c>
      <c r="P31" s="230">
        <v>4.1946784829403274</v>
      </c>
      <c r="Q31" s="230">
        <v>3.1556286537017448</v>
      </c>
      <c r="R31" s="230">
        <v>3.4226268832856301</v>
      </c>
      <c r="S31" s="230">
        <v>3.6638697940946749</v>
      </c>
      <c r="T31" s="230">
        <v>5.1537923862558532</v>
      </c>
      <c r="U31" s="230">
        <v>4.6252008688417812</v>
      </c>
      <c r="V31" s="230">
        <v>5.2446642214233927</v>
      </c>
      <c r="W31" s="230">
        <v>5.7259314183422791</v>
      </c>
      <c r="X31" s="230">
        <v>3.477050919315789</v>
      </c>
      <c r="Y31" s="230">
        <v>3.6547463863461469</v>
      </c>
      <c r="DA31" s="71" t="s">
        <v>2507</v>
      </c>
    </row>
    <row r="32" spans="1:105" ht="12" customHeight="1" x14ac:dyDescent="0.25">
      <c r="A32" s="59" t="s">
        <v>32</v>
      </c>
      <c r="B32" s="230">
        <v>7.3335817903118574</v>
      </c>
      <c r="C32" s="230">
        <v>14.09214464489142</v>
      </c>
      <c r="D32" s="230">
        <v>16.43565862560342</v>
      </c>
      <c r="E32" s="230">
        <v>22.438260601735251</v>
      </c>
      <c r="F32" s="230">
        <v>19.842657646193011</v>
      </c>
      <c r="G32" s="230">
        <v>11.92567803432836</v>
      </c>
      <c r="H32" s="230">
        <v>12.51174138787542</v>
      </c>
      <c r="I32" s="230">
        <v>8.9698647578268531</v>
      </c>
      <c r="J32" s="230">
        <v>3.8914051165894952</v>
      </c>
      <c r="K32" s="230">
        <v>4.2000629250570896</v>
      </c>
      <c r="L32" s="230">
        <v>4.2585703116359754</v>
      </c>
      <c r="M32" s="230">
        <v>0.60669632119902095</v>
      </c>
      <c r="N32" s="230">
        <v>1.2121123816417989</v>
      </c>
      <c r="O32" s="230">
        <v>0.98243663171429485</v>
      </c>
      <c r="P32" s="230">
        <v>0.76097527020768618</v>
      </c>
      <c r="Q32" s="230">
        <v>0.138579323944198</v>
      </c>
      <c r="R32" s="230">
        <v>0.18510786263941101</v>
      </c>
      <c r="S32" s="230">
        <v>0.31746203600449441</v>
      </c>
      <c r="T32" s="230">
        <v>0.28475896637869141</v>
      </c>
      <c r="U32" s="230">
        <v>0.14421343468685871</v>
      </c>
      <c r="V32" s="230">
        <v>8.3642490281310725E-2</v>
      </c>
      <c r="W32" s="230">
        <v>0.12542987183772619</v>
      </c>
      <c r="X32" s="230">
        <v>0.1181164750548433</v>
      </c>
      <c r="Y32" s="230">
        <v>0.14503927232668121</v>
      </c>
      <c r="DA32" s="71" t="s">
        <v>2508</v>
      </c>
    </row>
    <row r="33" spans="1:105" ht="12" customHeight="1" x14ac:dyDescent="0.25">
      <c r="A33" s="59" t="s">
        <v>35</v>
      </c>
      <c r="B33" s="230">
        <v>1.4667161119145871</v>
      </c>
      <c r="C33" s="230">
        <v>0.49513782539974421</v>
      </c>
      <c r="D33" s="230">
        <v>0.6084842685133528</v>
      </c>
      <c r="E33" s="230">
        <v>0.95160512062137181</v>
      </c>
      <c r="F33" s="230">
        <v>2.031482520752586</v>
      </c>
      <c r="G33" s="230">
        <v>1.929662024499945</v>
      </c>
      <c r="H33" s="230">
        <v>0.56356889832132273</v>
      </c>
      <c r="I33" s="230">
        <v>1.439806378715196</v>
      </c>
      <c r="J33" s="230">
        <v>1.872157870410635</v>
      </c>
      <c r="K33" s="230">
        <v>0.4572578817796682</v>
      </c>
      <c r="L33" s="230">
        <v>2.359711826543498E-2</v>
      </c>
      <c r="M33" s="230">
        <v>7.0027156792728043E-2</v>
      </c>
      <c r="N33" s="230">
        <v>6.941408192489322E-2</v>
      </c>
      <c r="O33" s="230">
        <v>0.64416629639113565</v>
      </c>
      <c r="P33" s="230">
        <v>0.63371177881227803</v>
      </c>
      <c r="Q33" s="230">
        <v>3.0479349032509509E-5</v>
      </c>
      <c r="R33" s="230">
        <v>0.8597585267881297</v>
      </c>
      <c r="S33" s="230">
        <v>0.53810229003161825</v>
      </c>
      <c r="T33" s="230">
        <v>0.87382570973774054</v>
      </c>
      <c r="U33" s="230">
        <v>0.34414753295162709</v>
      </c>
      <c r="V33" s="230">
        <v>0.6257118066955083</v>
      </c>
      <c r="W33" s="230">
        <v>0.11831533428972781</v>
      </c>
      <c r="X33" s="230">
        <v>4.8652542209799074E-3</v>
      </c>
      <c r="Y33" s="230">
        <v>3.4621975271924539E-3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109.70338613474139</v>
      </c>
      <c r="C35" s="261">
        <v>129.3553801655577</v>
      </c>
      <c r="D35" s="261">
        <v>124.4738766474393</v>
      </c>
      <c r="E35" s="261">
        <v>130.23286097400839</v>
      </c>
      <c r="F35" s="261">
        <v>131.3143531855776</v>
      </c>
      <c r="G35" s="261">
        <v>120.75307204731639</v>
      </c>
      <c r="H35" s="261">
        <v>117.41418845653099</v>
      </c>
      <c r="I35" s="261">
        <v>113.06303996865491</v>
      </c>
      <c r="J35" s="261">
        <v>92.353205605885165</v>
      </c>
      <c r="K35" s="261">
        <v>76.215744523091786</v>
      </c>
      <c r="L35" s="261">
        <v>84.432374059299761</v>
      </c>
      <c r="M35" s="261">
        <v>73.548978058672134</v>
      </c>
      <c r="N35" s="261">
        <v>71.40021445983551</v>
      </c>
      <c r="O35" s="261">
        <v>69.416849395099831</v>
      </c>
      <c r="P35" s="261">
        <v>60.602303160882578</v>
      </c>
      <c r="Q35" s="261">
        <v>50.051721019092533</v>
      </c>
      <c r="R35" s="261">
        <v>50.742465827170477</v>
      </c>
      <c r="S35" s="261">
        <v>67.085986847414446</v>
      </c>
      <c r="T35" s="261">
        <v>74.205018973117447</v>
      </c>
      <c r="U35" s="261">
        <v>64.50269896898088</v>
      </c>
      <c r="V35" s="261">
        <v>17.552529405177591</v>
      </c>
      <c r="W35" s="261">
        <v>20.765872839783139</v>
      </c>
      <c r="X35" s="261">
        <v>21.429986807263059</v>
      </c>
      <c r="Y35" s="261">
        <v>30.24201764049349</v>
      </c>
      <c r="DA35" s="70" t="s">
        <v>2511</v>
      </c>
    </row>
    <row r="36" spans="1:105" ht="12" customHeight="1" x14ac:dyDescent="0.25">
      <c r="A36" s="46" t="s">
        <v>28</v>
      </c>
      <c r="B36" s="229">
        <v>30.713036574392088</v>
      </c>
      <c r="C36" s="229">
        <v>25.885983213313121</v>
      </c>
      <c r="D36" s="229">
        <v>22.439776998863859</v>
      </c>
      <c r="E36" s="229">
        <v>18.461828925218661</v>
      </c>
      <c r="F36" s="229">
        <v>19.90667763738448</v>
      </c>
      <c r="G36" s="229">
        <v>24.318929167601571</v>
      </c>
      <c r="H36" s="229">
        <v>30.170355137812152</v>
      </c>
      <c r="I36" s="229">
        <v>30.930098730488741</v>
      </c>
      <c r="J36" s="229">
        <v>27.509270729506529</v>
      </c>
      <c r="K36" s="229">
        <v>20.423917041934128</v>
      </c>
      <c r="L36" s="229">
        <v>22.318534760997998</v>
      </c>
      <c r="M36" s="229">
        <v>23.317094152531212</v>
      </c>
      <c r="N36" s="229">
        <v>21.098854896667419</v>
      </c>
      <c r="O36" s="229">
        <v>18.726184328747721</v>
      </c>
      <c r="P36" s="229">
        <v>10.93133417704566</v>
      </c>
      <c r="Q36" s="229">
        <v>0</v>
      </c>
      <c r="R36" s="229">
        <v>0</v>
      </c>
      <c r="S36" s="229">
        <v>23.157811140317762</v>
      </c>
      <c r="T36" s="229">
        <v>23.471548879000089</v>
      </c>
      <c r="U36" s="229">
        <v>16.486097738982789</v>
      </c>
      <c r="V36" s="229">
        <v>1.9313244208885381</v>
      </c>
      <c r="W36" s="229">
        <v>6.5682486382522898</v>
      </c>
      <c r="X36" s="229">
        <v>7.6179471478496348</v>
      </c>
      <c r="Y36" s="229">
        <v>8.5919696620236437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34.098654982986218</v>
      </c>
      <c r="C38" s="229">
        <v>27.428531000052871</v>
      </c>
      <c r="D38" s="229">
        <v>27.434959713183769</v>
      </c>
      <c r="E38" s="229">
        <v>24.452463463537761</v>
      </c>
      <c r="F38" s="229">
        <v>27.380259210707571</v>
      </c>
      <c r="G38" s="229">
        <v>28.11942079469847</v>
      </c>
      <c r="H38" s="229">
        <v>21.860606789093971</v>
      </c>
      <c r="I38" s="229">
        <v>22.920745500452639</v>
      </c>
      <c r="J38" s="229">
        <v>19.07047463026095</v>
      </c>
      <c r="K38" s="229">
        <v>18.333434605947222</v>
      </c>
      <c r="L38" s="229">
        <v>26.288623745986921</v>
      </c>
      <c r="M38" s="229">
        <v>29.826829814869779</v>
      </c>
      <c r="N38" s="229">
        <v>27.391165431853022</v>
      </c>
      <c r="O38" s="229">
        <v>25.988956194961698</v>
      </c>
      <c r="P38" s="229">
        <v>23.780851880958611</v>
      </c>
      <c r="Q38" s="229">
        <v>27.19015067647949</v>
      </c>
      <c r="R38" s="229">
        <v>28.074641835218351</v>
      </c>
      <c r="S38" s="229">
        <v>25.377748388797521</v>
      </c>
      <c r="T38" s="229">
        <v>22.55298899805025</v>
      </c>
      <c r="U38" s="229">
        <v>20.025032645368938</v>
      </c>
      <c r="V38" s="229">
        <v>8.7626094613935859</v>
      </c>
      <c r="W38" s="229">
        <v>8.3569147212761958</v>
      </c>
      <c r="X38" s="229">
        <v>9.0948413955424812</v>
      </c>
      <c r="Y38" s="229">
        <v>16.79207097371793</v>
      </c>
      <c r="DA38" s="73" t="s">
        <v>2514</v>
      </c>
    </row>
    <row r="39" spans="1:105" ht="12" customHeight="1" x14ac:dyDescent="0.25">
      <c r="A39" s="46" t="s">
        <v>159</v>
      </c>
      <c r="B39" s="229">
        <v>22.328756364549712</v>
      </c>
      <c r="C39" s="229">
        <v>42.576341606744528</v>
      </c>
      <c r="D39" s="229">
        <v>35.476820717203182</v>
      </c>
      <c r="E39" s="229">
        <v>45.591857147302989</v>
      </c>
      <c r="F39" s="229">
        <v>45.377291267725447</v>
      </c>
      <c r="G39" s="229">
        <v>35.742841290964527</v>
      </c>
      <c r="H39" s="229">
        <v>32.76341602800175</v>
      </c>
      <c r="I39" s="229">
        <v>31.7439420857058</v>
      </c>
      <c r="J39" s="229">
        <v>29.9596547256123</v>
      </c>
      <c r="K39" s="229">
        <v>24.473188607056311</v>
      </c>
      <c r="L39" s="229">
        <v>23.948046481493598</v>
      </c>
      <c r="M39" s="229">
        <v>17.612094771637381</v>
      </c>
      <c r="N39" s="229">
        <v>17.738795641341671</v>
      </c>
      <c r="O39" s="229">
        <v>18.357289997697631</v>
      </c>
      <c r="P39" s="229">
        <v>19.05205572197476</v>
      </c>
      <c r="Q39" s="229">
        <v>20.77044341732708</v>
      </c>
      <c r="R39" s="229">
        <v>17.020471151808039</v>
      </c>
      <c r="S39" s="229">
        <v>14.580990833548579</v>
      </c>
      <c r="T39" s="229">
        <v>16.342838451405719</v>
      </c>
      <c r="U39" s="229">
        <v>17.16834573578905</v>
      </c>
      <c r="V39" s="229">
        <v>4.2227599249033272</v>
      </c>
      <c r="W39" s="229">
        <v>3.6601232710005749</v>
      </c>
      <c r="X39" s="229">
        <v>2.7426070059459282</v>
      </c>
      <c r="Y39" s="229">
        <v>2.8935061847559069</v>
      </c>
      <c r="DA39" s="73" t="s">
        <v>2515</v>
      </c>
    </row>
    <row r="40" spans="1:105" ht="12" customHeight="1" x14ac:dyDescent="0.25">
      <c r="A40" s="46" t="s">
        <v>32</v>
      </c>
      <c r="B40" s="229">
        <v>18.802449036589671</v>
      </c>
      <c r="C40" s="229">
        <v>32.328634103643203</v>
      </c>
      <c r="D40" s="229">
        <v>37.72563321643937</v>
      </c>
      <c r="E40" s="229">
        <v>40.029080816962157</v>
      </c>
      <c r="F40" s="229">
        <v>35.060632961504943</v>
      </c>
      <c r="G40" s="229">
        <v>27.784502701737051</v>
      </c>
      <c r="H40" s="229">
        <v>30.693891880608142</v>
      </c>
      <c r="I40" s="229">
        <v>23.40974351186091</v>
      </c>
      <c r="J40" s="229">
        <v>10.36409698189642</v>
      </c>
      <c r="K40" s="229">
        <v>11.549671027437279</v>
      </c>
      <c r="L40" s="229">
        <v>11.76284255016512</v>
      </c>
      <c r="M40" s="229">
        <v>2.470842413960419</v>
      </c>
      <c r="N40" s="229">
        <v>4.8594333512061132</v>
      </c>
      <c r="O40" s="229">
        <v>3.7613872461471498</v>
      </c>
      <c r="P40" s="229">
        <v>3.4563181206867908</v>
      </c>
      <c r="Q40" s="229">
        <v>0.91213330929097736</v>
      </c>
      <c r="R40" s="229">
        <v>0.92052775352551053</v>
      </c>
      <c r="S40" s="229">
        <v>1.2633939788040369</v>
      </c>
      <c r="T40" s="229">
        <v>0.90297967716489913</v>
      </c>
      <c r="U40" s="229">
        <v>0.53530780103602882</v>
      </c>
      <c r="V40" s="229">
        <v>6.7345046521048113E-2</v>
      </c>
      <c r="W40" s="229">
        <v>8.0177137875114948E-2</v>
      </c>
      <c r="X40" s="229">
        <v>9.3167192405337815E-2</v>
      </c>
      <c r="Y40" s="229">
        <v>0.1148293170430679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0.29164212000129153</v>
      </c>
      <c r="H41" s="229">
        <v>0.54336744000100279</v>
      </c>
      <c r="I41" s="229">
        <v>0.30087288000268048</v>
      </c>
      <c r="J41" s="229">
        <v>0.4635338400050143</v>
      </c>
      <c r="K41" s="229">
        <v>0.17812872000094179</v>
      </c>
      <c r="L41" s="229">
        <v>4.9147559999876363E-2</v>
      </c>
      <c r="M41" s="229">
        <v>3.6923040000023138E-2</v>
      </c>
      <c r="N41" s="229">
        <v>3.3679800000018779E-2</v>
      </c>
      <c r="O41" s="229">
        <v>0.1167566400021056</v>
      </c>
      <c r="P41" s="229">
        <v>0.5034506400061749</v>
      </c>
      <c r="Q41" s="229">
        <v>1.178792999996084</v>
      </c>
      <c r="R41" s="229">
        <v>0.45130932000641988</v>
      </c>
      <c r="S41" s="229">
        <v>0.56457324000577291</v>
      </c>
      <c r="T41" s="229">
        <v>8.1637340400889968</v>
      </c>
      <c r="U41" s="229">
        <v>9.010469160072951</v>
      </c>
      <c r="V41" s="229">
        <v>2.0646964799536689</v>
      </c>
      <c r="W41" s="229">
        <v>2.0247796799819899</v>
      </c>
      <c r="X41" s="229">
        <v>1.8775864799847559</v>
      </c>
      <c r="Y41" s="229">
        <v>1.846900439990218</v>
      </c>
      <c r="DA41" s="73" t="s">
        <v>2517</v>
      </c>
    </row>
    <row r="42" spans="1:105" ht="12" customHeight="1" x14ac:dyDescent="0.25">
      <c r="A42" s="46" t="s">
        <v>35</v>
      </c>
      <c r="B42" s="229">
        <v>3.760489176223702</v>
      </c>
      <c r="C42" s="229">
        <v>1.135890241803946</v>
      </c>
      <c r="D42" s="229">
        <v>1.396686001749162</v>
      </c>
      <c r="E42" s="229">
        <v>1.6976306209868199</v>
      </c>
      <c r="F42" s="229">
        <v>3.5894921082551878</v>
      </c>
      <c r="G42" s="229">
        <v>4.4957359723134287</v>
      </c>
      <c r="H42" s="229">
        <v>1.382551181013937</v>
      </c>
      <c r="I42" s="229">
        <v>3.757637260144143</v>
      </c>
      <c r="J42" s="229">
        <v>4.986174698603949</v>
      </c>
      <c r="K42" s="229">
        <v>1.257404520715887</v>
      </c>
      <c r="L42" s="229">
        <v>6.5178960656236309E-2</v>
      </c>
      <c r="M42" s="229">
        <v>0.28519386567331673</v>
      </c>
      <c r="N42" s="229">
        <v>0.27828533876726091</v>
      </c>
      <c r="O42" s="229">
        <v>2.4662749875435108</v>
      </c>
      <c r="P42" s="229">
        <v>2.8782926202105821</v>
      </c>
      <c r="Q42" s="229">
        <v>2.0061599888633049E-4</v>
      </c>
      <c r="R42" s="229">
        <v>4.2755157666121582</v>
      </c>
      <c r="S42" s="229">
        <v>2.1414692659407808</v>
      </c>
      <c r="T42" s="229">
        <v>2.770928927407494</v>
      </c>
      <c r="U42" s="229">
        <v>1.277445887731131</v>
      </c>
      <c r="V42" s="229">
        <v>0.50379407151742372</v>
      </c>
      <c r="W42" s="229">
        <v>7.562939139697504E-2</v>
      </c>
      <c r="X42" s="229">
        <v>3.8375855349260229E-3</v>
      </c>
      <c r="Y42" s="229">
        <v>2.7410629627281509E-3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1.0000000000000002</v>
      </c>
      <c r="D51" s="232">
        <f t="shared" si="3"/>
        <v>0.99999999999999978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1.0000000000000004</v>
      </c>
      <c r="L51" s="232">
        <f t="shared" si="3"/>
        <v>0.99999999999999978</v>
      </c>
      <c r="M51" s="232">
        <f t="shared" si="3"/>
        <v>0.99999999999999989</v>
      </c>
      <c r="N51" s="232">
        <f t="shared" si="3"/>
        <v>1.0000000000000004</v>
      </c>
      <c r="O51" s="232">
        <f t="shared" si="3"/>
        <v>1</v>
      </c>
      <c r="P51" s="232">
        <f t="shared" si="3"/>
        <v>1</v>
      </c>
      <c r="Q51" s="232">
        <f t="shared" si="3"/>
        <v>1.0000000000000004</v>
      </c>
      <c r="R51" s="232">
        <f t="shared" si="3"/>
        <v>1</v>
      </c>
      <c r="S51" s="232">
        <f t="shared" si="3"/>
        <v>0.99999999999999956</v>
      </c>
      <c r="T51" s="232">
        <f t="shared" si="3"/>
        <v>0.99999999999999978</v>
      </c>
      <c r="U51" s="232">
        <f t="shared" si="3"/>
        <v>1.0000000000000002</v>
      </c>
      <c r="V51" s="232">
        <f t="shared" si="3"/>
        <v>1</v>
      </c>
      <c r="W51" s="232">
        <f t="shared" si="3"/>
        <v>0.99999999999999989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6.349872811229609E-3</v>
      </c>
      <c r="C56" s="300">
        <f t="shared" si="8"/>
        <v>9.9216680791243198E-3</v>
      </c>
      <c r="D56" s="300">
        <f t="shared" si="8"/>
        <v>8.7561399757975309E-3</v>
      </c>
      <c r="E56" s="300">
        <f t="shared" si="8"/>
        <v>1.2664281982323578E-2</v>
      </c>
      <c r="F56" s="300">
        <f t="shared" si="8"/>
        <v>1.2806446800954116E-2</v>
      </c>
      <c r="G56" s="300">
        <f t="shared" si="8"/>
        <v>9.3191749502479215E-3</v>
      </c>
      <c r="H56" s="300">
        <f t="shared" si="8"/>
        <v>8.1649421728995832E-3</v>
      </c>
      <c r="I56" s="300">
        <f t="shared" si="8"/>
        <v>8.1109650002021919E-3</v>
      </c>
      <c r="J56" s="300">
        <f t="shared" si="8"/>
        <v>9.3210425575473745E-3</v>
      </c>
      <c r="K56" s="300">
        <f t="shared" si="8"/>
        <v>8.4955942275146221E-3</v>
      </c>
      <c r="L56" s="300">
        <f t="shared" si="8"/>
        <v>7.6462030634333322E-3</v>
      </c>
      <c r="M56" s="300">
        <f t="shared" si="8"/>
        <v>4.736056397720091E-3</v>
      </c>
      <c r="N56" s="300">
        <f t="shared" si="8"/>
        <v>4.9638861814290296E-3</v>
      </c>
      <c r="O56" s="300">
        <f t="shared" si="8"/>
        <v>5.7182185749807416E-3</v>
      </c>
      <c r="P56" s="300">
        <f t="shared" si="8"/>
        <v>5.8721794948865058E-3</v>
      </c>
      <c r="Q56" s="300">
        <f t="shared" si="8"/>
        <v>5.6555921099948319E-3</v>
      </c>
      <c r="R56" s="300">
        <f t="shared" si="8"/>
        <v>6.074971922797062E-3</v>
      </c>
      <c r="S56" s="300">
        <f t="shared" si="8"/>
        <v>4.6290952552269209E-3</v>
      </c>
      <c r="T56" s="300">
        <f t="shared" si="8"/>
        <v>5.784046110374347E-3</v>
      </c>
      <c r="U56" s="300">
        <f t="shared" si="8"/>
        <v>5.7723230257959333E-3</v>
      </c>
      <c r="V56" s="300">
        <f t="shared" si="8"/>
        <v>1.1294039248295643E-2</v>
      </c>
      <c r="W56" s="300">
        <f t="shared" si="8"/>
        <v>9.1343847737422011E-3</v>
      </c>
      <c r="X56" s="300">
        <f t="shared" si="8"/>
        <v>6.4245762891851277E-3</v>
      </c>
      <c r="Y56" s="300">
        <f t="shared" si="8"/>
        <v>5.0034024115727044E-3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0.14777256923643578</v>
      </c>
      <c r="C57" s="301">
        <f t="shared" si="9"/>
        <v>0.16270166139346934</v>
      </c>
      <c r="D57" s="301">
        <f t="shared" si="9"/>
        <v>0.16199296460183513</v>
      </c>
      <c r="E57" s="301">
        <f t="shared" si="9"/>
        <v>0.18542424770542482</v>
      </c>
      <c r="F57" s="301">
        <f t="shared" si="9"/>
        <v>0.18336008330789938</v>
      </c>
      <c r="G57" s="301">
        <f t="shared" si="9"/>
        <v>0.15564397455758033</v>
      </c>
      <c r="H57" s="301">
        <f t="shared" si="9"/>
        <v>0.15531772758136758</v>
      </c>
      <c r="I57" s="301">
        <f t="shared" si="9"/>
        <v>0.14589140819683585</v>
      </c>
      <c r="J57" s="301">
        <f t="shared" si="9"/>
        <v>0.14164525361409191</v>
      </c>
      <c r="K57" s="301">
        <f t="shared" si="9"/>
        <v>0.14353654944810654</v>
      </c>
      <c r="L57" s="301">
        <f t="shared" si="9"/>
        <v>0.15082470552511895</v>
      </c>
      <c r="M57" s="301">
        <f t="shared" si="9"/>
        <v>0.11387021564670932</v>
      </c>
      <c r="N57" s="301">
        <f t="shared" si="9"/>
        <v>0.11510392319184878</v>
      </c>
      <c r="O57" s="301">
        <f t="shared" si="9"/>
        <v>0.11227886667717309</v>
      </c>
      <c r="P57" s="301">
        <f t="shared" si="9"/>
        <v>9.7161207053539686E-2</v>
      </c>
      <c r="Q57" s="301">
        <f t="shared" si="9"/>
        <v>8.1868407382320749E-2</v>
      </c>
      <c r="R57" s="301">
        <f t="shared" si="9"/>
        <v>8.7594409804911122E-2</v>
      </c>
      <c r="S57" s="301">
        <f t="shared" si="9"/>
        <v>0.10892056008538614</v>
      </c>
      <c r="T57" s="301">
        <f t="shared" si="9"/>
        <v>0.11777352084055433</v>
      </c>
      <c r="U57" s="301">
        <f t="shared" si="9"/>
        <v>0.10449878602964378</v>
      </c>
      <c r="V57" s="301">
        <f t="shared" si="9"/>
        <v>0.22037452550375164</v>
      </c>
      <c r="W57" s="301">
        <f t="shared" si="9"/>
        <v>0.26276576441008759</v>
      </c>
      <c r="X57" s="301">
        <f t="shared" si="9"/>
        <v>0.26206917820654074</v>
      </c>
      <c r="Y57" s="301">
        <f t="shared" si="9"/>
        <v>0.26740539507027145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0.14777256923643578</v>
      </c>
      <c r="C58" s="302">
        <f t="shared" si="10"/>
        <v>0.16270166139346934</v>
      </c>
      <c r="D58" s="302">
        <f t="shared" si="10"/>
        <v>0.16199296460183513</v>
      </c>
      <c r="E58" s="302">
        <f t="shared" si="10"/>
        <v>0.18542424770542482</v>
      </c>
      <c r="F58" s="302">
        <f t="shared" si="10"/>
        <v>0.18336008330789938</v>
      </c>
      <c r="G58" s="302">
        <f t="shared" si="10"/>
        <v>0.15564397455758033</v>
      </c>
      <c r="H58" s="302">
        <f t="shared" si="10"/>
        <v>0.15531772758136758</v>
      </c>
      <c r="I58" s="302">
        <f t="shared" si="10"/>
        <v>0.14589140819683585</v>
      </c>
      <c r="J58" s="302">
        <f t="shared" si="10"/>
        <v>0.14164525361409191</v>
      </c>
      <c r="K58" s="302">
        <f t="shared" si="10"/>
        <v>0.14353654944810654</v>
      </c>
      <c r="L58" s="302">
        <f t="shared" si="10"/>
        <v>0.15082470552511895</v>
      </c>
      <c r="M58" s="302">
        <f t="shared" si="10"/>
        <v>0.11387021564670932</v>
      </c>
      <c r="N58" s="302">
        <f t="shared" si="10"/>
        <v>0.11510392319184878</v>
      </c>
      <c r="O58" s="302">
        <f t="shared" si="10"/>
        <v>0.11227886667717309</v>
      </c>
      <c r="P58" s="302">
        <f t="shared" si="10"/>
        <v>9.7161207053539686E-2</v>
      </c>
      <c r="Q58" s="302">
        <f t="shared" si="10"/>
        <v>8.1868407382320749E-2</v>
      </c>
      <c r="R58" s="302">
        <f t="shared" si="10"/>
        <v>8.7594409804911122E-2</v>
      </c>
      <c r="S58" s="302">
        <f t="shared" si="10"/>
        <v>0.10892056008538614</v>
      </c>
      <c r="T58" s="302">
        <f t="shared" si="10"/>
        <v>0.11777352084055433</v>
      </c>
      <c r="U58" s="302">
        <f t="shared" si="10"/>
        <v>0.10449878602964378</v>
      </c>
      <c r="V58" s="302">
        <f t="shared" si="10"/>
        <v>0.22037452550375164</v>
      </c>
      <c r="W58" s="302">
        <f t="shared" si="10"/>
        <v>0.26276576441008759</v>
      </c>
      <c r="X58" s="302">
        <f t="shared" si="10"/>
        <v>0.26206917820654074</v>
      </c>
      <c r="Y58" s="302">
        <f t="shared" si="10"/>
        <v>0.26740539507027145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9.3528679412688928E-2</v>
      </c>
      <c r="C60" s="301">
        <f t="shared" si="12"/>
        <v>6.1728450403255752E-2</v>
      </c>
      <c r="D60" s="301">
        <f t="shared" si="12"/>
        <v>6.6645250497724309E-2</v>
      </c>
      <c r="E60" s="301">
        <f t="shared" si="12"/>
        <v>6.4461910109830198E-2</v>
      </c>
      <c r="F60" s="301">
        <f t="shared" si="12"/>
        <v>7.9054985130292299E-2</v>
      </c>
      <c r="G60" s="301">
        <f t="shared" si="12"/>
        <v>9.3405447695967467E-2</v>
      </c>
      <c r="H60" s="301">
        <f t="shared" si="12"/>
        <v>6.778050935445229E-2</v>
      </c>
      <c r="I60" s="301">
        <f t="shared" si="12"/>
        <v>9.2200734554675118E-2</v>
      </c>
      <c r="J60" s="301">
        <f t="shared" si="12"/>
        <v>0.10503890921871785</v>
      </c>
      <c r="K60" s="301">
        <f t="shared" si="12"/>
        <v>7.7725622809825159E-2</v>
      </c>
      <c r="L60" s="301">
        <f t="shared" si="12"/>
        <v>3.0573431914511305E-2</v>
      </c>
      <c r="M60" s="301">
        <f t="shared" si="12"/>
        <v>5.5889378589495373E-2</v>
      </c>
      <c r="N60" s="301">
        <f t="shared" si="12"/>
        <v>5.5960147045537055E-2</v>
      </c>
      <c r="O60" s="301">
        <f t="shared" si="12"/>
        <v>0.10646369125148189</v>
      </c>
      <c r="P60" s="301">
        <f t="shared" si="12"/>
        <v>0.1224520600267739</v>
      </c>
      <c r="Q60" s="301">
        <f t="shared" si="12"/>
        <v>7.1534090907609121E-3</v>
      </c>
      <c r="R60" s="301">
        <f t="shared" si="12"/>
        <v>0.15332490325662551</v>
      </c>
      <c r="S60" s="301">
        <f t="shared" si="12"/>
        <v>0.10635424403477403</v>
      </c>
      <c r="T60" s="301">
        <f t="shared" si="12"/>
        <v>0.10872385803831004</v>
      </c>
      <c r="U60" s="301">
        <f t="shared" si="12"/>
        <v>9.6339766049917369E-2</v>
      </c>
      <c r="V60" s="301">
        <f t="shared" si="12"/>
        <v>0.16624013370473811</v>
      </c>
      <c r="W60" s="301">
        <f t="shared" si="12"/>
        <v>8.6846363464547327E-2</v>
      </c>
      <c r="X60" s="301">
        <f t="shared" si="12"/>
        <v>3.3459297707977287E-2</v>
      </c>
      <c r="Y60" s="301">
        <f t="shared" si="12"/>
        <v>2.3471875593858667E-2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9.3528679412688928E-2</v>
      </c>
      <c r="C61" s="302">
        <f t="shared" si="13"/>
        <v>6.1728450403255752E-2</v>
      </c>
      <c r="D61" s="302">
        <f t="shared" si="13"/>
        <v>6.6645250497724309E-2</v>
      </c>
      <c r="E61" s="302">
        <f t="shared" si="13"/>
        <v>6.4461910109830198E-2</v>
      </c>
      <c r="F61" s="302">
        <f t="shared" si="13"/>
        <v>7.9054985130292299E-2</v>
      </c>
      <c r="G61" s="302">
        <f t="shared" si="13"/>
        <v>9.3405447695967467E-2</v>
      </c>
      <c r="H61" s="302">
        <f t="shared" si="13"/>
        <v>6.778050935445229E-2</v>
      </c>
      <c r="I61" s="302">
        <f t="shared" si="13"/>
        <v>9.2200734554675118E-2</v>
      </c>
      <c r="J61" s="302">
        <f t="shared" si="13"/>
        <v>0.10503890921871785</v>
      </c>
      <c r="K61" s="302">
        <f t="shared" si="13"/>
        <v>7.7725622809825159E-2</v>
      </c>
      <c r="L61" s="302">
        <f t="shared" si="13"/>
        <v>3.0573431914511305E-2</v>
      </c>
      <c r="M61" s="302">
        <f t="shared" si="13"/>
        <v>5.5889378589495373E-2</v>
      </c>
      <c r="N61" s="302">
        <f t="shared" si="13"/>
        <v>5.5960147045537055E-2</v>
      </c>
      <c r="O61" s="302">
        <f t="shared" si="13"/>
        <v>0.10646369125148189</v>
      </c>
      <c r="P61" s="302">
        <f t="shared" si="13"/>
        <v>0.1224520600267739</v>
      </c>
      <c r="Q61" s="302">
        <f t="shared" si="13"/>
        <v>7.1534090907609121E-3</v>
      </c>
      <c r="R61" s="302">
        <f t="shared" si="13"/>
        <v>0.15332490325662551</v>
      </c>
      <c r="S61" s="302">
        <f t="shared" si="13"/>
        <v>0.10635424403477403</v>
      </c>
      <c r="T61" s="302">
        <f t="shared" si="13"/>
        <v>0.10872385803831004</v>
      </c>
      <c r="U61" s="302">
        <f t="shared" si="13"/>
        <v>9.6339766049917369E-2</v>
      </c>
      <c r="V61" s="302">
        <f t="shared" si="13"/>
        <v>0.16624013370473811</v>
      </c>
      <c r="W61" s="302">
        <f t="shared" si="13"/>
        <v>8.6846363464547327E-2</v>
      </c>
      <c r="X61" s="302">
        <f t="shared" si="13"/>
        <v>3.3459297707977287E-2</v>
      </c>
      <c r="Y61" s="302">
        <f t="shared" si="13"/>
        <v>2.3471875593858667E-2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0.21110367033776528</v>
      </c>
      <c r="C63" s="301">
        <f t="shared" si="15"/>
        <v>0.23243094484781346</v>
      </c>
      <c r="D63" s="301">
        <f t="shared" si="15"/>
        <v>0.23141852085976444</v>
      </c>
      <c r="E63" s="301">
        <f t="shared" si="15"/>
        <v>0.26489178243632094</v>
      </c>
      <c r="F63" s="301">
        <f t="shared" si="15"/>
        <v>0.26194297615414192</v>
      </c>
      <c r="G63" s="301">
        <f t="shared" si="15"/>
        <v>0.22234853508225766</v>
      </c>
      <c r="H63" s="301">
        <f t="shared" si="15"/>
        <v>0.22188246797338226</v>
      </c>
      <c r="I63" s="301">
        <f t="shared" si="15"/>
        <v>0.20841629742405124</v>
      </c>
      <c r="J63" s="301">
        <f t="shared" si="15"/>
        <v>0.20235036230584566</v>
      </c>
      <c r="K63" s="301">
        <f t="shared" si="15"/>
        <v>0.20505221349729497</v>
      </c>
      <c r="L63" s="301">
        <f t="shared" si="15"/>
        <v>0.21546386503588419</v>
      </c>
      <c r="M63" s="301">
        <f t="shared" si="15"/>
        <v>0.16267173663815626</v>
      </c>
      <c r="N63" s="301">
        <f t="shared" si="15"/>
        <v>0.16443417598835544</v>
      </c>
      <c r="O63" s="301">
        <f t="shared" si="15"/>
        <v>0.16039838096739015</v>
      </c>
      <c r="P63" s="301">
        <f t="shared" si="15"/>
        <v>0.13880172436219956</v>
      </c>
      <c r="Q63" s="301">
        <f t="shared" si="15"/>
        <v>0.11695486768902963</v>
      </c>
      <c r="R63" s="301">
        <f t="shared" si="15"/>
        <v>0.12513487114987309</v>
      </c>
      <c r="S63" s="301">
        <f t="shared" si="15"/>
        <v>0.15560080012198016</v>
      </c>
      <c r="T63" s="301">
        <f t="shared" si="15"/>
        <v>0.16824788691507758</v>
      </c>
      <c r="U63" s="301">
        <f t="shared" si="15"/>
        <v>0.14928398004234822</v>
      </c>
      <c r="V63" s="301">
        <f t="shared" si="15"/>
        <v>0.31482075071964521</v>
      </c>
      <c r="W63" s="301">
        <f t="shared" si="15"/>
        <v>0.37537966344298229</v>
      </c>
      <c r="X63" s="301">
        <f t="shared" si="15"/>
        <v>0.37438454029505824</v>
      </c>
      <c r="Y63" s="301">
        <f t="shared" si="15"/>
        <v>0.3820077072432449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0.21110367033776528</v>
      </c>
      <c r="C64" s="302">
        <f t="shared" si="16"/>
        <v>0.23243094484781346</v>
      </c>
      <c r="D64" s="302">
        <f t="shared" si="16"/>
        <v>0.23141852085976444</v>
      </c>
      <c r="E64" s="302">
        <f t="shared" si="16"/>
        <v>0.26489178243632094</v>
      </c>
      <c r="F64" s="302">
        <f t="shared" si="16"/>
        <v>0.26194297615414192</v>
      </c>
      <c r="G64" s="302">
        <f t="shared" si="16"/>
        <v>0.22234853508225766</v>
      </c>
      <c r="H64" s="302">
        <f t="shared" si="16"/>
        <v>0.22188246797338226</v>
      </c>
      <c r="I64" s="302">
        <f t="shared" si="16"/>
        <v>0.20841629742405124</v>
      </c>
      <c r="J64" s="302">
        <f t="shared" si="16"/>
        <v>0.20235036230584566</v>
      </c>
      <c r="K64" s="302">
        <f t="shared" si="16"/>
        <v>0.20505221349729497</v>
      </c>
      <c r="L64" s="302">
        <f t="shared" si="16"/>
        <v>0.21546386503588419</v>
      </c>
      <c r="M64" s="302">
        <f t="shared" si="16"/>
        <v>0.16267173663815626</v>
      </c>
      <c r="N64" s="302">
        <f t="shared" si="16"/>
        <v>0.16443417598835544</v>
      </c>
      <c r="O64" s="302">
        <f t="shared" si="16"/>
        <v>0.16039838096739015</v>
      </c>
      <c r="P64" s="302">
        <f t="shared" si="16"/>
        <v>0.13880172436219956</v>
      </c>
      <c r="Q64" s="302">
        <f t="shared" si="16"/>
        <v>0.11695486768902963</v>
      </c>
      <c r="R64" s="302">
        <f t="shared" si="16"/>
        <v>0.12513487114987309</v>
      </c>
      <c r="S64" s="302">
        <f t="shared" si="16"/>
        <v>0.15560080012198016</v>
      </c>
      <c r="T64" s="302">
        <f t="shared" si="16"/>
        <v>0.16824788691507758</v>
      </c>
      <c r="U64" s="302">
        <f t="shared" si="16"/>
        <v>0.14928398004234822</v>
      </c>
      <c r="V64" s="302">
        <f t="shared" si="16"/>
        <v>0.31482075071964521</v>
      </c>
      <c r="W64" s="302">
        <f t="shared" si="16"/>
        <v>0.37537966344298229</v>
      </c>
      <c r="X64" s="302">
        <f t="shared" si="16"/>
        <v>0.37438454029505824</v>
      </c>
      <c r="Y64" s="302">
        <f t="shared" si="16"/>
        <v>0.3820077072432449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0.54124520820188049</v>
      </c>
      <c r="C66" s="301">
        <f t="shared" si="18"/>
        <v>0.53321727527633733</v>
      </c>
      <c r="D66" s="301">
        <f t="shared" si="18"/>
        <v>0.53118712406487845</v>
      </c>
      <c r="E66" s="301">
        <f t="shared" si="18"/>
        <v>0.47255777776610047</v>
      </c>
      <c r="F66" s="301">
        <f t="shared" si="18"/>
        <v>0.46283550860671224</v>
      </c>
      <c r="G66" s="301">
        <f t="shared" si="18"/>
        <v>0.51928286771394672</v>
      </c>
      <c r="H66" s="301">
        <f t="shared" si="18"/>
        <v>0.5468543529178983</v>
      </c>
      <c r="I66" s="301">
        <f t="shared" si="18"/>
        <v>0.54538059482423573</v>
      </c>
      <c r="J66" s="301">
        <f t="shared" si="18"/>
        <v>0.54164443230379744</v>
      </c>
      <c r="K66" s="301">
        <f t="shared" si="18"/>
        <v>0.56519002001725915</v>
      </c>
      <c r="L66" s="301">
        <f t="shared" si="18"/>
        <v>0.59549179446105194</v>
      </c>
      <c r="M66" s="301">
        <f t="shared" si="18"/>
        <v>0.66283261272791882</v>
      </c>
      <c r="N66" s="301">
        <f t="shared" si="18"/>
        <v>0.65953786759283006</v>
      </c>
      <c r="O66" s="301">
        <f t="shared" si="18"/>
        <v>0.61514084252897416</v>
      </c>
      <c r="P66" s="301">
        <f t="shared" si="18"/>
        <v>0.63571282906260029</v>
      </c>
      <c r="Q66" s="301">
        <f t="shared" si="18"/>
        <v>0.78836772372789421</v>
      </c>
      <c r="R66" s="301">
        <f t="shared" si="18"/>
        <v>0.62787084386579317</v>
      </c>
      <c r="S66" s="301">
        <f t="shared" si="18"/>
        <v>0.62449530050263236</v>
      </c>
      <c r="T66" s="301">
        <f t="shared" si="18"/>
        <v>0.59947068809568349</v>
      </c>
      <c r="U66" s="301">
        <f t="shared" si="18"/>
        <v>0.64410514485229498</v>
      </c>
      <c r="V66" s="301">
        <f t="shared" si="18"/>
        <v>0.28727055082356934</v>
      </c>
      <c r="W66" s="301">
        <f t="shared" si="18"/>
        <v>0.26587382390864056</v>
      </c>
      <c r="X66" s="301">
        <f t="shared" si="18"/>
        <v>0.32366240750123842</v>
      </c>
      <c r="Y66" s="301">
        <f t="shared" si="18"/>
        <v>0.32211161968105234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0.73103366246373369</v>
      </c>
      <c r="C72" s="320">
        <f>IF(C$5=0,0,C$5/TRE_fec!C$5)</f>
        <v>0.78872241581146485</v>
      </c>
      <c r="D72" s="320">
        <f>IF(D$5=0,0,D$5/TRE_fec!D$5)</f>
        <v>0.78404252583692191</v>
      </c>
      <c r="E72" s="320">
        <f>IF(E$5=0,0,E$5/TRE_fec!E$5)</f>
        <v>0.93504839066127199</v>
      </c>
      <c r="F72" s="320">
        <f>IF(F$5=0,0,F$5/TRE_fec!F$5)</f>
        <v>0.93781370438533107</v>
      </c>
      <c r="G72" s="320">
        <f>IF(G$5=0,0,G$5/TRE_fec!G$5)</f>
        <v>0.77437783473432431</v>
      </c>
      <c r="H72" s="320">
        <f>IF(H$5=0,0,H$5/TRE_fec!H$5)</f>
        <v>0.767057637103428</v>
      </c>
      <c r="I72" s="320">
        <f>IF(I$5=0,0,I$5/TRE_fec!I$5)</f>
        <v>0.73340909519247066</v>
      </c>
      <c r="J72" s="320">
        <f>IF(J$5=0,0,J$5/TRE_fec!J$5)</f>
        <v>0.72156830132557448</v>
      </c>
      <c r="K72" s="320">
        <f>IF(K$5=0,0,K$5/TRE_fec!K$5)</f>
        <v>0.70060434739004118</v>
      </c>
      <c r="L72" s="320">
        <f>IF(L$5=0,0,L$5/TRE_fec!L$5)</f>
        <v>0.68536342022158747</v>
      </c>
      <c r="M72" s="320">
        <f>IF(M$5=0,0,M$5/TRE_fec!M$5)</f>
        <v>0.53163969893904506</v>
      </c>
      <c r="N72" s="320">
        <f>IF(N$5=0,0,N$5/TRE_fec!N$5)</f>
        <v>0.53462620664580995</v>
      </c>
      <c r="O72" s="320">
        <f>IF(O$5=0,0,O$5/TRE_fec!O$5)</f>
        <v>0.54662428710982303</v>
      </c>
      <c r="P72" s="320">
        <f>IF(P$5=0,0,P$5/TRE_fec!P$5)</f>
        <v>0.47211562328664441</v>
      </c>
      <c r="Q72" s="320">
        <f>IF(Q$5=0,0,Q$5/TRE_fec!Q$5)</f>
        <v>0.33514179176599512</v>
      </c>
      <c r="R72" s="320">
        <f>IF(R$5=0,0,R$5/TRE_fec!R$5)</f>
        <v>0.40806923384375637</v>
      </c>
      <c r="S72" s="320">
        <f>IF(S$5=0,0,S$5/TRE_fec!S$5)</f>
        <v>0.51927992278053636</v>
      </c>
      <c r="T72" s="320">
        <f>IF(T$5=0,0,T$5/TRE_fec!T$5)</f>
        <v>0.57784057274244405</v>
      </c>
      <c r="U72" s="320">
        <f>IF(U$5=0,0,U$5/TRE_fec!U$5)</f>
        <v>0.50085728826395226</v>
      </c>
      <c r="V72" s="320">
        <f>IF(V$5=0,0,V$5/TRE_fec!V$5)</f>
        <v>0.28749428828026447</v>
      </c>
      <c r="W72" s="320">
        <f>IF(W$5=0,0,W$5/TRE_fec!W$5)</f>
        <v>0.33763702124845218</v>
      </c>
      <c r="X72" s="320">
        <f>IF(X$5=0,0,X$5/TRE_fec!X$5)</f>
        <v>0.32073203607742112</v>
      </c>
      <c r="Y72" s="320">
        <f>IF(Y$5=0,0,Y$5/TRE_fec!Y$5)</f>
        <v>0.39428861459473019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0.16452905671470028</v>
      </c>
      <c r="C77" s="332">
        <f>IF(C$10=0,0,C$10/TRE_fec!C$10)</f>
        <v>0.27702357682479978</v>
      </c>
      <c r="D77" s="332">
        <f>IF(D$10=0,0,D$10/TRE_fec!D$10)</f>
        <v>0.24336279516892634</v>
      </c>
      <c r="E77" s="332">
        <f>IF(E$10=0,0,E$10/TRE_fec!E$10)</f>
        <v>0.42798825746908598</v>
      </c>
      <c r="F77" s="332">
        <f>IF(F$10=0,0,F$10/TRE_fec!F$10)</f>
        <v>0.43715258464170514</v>
      </c>
      <c r="G77" s="332">
        <f>IF(G$10=0,0,G$10/TRE_fec!G$10)</f>
        <v>0.25806130535259675</v>
      </c>
      <c r="H77" s="332">
        <f>IF(H$10=0,0,H$10/TRE_fec!H$10)</f>
        <v>0.22109323556350632</v>
      </c>
      <c r="I77" s="332">
        <f>IF(I$10=0,0,I$10/TRE_fec!I$10)</f>
        <v>0.21078528983478212</v>
      </c>
      <c r="J77" s="332">
        <f>IF(J$10=0,0,J$10/TRE_fec!J$10)</f>
        <v>0.23918073172748539</v>
      </c>
      <c r="K77" s="332">
        <f>IF(K$10=0,0,K$10/TRE_fec!K$10)</f>
        <v>0.20906912387382512</v>
      </c>
      <c r="L77" s="332">
        <f>IF(L$10=0,0,L$10/TRE_fec!L$10)</f>
        <v>0.18106322960286197</v>
      </c>
      <c r="M77" s="332">
        <f>IF(M$10=0,0,M$10/TRE_fec!M$10)</f>
        <v>8.5395885937540869E-2</v>
      </c>
      <c r="N77" s="332">
        <f>IF(N$10=0,0,N$10/TRE_fec!N$10)</f>
        <v>9.0119999611207313E-2</v>
      </c>
      <c r="O77" s="332">
        <f>IF(O$10=0,0,O$10/TRE_fec!O$10)</f>
        <v>0.10789401282664443</v>
      </c>
      <c r="P77" s="332">
        <f>IF(P$10=0,0,P$10/TRE_fec!P$10)</f>
        <v>9.5042269795541159E-2</v>
      </c>
      <c r="Q77" s="332">
        <f>IF(Q$10=0,0,Q$10/TRE_fec!Q$10)</f>
        <v>6.2550056464809003E-2</v>
      </c>
      <c r="R77" s="332">
        <f>IF(R$10=0,0,R$10/TRE_fec!R$10)</f>
        <v>8.4895089981693636E-2</v>
      </c>
      <c r="S77" s="332">
        <f>IF(S$10=0,0,S$10/TRE_fec!S$10)</f>
        <v>8.2685550323727236E-2</v>
      </c>
      <c r="T77" s="332">
        <f>IF(T$10=0,0,T$10/TRE_fec!T$10)</f>
        <v>0.11709793998266287</v>
      </c>
      <c r="U77" s="332">
        <f>IF(U$10=0,0,U$10/TRE_fec!U$10)</f>
        <v>9.9984942354650053E-2</v>
      </c>
      <c r="V77" s="332">
        <f>IF(V$10=0,0,V$10/TRE_fec!V$10)</f>
        <v>0.12995274844525573</v>
      </c>
      <c r="W77" s="332">
        <f>IF(W$10=0,0,W$10/TRE_fec!W$10)</f>
        <v>0.12601962965297905</v>
      </c>
      <c r="X77" s="332">
        <f>IF(X$10=0,0,X$10/TRE_fec!X$10)</f>
        <v>8.1297952172684901E-2</v>
      </c>
      <c r="Y77" s="332">
        <f>IF(Y$10=0,0,Y$10/TRE_fec!Y$10)</f>
        <v>7.7657589243225258E-2</v>
      </c>
      <c r="DA77" s="68"/>
    </row>
    <row r="78" spans="1:105" ht="12" customHeight="1" x14ac:dyDescent="0.25">
      <c r="A78" s="174" t="s">
        <v>2403</v>
      </c>
      <c r="B78" s="348">
        <f>IF(B$16=0,0,B$16/TRE_fec!B$16)</f>
        <v>0.59577953131648564</v>
      </c>
      <c r="C78" s="348">
        <f>IF(C$16=0,0,C$16/TRE_fec!C$16)</f>
        <v>0.70328914645379581</v>
      </c>
      <c r="D78" s="348">
        <f>IF(D$16=0,0,D$16/TRE_fec!D$16)</f>
        <v>0.69712986447591474</v>
      </c>
      <c r="E78" s="348">
        <f>IF(E$16=0,0,E$16/TRE_fec!E$16)</f>
        <v>0.95603597550202346</v>
      </c>
      <c r="F78" s="348">
        <f>IF(F$16=0,0,F$16/TRE_fec!F$16)</f>
        <v>0.95404344548033981</v>
      </c>
      <c r="G78" s="348">
        <f>IF(G$16=0,0,G$16/TRE_fec!G$16)</f>
        <v>0.66710808341765593</v>
      </c>
      <c r="H78" s="348">
        <f>IF(H$16=0,0,H$16/TRE_fec!H$16)</f>
        <v>0.65319237957536758</v>
      </c>
      <c r="I78" s="348">
        <f>IF(I$16=0,0,I$16/TRE_fec!I$16)</f>
        <v>0.58966952450521803</v>
      </c>
      <c r="J78" s="348">
        <f>IF(J$16=0,0,J$16/TRE_fec!J$16)</f>
        <v>0.56490556495515554</v>
      </c>
      <c r="K78" s="348">
        <f>IF(K$16=0,0,K$16/TRE_fec!K$16)</f>
        <v>0.55045930348596139</v>
      </c>
      <c r="L78" s="348">
        <f>IF(L$16=0,0,L$16/TRE_fec!L$16)</f>
        <v>0.55814183288930841</v>
      </c>
      <c r="M78" s="348">
        <f>IF(M$16=0,0,M$16/TRE_fec!M$16)</f>
        <v>0.3240735245810924</v>
      </c>
      <c r="N78" s="348">
        <f>IF(N$16=0,0,N$16/TRE_fec!N$16)</f>
        <v>0.32963670433374065</v>
      </c>
      <c r="O78" s="348">
        <f>IF(O$16=0,0,O$16/TRE_fec!O$16)</f>
        <v>0.33288816535033994</v>
      </c>
      <c r="P78" s="348">
        <f>IF(P$16=0,0,P$16/TRE_fec!P$16)</f>
        <v>0.24706488314436678</v>
      </c>
      <c r="Q78" s="348">
        <f>IF(Q$16=0,0,Q$16/TRE_fec!Q$16)</f>
        <v>0.14263727926606601</v>
      </c>
      <c r="R78" s="348">
        <f>IF(R$16=0,0,R$16/TRE_fec!R$16)</f>
        <v>0.19212587430669617</v>
      </c>
      <c r="S78" s="348">
        <f>IF(S$16=0,0,S$16/TRE_fec!S$16)</f>
        <v>0.30597674129306612</v>
      </c>
      <c r="T78" s="348">
        <f>IF(T$16=0,0,T$16/TRE_fec!T$16)</f>
        <v>0.37251768776267374</v>
      </c>
      <c r="U78" s="348">
        <f>IF(U$16=0,0,U$16/TRE_fec!U$16)</f>
        <v>0.28325254933846616</v>
      </c>
      <c r="V78" s="348">
        <f>IF(V$16=0,0,V$16/TRE_fec!V$16)</f>
        <v>0.38584497590580968</v>
      </c>
      <c r="W78" s="348">
        <f>IF(W$16=0,0,W$16/TRE_fec!W$16)</f>
        <v>0.5464133973081331</v>
      </c>
      <c r="X78" s="348">
        <f>IF(X$16=0,0,X$16/TRE_fec!X$16)</f>
        <v>0.50193220764493252</v>
      </c>
      <c r="Y78" s="348">
        <f>IF(Y$16=0,0,Y$16/TRE_fec!Y$16)</f>
        <v>0.62263763377019932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1.2125994753467424</v>
      </c>
      <c r="C79" s="348">
        <f>IF(C$24=0,0,C$24/TRE_fec!C$24)</f>
        <v>1.0167651147834216</v>
      </c>
      <c r="D79" s="348">
        <f>IF(D$24=0,0,D$24/TRE_fec!D$24)</f>
        <v>1.0582384794740074</v>
      </c>
      <c r="E79" s="348">
        <f>IF(E$24=0,0,E$24/TRE_fec!E$24)</f>
        <v>1.1571334403597358</v>
      </c>
      <c r="F79" s="348">
        <f>IF(F$24=0,0,F$24/TRE_fec!F$24)</f>
        <v>1.2808144817898952</v>
      </c>
      <c r="G79" s="348">
        <f>IF(G$24=0,0,G$24/TRE_fec!G$24)</f>
        <v>1.2503916803145494</v>
      </c>
      <c r="H79" s="348">
        <f>IF(H$24=0,0,H$24/TRE_fec!H$24)</f>
        <v>1.0521259939148935</v>
      </c>
      <c r="I79" s="348">
        <f>IF(I$24=0,0,I$24/TRE_fec!I$24)</f>
        <v>1.2050370753475059</v>
      </c>
      <c r="J79" s="348">
        <f>IF(J$24=0,0,J$24/TRE_fec!J$24)</f>
        <v>1.2718057752996024</v>
      </c>
      <c r="K79" s="348">
        <f>IF(K$24=0,0,K$24/TRE_fec!K$24)</f>
        <v>1.0741619003904666</v>
      </c>
      <c r="L79" s="348">
        <f>IF(L$24=0,0,L$24/TRE_fec!L$24)</f>
        <v>0.57208844784835566</v>
      </c>
      <c r="M79" s="348">
        <f>IF(M$24=0,0,M$24/TRE_fec!M$24)</f>
        <v>0.72511452167638113</v>
      </c>
      <c r="N79" s="348">
        <f>IF(N$24=0,0,N$24/TRE_fec!N$24)</f>
        <v>0.72899250110975033</v>
      </c>
      <c r="O79" s="348">
        <f>IF(O$24=0,0,O$24/TRE_fec!O$24)</f>
        <v>1.101138404422082</v>
      </c>
      <c r="P79" s="348">
        <f>IF(P$24=0,0,P$24/TRE_fec!P$24)</f>
        <v>1.0918518048672063</v>
      </c>
      <c r="Q79" s="348">
        <f>IF(Q$24=0,0,Q$24/TRE_fec!Q$24)</f>
        <v>7.9554051461733305E-2</v>
      </c>
      <c r="R79" s="348">
        <f>IF(R$24=0,0,R$24/TRE_fec!R$24)</f>
        <v>1.1360200359873409</v>
      </c>
      <c r="S79" s="348">
        <f>IF(S$24=0,0,S$24/TRE_fec!S$24)</f>
        <v>1.0690684705954394</v>
      </c>
      <c r="T79" s="348">
        <f>IF(T$24=0,0,T$24/TRE_fec!T$24)</f>
        <v>1.154590163242974</v>
      </c>
      <c r="U79" s="348">
        <f>IF(U$24=0,0,U$24/TRE_fec!U$24)</f>
        <v>0.98602625260103061</v>
      </c>
      <c r="V79" s="348">
        <f>IF(V$24=0,0,V$24/TRE_fec!V$24)</f>
        <v>1.0033529867614275</v>
      </c>
      <c r="W79" s="348">
        <f>IF(W$24=0,0,W$24/TRE_fec!W$24)</f>
        <v>0.80918067323846543</v>
      </c>
      <c r="X79" s="348">
        <f>IF(X$24=0,0,X$24/TRE_fec!X$24)</f>
        <v>0.37299574924947143</v>
      </c>
      <c r="Y79" s="348">
        <f>IF(Y$24=0,0,Y$24/TRE_fec!Y$24)</f>
        <v>0.32898502848298122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0.59577953131648531</v>
      </c>
      <c r="C80" s="348">
        <f>IF(C$27=0,0,C$27/TRE_fec!C$27)</f>
        <v>0.70328914645379592</v>
      </c>
      <c r="D80" s="348">
        <f>IF(D$27=0,0,D$27/TRE_fec!D$27)</f>
        <v>0.69712986447591463</v>
      </c>
      <c r="E80" s="348">
        <f>IF(E$27=0,0,E$27/TRE_fec!E$27)</f>
        <v>0.95603597550202279</v>
      </c>
      <c r="F80" s="348">
        <f>IF(F$27=0,0,F$27/TRE_fec!F$27)</f>
        <v>0.95404344548033948</v>
      </c>
      <c r="G80" s="348">
        <f>IF(G$27=0,0,G$27/TRE_fec!G$27)</f>
        <v>0.66710808341765604</v>
      </c>
      <c r="H80" s="348">
        <f>IF(H$27=0,0,H$27/TRE_fec!H$27)</f>
        <v>0.65319237957536769</v>
      </c>
      <c r="I80" s="348">
        <f>IF(I$27=0,0,I$27/TRE_fec!I$27)</f>
        <v>0.58966952450521803</v>
      </c>
      <c r="J80" s="348">
        <f>IF(J$27=0,0,J$27/TRE_fec!J$27)</f>
        <v>0.56490556495515587</v>
      </c>
      <c r="K80" s="348">
        <f>IF(K$27=0,0,K$27/TRE_fec!K$27)</f>
        <v>0.55045930348596128</v>
      </c>
      <c r="L80" s="348">
        <f>IF(L$27=0,0,L$27/TRE_fec!L$27)</f>
        <v>0.5581418328893083</v>
      </c>
      <c r="M80" s="348">
        <f>IF(M$27=0,0,M$27/TRE_fec!M$27)</f>
        <v>0.32407352458109251</v>
      </c>
      <c r="N80" s="348">
        <f>IF(N$27=0,0,N$27/TRE_fec!N$27)</f>
        <v>0.32963670433374076</v>
      </c>
      <c r="O80" s="348">
        <f>IF(O$27=0,0,O$27/TRE_fec!O$27)</f>
        <v>0.33288816535034005</v>
      </c>
      <c r="P80" s="348">
        <f>IF(P$27=0,0,P$27/TRE_fec!P$27)</f>
        <v>0.24706488314436684</v>
      </c>
      <c r="Q80" s="348">
        <f>IF(Q$27=0,0,Q$27/TRE_fec!Q$27)</f>
        <v>0.14263727926606606</v>
      </c>
      <c r="R80" s="348">
        <f>IF(R$27=0,0,R$27/TRE_fec!R$27)</f>
        <v>0.1921258743066962</v>
      </c>
      <c r="S80" s="348">
        <f>IF(S$27=0,0,S$27/TRE_fec!S$27)</f>
        <v>0.30597674129306596</v>
      </c>
      <c r="T80" s="348">
        <f>IF(T$27=0,0,T$27/TRE_fec!T$27)</f>
        <v>0.37251768776267385</v>
      </c>
      <c r="U80" s="348">
        <f>IF(U$27=0,0,U$27/TRE_fec!U$27)</f>
        <v>0.28325254933846616</v>
      </c>
      <c r="V80" s="348">
        <f>IF(V$27=0,0,V$27/TRE_fec!V$27)</f>
        <v>0.38584497590580957</v>
      </c>
      <c r="W80" s="348">
        <f>IF(W$27=0,0,W$27/TRE_fec!W$27)</f>
        <v>0.54641339730813321</v>
      </c>
      <c r="X80" s="348">
        <f>IF(X$27=0,0,X$27/TRE_fec!X$27)</f>
        <v>0.50193220764493274</v>
      </c>
      <c r="Y80" s="348">
        <f>IF(Y$27=0,0,Y$27/TRE_fec!Y$27)</f>
        <v>0.62263763377019921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3.1924663846324051</v>
      </c>
      <c r="C81" s="348">
        <f>IF(C$35=0,0,C$35/TRE_fec!C$35)</f>
        <v>3.2063183286786829</v>
      </c>
      <c r="D81" s="348">
        <f>IF(D$35=0,0,D$35/TRE_fec!D$35)</f>
        <v>3.1863142776802653</v>
      </c>
      <c r="E81" s="348">
        <f>IF(E$35=0,0,E$35/TRE_fec!E$35)</f>
        <v>3.1650188739162708</v>
      </c>
      <c r="F81" s="348">
        <f>IF(F$35=0,0,F$35/TRE_fec!F$35)</f>
        <v>3.1428879492355262</v>
      </c>
      <c r="G81" s="348">
        <f>IF(G$35=0,0,G$35/TRE_fec!G$35)</f>
        <v>3.1617964087938488</v>
      </c>
      <c r="H81" s="348">
        <f>IF(H$35=0,0,H$35/TRE_fec!H$35)</f>
        <v>3.2738630583045802</v>
      </c>
      <c r="I81" s="348">
        <f>IF(I$35=0,0,I$35/TRE_fec!I$35)</f>
        <v>3.2458684665833415</v>
      </c>
      <c r="J81" s="348">
        <f>IF(J$35=0,0,J$35/TRE_fec!J$35)</f>
        <v>3.2265925206829742</v>
      </c>
      <c r="K81" s="348">
        <f>IF(K$35=0,0,K$35/TRE_fec!K$35)</f>
        <v>3.2188435895273586</v>
      </c>
      <c r="L81" s="348">
        <f>IF(L$35=0,0,L$35/TRE_fec!L$35)</f>
        <v>3.1886102160739158</v>
      </c>
      <c r="M81" s="348">
        <f>IF(M$35=0,0,M$35/TRE_fec!M$35)</f>
        <v>3.1681718454684682</v>
      </c>
      <c r="N81" s="348">
        <f>IF(N$35=0,0,N$35/TRE_fec!N$35)</f>
        <v>3.1537323905709234</v>
      </c>
      <c r="O81" s="348">
        <f>IF(O$35=0,0,O$35/TRE_fec!O$35)</f>
        <v>3.0838331389234854</v>
      </c>
      <c r="P81" s="348">
        <f>IF(P$35=0,0,P$35/TRE_fec!P$35)</f>
        <v>2.9358421503306817</v>
      </c>
      <c r="Q81" s="348">
        <f>IF(Q$35=0,0,Q$35/TRE_fec!Q$35)</f>
        <v>2.7067736907058944</v>
      </c>
      <c r="R81" s="348">
        <f>IF(R$35=0,0,R$35/TRE_fec!R$35)</f>
        <v>2.6193326926843166</v>
      </c>
      <c r="S81" s="348">
        <f>IF(S$35=0,0,S$35/TRE_fec!S$35)</f>
        <v>3.0021565923417315</v>
      </c>
      <c r="T81" s="348">
        <f>IF(T$35=0,0,T$35/TRE_fec!T$35)</f>
        <v>2.9546195762464205</v>
      </c>
      <c r="U81" s="348">
        <f>IF(U$35=0,0,U$35/TRE_fec!U$35)</f>
        <v>2.8538862770242166</v>
      </c>
      <c r="V81" s="348">
        <f>IF(V$35=0,0,V$35/TRE_fec!V$35)</f>
        <v>0.3716871911118409</v>
      </c>
      <c r="W81" s="348">
        <f>IF(W$35=0,0,W$35/TRE_fec!W$35)</f>
        <v>0.36342925407172288</v>
      </c>
      <c r="X81" s="348">
        <f>IF(X$35=0,0,X$35/TRE_fec!X$35)</f>
        <v>0.44852172860564549</v>
      </c>
      <c r="Y81" s="348">
        <f>IF(Y$35=0,0,Y$35/TRE_fec!Y$35)</f>
        <v>0.55986454856153944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SE: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23888.8545496675</v>
      </c>
      <c r="C3" s="203">
        <v>21884.38324482899</v>
      </c>
      <c r="D3" s="203">
        <v>22260.07555668199</v>
      </c>
      <c r="E3" s="203">
        <v>21176.78909189687</v>
      </c>
      <c r="F3" s="203">
        <v>21962.020513303731</v>
      </c>
      <c r="G3" s="203">
        <v>22485.903314620798</v>
      </c>
      <c r="H3" s="203">
        <v>23785.450290320699</v>
      </c>
      <c r="I3" s="203">
        <v>24964.91570791692</v>
      </c>
      <c r="J3" s="203">
        <v>23667.58924972004</v>
      </c>
      <c r="K3" s="203">
        <v>16829.406637806631</v>
      </c>
      <c r="L3" s="203">
        <v>19682.2407497694</v>
      </c>
      <c r="M3" s="203">
        <v>20467.762307541991</v>
      </c>
      <c r="N3" s="203">
        <v>20326.698801279159</v>
      </c>
      <c r="O3" s="203">
        <v>18319.59082345674</v>
      </c>
      <c r="P3" s="203">
        <v>17899.44392866745</v>
      </c>
      <c r="Q3" s="203">
        <v>19112.997203999999</v>
      </c>
      <c r="R3" s="203">
        <v>18981.96740364506</v>
      </c>
      <c r="S3" s="203">
        <v>20522.704305450789</v>
      </c>
      <c r="T3" s="203">
        <v>20266.31567837227</v>
      </c>
      <c r="U3" s="203">
        <v>20305.828788193288</v>
      </c>
      <c r="V3" s="203">
        <v>18498.611482733639</v>
      </c>
      <c r="W3" s="203">
        <v>22166.142269490079</v>
      </c>
      <c r="X3" s="203">
        <v>23818.973096327481</v>
      </c>
      <c r="Y3" s="203">
        <v>23086.3249594556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11091.21345810612</v>
      </c>
      <c r="C5" s="203">
        <v>9690.9613941964926</v>
      </c>
      <c r="D5" s="203">
        <v>9823.8138684958158</v>
      </c>
      <c r="E5" s="203">
        <v>10067.818971648659</v>
      </c>
      <c r="F5" s="203">
        <v>10021.187657092751</v>
      </c>
      <c r="G5" s="203">
        <v>7858.7869485193123</v>
      </c>
      <c r="H5" s="203">
        <v>8673.9633246914691</v>
      </c>
      <c r="I5" s="203">
        <v>8688.6439594606018</v>
      </c>
      <c r="J5" s="203">
        <v>7271.3101514464352</v>
      </c>
      <c r="K5" s="203">
        <v>7918.2869305813347</v>
      </c>
      <c r="L5" s="203">
        <v>14515.158931784439</v>
      </c>
      <c r="M5" s="203">
        <v>14840.20092063134</v>
      </c>
      <c r="N5" s="203">
        <v>14218.20341244617</v>
      </c>
      <c r="O5" s="203">
        <v>13113.96228443425</v>
      </c>
      <c r="P5" s="203">
        <v>14427.93735515628</v>
      </c>
      <c r="Q5" s="203">
        <v>14065.68654304456</v>
      </c>
      <c r="R5" s="203">
        <v>13810.185836359111</v>
      </c>
      <c r="S5" s="203">
        <v>14109.532684086989</v>
      </c>
      <c r="T5" s="203">
        <v>14718.914030814351</v>
      </c>
      <c r="U5" s="203">
        <v>14157.66812956837</v>
      </c>
      <c r="V5" s="203">
        <v>15454.94636323667</v>
      </c>
      <c r="W5" s="203">
        <v>16033.17504713442</v>
      </c>
      <c r="X5" s="203">
        <v>17029.79507473579</v>
      </c>
      <c r="Y5" s="203">
        <v>18006.269412699301</v>
      </c>
      <c r="DA5" s="112" t="s">
        <v>2525</v>
      </c>
    </row>
    <row r="6" spans="1:105" ht="12" customHeight="1" x14ac:dyDescent="0.25">
      <c r="A6" s="154" t="s">
        <v>2112</v>
      </c>
      <c r="B6" s="338">
        <v>13864.01682263265</v>
      </c>
      <c r="C6" s="338">
        <v>13170.81598150102</v>
      </c>
      <c r="D6" s="338">
        <v>12477.615140369389</v>
      </c>
      <c r="E6" s="338">
        <v>12477.615140369389</v>
      </c>
      <c r="F6" s="338">
        <v>11784.414299237749</v>
      </c>
      <c r="G6" s="338">
        <v>11091.21345810612</v>
      </c>
      <c r="H6" s="338">
        <v>11091.21345810612</v>
      </c>
      <c r="I6" s="338">
        <v>10398.012616974491</v>
      </c>
      <c r="J6" s="338">
        <v>10398.012616974491</v>
      </c>
      <c r="K6" s="338">
        <v>9704.8117758428543</v>
      </c>
      <c r="L6" s="338">
        <v>15943.61934602755</v>
      </c>
      <c r="M6" s="338">
        <v>15943.61934602755</v>
      </c>
      <c r="N6" s="338">
        <v>15250.418504895921</v>
      </c>
      <c r="O6" s="338">
        <v>14557.217663764281</v>
      </c>
      <c r="P6" s="338">
        <v>15250.418504895921</v>
      </c>
      <c r="Q6" s="338">
        <v>15250.418504895921</v>
      </c>
      <c r="R6" s="338">
        <v>14557.217663764281</v>
      </c>
      <c r="S6" s="338">
        <v>15250.418504895921</v>
      </c>
      <c r="T6" s="338">
        <v>15943.61934602755</v>
      </c>
      <c r="U6" s="338">
        <v>15250.418504895921</v>
      </c>
      <c r="V6" s="338">
        <v>16636.820187159181</v>
      </c>
      <c r="W6" s="338">
        <v>17330.021028290808</v>
      </c>
      <c r="X6" s="338">
        <v>18023.221869422439</v>
      </c>
      <c r="Y6" s="338">
        <v>19409.623551685709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6932.0084113163266</v>
      </c>
      <c r="M7" s="340">
        <v>0</v>
      </c>
      <c r="N7" s="340">
        <v>0</v>
      </c>
      <c r="O7" s="340">
        <v>0</v>
      </c>
      <c r="P7" s="340">
        <v>1386.401682263265</v>
      </c>
      <c r="Q7" s="340">
        <v>0</v>
      </c>
      <c r="R7" s="340">
        <v>0</v>
      </c>
      <c r="S7" s="340">
        <v>1386.401682263265</v>
      </c>
      <c r="T7" s="340">
        <v>693.20084113163261</v>
      </c>
      <c r="U7" s="340">
        <v>0</v>
      </c>
      <c r="V7" s="340">
        <v>2079.6025233948981</v>
      </c>
      <c r="W7" s="340">
        <v>693.20084113163261</v>
      </c>
      <c r="X7" s="340">
        <v>1386.401682263265</v>
      </c>
      <c r="Y7" s="340">
        <v>1386.401682263265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693.2008411316292</v>
      </c>
      <c r="D8" s="342">
        <f t="shared" si="0"/>
        <v>693.20084113163102</v>
      </c>
      <c r="E8" s="342">
        <f t="shared" si="0"/>
        <v>0</v>
      </c>
      <c r="F8" s="342">
        <f t="shared" si="0"/>
        <v>693.20084113164012</v>
      </c>
      <c r="G8" s="342">
        <f t="shared" si="0"/>
        <v>693.2008411316292</v>
      </c>
      <c r="H8" s="342">
        <f t="shared" si="0"/>
        <v>0</v>
      </c>
      <c r="I8" s="342">
        <f t="shared" si="0"/>
        <v>693.2008411316292</v>
      </c>
      <c r="J8" s="342">
        <f t="shared" si="0"/>
        <v>0</v>
      </c>
      <c r="K8" s="342">
        <f t="shared" si="0"/>
        <v>693.20084113163648</v>
      </c>
      <c r="L8" s="342">
        <f t="shared" si="0"/>
        <v>693.20084113163102</v>
      </c>
      <c r="M8" s="342">
        <f t="shared" si="0"/>
        <v>0</v>
      </c>
      <c r="N8" s="342">
        <f t="shared" si="0"/>
        <v>693.2008411316292</v>
      </c>
      <c r="O8" s="342">
        <f t="shared" si="0"/>
        <v>693.20084113164012</v>
      </c>
      <c r="P8" s="342">
        <f t="shared" si="0"/>
        <v>693.20084113162557</v>
      </c>
      <c r="Q8" s="342">
        <f t="shared" si="0"/>
        <v>0</v>
      </c>
      <c r="R8" s="342">
        <f t="shared" si="0"/>
        <v>693.20084113164012</v>
      </c>
      <c r="S8" s="342">
        <f t="shared" si="0"/>
        <v>693.20084113162557</v>
      </c>
      <c r="T8" s="342">
        <f t="shared" si="0"/>
        <v>0</v>
      </c>
      <c r="U8" s="342">
        <f t="shared" si="0"/>
        <v>693.2008411316292</v>
      </c>
      <c r="V8" s="342">
        <f t="shared" si="0"/>
        <v>693.2008411316383</v>
      </c>
      <c r="W8" s="342">
        <f t="shared" si="0"/>
        <v>0</v>
      </c>
      <c r="X8" s="342">
        <f t="shared" si="0"/>
        <v>693.20084113163466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2772.8033645265295</v>
      </c>
      <c r="C9" s="343">
        <f t="shared" si="1"/>
        <v>3479.8545873045277</v>
      </c>
      <c r="D9" s="343">
        <f t="shared" si="1"/>
        <v>2653.8012718735736</v>
      </c>
      <c r="E9" s="343">
        <f t="shared" si="1"/>
        <v>2409.7961687207298</v>
      </c>
      <c r="F9" s="343">
        <f t="shared" si="1"/>
        <v>1763.2266421449986</v>
      </c>
      <c r="G9" s="343">
        <f t="shared" si="1"/>
        <v>3232.4265095868077</v>
      </c>
      <c r="H9" s="343">
        <f t="shared" si="1"/>
        <v>2417.2501334146509</v>
      </c>
      <c r="I9" s="343">
        <f t="shared" si="1"/>
        <v>1709.368657513889</v>
      </c>
      <c r="J9" s="343">
        <f t="shared" si="1"/>
        <v>3126.7024655280557</v>
      </c>
      <c r="K9" s="343">
        <f t="shared" si="1"/>
        <v>1786.5248452615197</v>
      </c>
      <c r="L9" s="343">
        <f t="shared" si="1"/>
        <v>1428.4604142431108</v>
      </c>
      <c r="M9" s="343">
        <f t="shared" si="1"/>
        <v>1103.4184253962103</v>
      </c>
      <c r="N9" s="343">
        <f t="shared" si="1"/>
        <v>1032.215092449751</v>
      </c>
      <c r="O9" s="343">
        <f t="shared" si="1"/>
        <v>1443.2553793300303</v>
      </c>
      <c r="P9" s="343">
        <f t="shared" si="1"/>
        <v>822.48114973964039</v>
      </c>
      <c r="Q9" s="343">
        <f t="shared" si="1"/>
        <v>1184.7319618513611</v>
      </c>
      <c r="R9" s="343">
        <f t="shared" si="1"/>
        <v>747.03182740516968</v>
      </c>
      <c r="S9" s="343">
        <f t="shared" si="1"/>
        <v>1140.8858208089314</v>
      </c>
      <c r="T9" s="343">
        <f t="shared" si="1"/>
        <v>1224.7053152131994</v>
      </c>
      <c r="U9" s="343">
        <f t="shared" si="1"/>
        <v>1092.7503753275505</v>
      </c>
      <c r="V9" s="343">
        <f t="shared" si="1"/>
        <v>1181.8738239225113</v>
      </c>
      <c r="W9" s="343">
        <f t="shared" si="1"/>
        <v>1296.845981156388</v>
      </c>
      <c r="X9" s="343">
        <f t="shared" si="1"/>
        <v>993.42679468664937</v>
      </c>
      <c r="Y9" s="343">
        <f t="shared" si="1"/>
        <v>1403.3541389864076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286.9088564058469</v>
      </c>
      <c r="C12" s="210">
        <v>262.15012897678412</v>
      </c>
      <c r="D12" s="210">
        <v>268.76130696474638</v>
      </c>
      <c r="E12" s="210">
        <v>305.24024075666381</v>
      </c>
      <c r="F12" s="210">
        <v>297.31289767841781</v>
      </c>
      <c r="G12" s="210">
        <v>228.23903697334481</v>
      </c>
      <c r="H12" s="210">
        <v>236.23998280309539</v>
      </c>
      <c r="I12" s="210">
        <v>224.57747205503011</v>
      </c>
      <c r="J12" s="210">
        <v>198.1644024075666</v>
      </c>
      <c r="K12" s="210">
        <v>226.475494411006</v>
      </c>
      <c r="L12" s="210">
        <v>409.45262252794492</v>
      </c>
      <c r="M12" s="210">
        <v>386.52312983662938</v>
      </c>
      <c r="N12" s="210">
        <v>367.63447979363718</v>
      </c>
      <c r="O12" s="210">
        <v>347.4044711951849</v>
      </c>
      <c r="P12" s="210">
        <v>358.07532244196051</v>
      </c>
      <c r="Q12" s="210">
        <v>337.39527085124672</v>
      </c>
      <c r="R12" s="210">
        <v>327.82553740326739</v>
      </c>
      <c r="S12" s="210">
        <v>331.57962166809972</v>
      </c>
      <c r="T12" s="210">
        <v>338.58718830610491</v>
      </c>
      <c r="U12" s="210">
        <v>321.61926053310401</v>
      </c>
      <c r="V12" s="210">
        <v>354.96586414445392</v>
      </c>
      <c r="W12" s="210">
        <v>367.62364574376608</v>
      </c>
      <c r="X12" s="210">
        <v>370.21582115219258</v>
      </c>
      <c r="Y12" s="210">
        <v>374.15339638864998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113.86500429922614</v>
      </c>
      <c r="C14" s="204">
        <f t="shared" si="2"/>
        <v>93.942906276870133</v>
      </c>
      <c r="D14" s="204">
        <f t="shared" si="2"/>
        <v>101.89398108340498</v>
      </c>
      <c r="E14" s="204">
        <f t="shared" si="2"/>
        <v>138.9700773860705</v>
      </c>
      <c r="F14" s="204">
        <f t="shared" si="2"/>
        <v>123.71014617368871</v>
      </c>
      <c r="G14" s="204">
        <f t="shared" si="2"/>
        <v>67.992605331040409</v>
      </c>
      <c r="H14" s="204">
        <f t="shared" si="2"/>
        <v>71.6103181427343</v>
      </c>
      <c r="I14" s="204">
        <f t="shared" si="2"/>
        <v>64.874978503869301</v>
      </c>
      <c r="J14" s="204">
        <f t="shared" si="2"/>
        <v>58.080137575236449</v>
      </c>
      <c r="K14" s="204">
        <f t="shared" si="2"/>
        <v>44.282631126397256</v>
      </c>
      <c r="L14" s="204">
        <f t="shared" si="2"/>
        <v>53.088306104901115</v>
      </c>
      <c r="M14" s="204">
        <f t="shared" si="2"/>
        <v>39.564230438521065</v>
      </c>
      <c r="N14" s="204">
        <f t="shared" si="2"/>
        <v>37.583576956147894</v>
      </c>
      <c r="O14" s="204">
        <f t="shared" si="2"/>
        <v>34.952708512467751</v>
      </c>
      <c r="P14" s="204">
        <f t="shared" si="2"/>
        <v>31.900343938091144</v>
      </c>
      <c r="Q14" s="204">
        <f t="shared" si="2"/>
        <v>32.133447979363709</v>
      </c>
      <c r="R14" s="204">
        <f t="shared" si="2"/>
        <v>31.664574376612208</v>
      </c>
      <c r="S14" s="204">
        <f t="shared" si="2"/>
        <v>31.632330180567497</v>
      </c>
      <c r="T14" s="204">
        <f t="shared" si="2"/>
        <v>29.748495270851247</v>
      </c>
      <c r="U14" s="204">
        <f t="shared" si="2"/>
        <v>25.91530524505589</v>
      </c>
      <c r="V14" s="204">
        <f t="shared" si="2"/>
        <v>20.654084264832331</v>
      </c>
      <c r="W14" s="204">
        <f t="shared" si="2"/>
        <v>24.28822012037833</v>
      </c>
      <c r="X14" s="204">
        <f t="shared" si="2"/>
        <v>22.454084264832332</v>
      </c>
      <c r="Y14" s="204">
        <f t="shared" si="2"/>
        <v>23.452966466036109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16.946087704213241</v>
      </c>
      <c r="C16" s="204">
        <v>20.335339638865001</v>
      </c>
      <c r="D16" s="204">
        <v>25.984006878761821</v>
      </c>
      <c r="E16" s="204">
        <v>27.113757523645749</v>
      </c>
      <c r="F16" s="204">
        <v>25.984006878761821</v>
      </c>
      <c r="G16" s="204">
        <v>19.51177987962167</v>
      </c>
      <c r="H16" s="204">
        <v>23.009458297506448</v>
      </c>
      <c r="I16" s="204">
        <v>19.599914015477211</v>
      </c>
      <c r="J16" s="204">
        <v>19.298280309544278</v>
      </c>
      <c r="K16" s="204">
        <v>14.877558039552881</v>
      </c>
      <c r="L16" s="204">
        <v>16.767583834909711</v>
      </c>
      <c r="M16" s="204">
        <v>17.246603611349961</v>
      </c>
      <c r="N16" s="204">
        <v>17.064746345657781</v>
      </c>
      <c r="O16" s="204">
        <v>16.809458297506449</v>
      </c>
      <c r="P16" s="204">
        <v>16.47730008598452</v>
      </c>
      <c r="Q16" s="204">
        <v>18.74582975064488</v>
      </c>
      <c r="R16" s="204">
        <v>17.086242476354251</v>
      </c>
      <c r="S16" s="204">
        <v>17.496904557179711</v>
      </c>
      <c r="T16" s="204">
        <v>16.929406706792779</v>
      </c>
      <c r="U16" s="204">
        <v>16.15846947549441</v>
      </c>
      <c r="V16" s="204">
        <v>13.02312983662941</v>
      </c>
      <c r="W16" s="204">
        <v>16.315735167669821</v>
      </c>
      <c r="X16" s="204">
        <v>15.5250214961307</v>
      </c>
      <c r="Y16" s="204">
        <v>16.29595872742906</v>
      </c>
      <c r="DA16" s="71" t="s">
        <v>2531</v>
      </c>
    </row>
    <row r="17" spans="1:105" ht="12" customHeight="1" x14ac:dyDescent="0.25">
      <c r="A17" s="18" t="s">
        <v>71</v>
      </c>
      <c r="B17" s="204">
        <v>70.865606190885643</v>
      </c>
      <c r="C17" s="204">
        <v>52.378933791917447</v>
      </c>
      <c r="D17" s="204">
        <v>58.54110060189165</v>
      </c>
      <c r="E17" s="204">
        <v>94.487446259673249</v>
      </c>
      <c r="F17" s="204">
        <v>84.217024935511603</v>
      </c>
      <c r="G17" s="204">
        <v>38.132846087704209</v>
      </c>
      <c r="H17" s="204">
        <v>39.306792777300082</v>
      </c>
      <c r="I17" s="204">
        <v>36.388993981083402</v>
      </c>
      <c r="J17" s="204">
        <v>32.003525365434221</v>
      </c>
      <c r="K17" s="204">
        <v>26.342476354256231</v>
      </c>
      <c r="L17" s="204">
        <v>33.154858125537402</v>
      </c>
      <c r="M17" s="204">
        <v>20.010834049871018</v>
      </c>
      <c r="N17" s="204">
        <v>18.426053310404129</v>
      </c>
      <c r="O17" s="204">
        <v>16.613327601031809</v>
      </c>
      <c r="P17" s="204">
        <v>14.727687016337059</v>
      </c>
      <c r="Q17" s="204">
        <v>12.42407566638005</v>
      </c>
      <c r="R17" s="204">
        <v>13.5055030094583</v>
      </c>
      <c r="S17" s="204">
        <v>12.585640584694749</v>
      </c>
      <c r="T17" s="204">
        <v>11.889423903697329</v>
      </c>
      <c r="U17" s="204">
        <v>9.1398108340498716</v>
      </c>
      <c r="V17" s="204">
        <v>7.2912295786758374</v>
      </c>
      <c r="W17" s="204">
        <v>7.6332760103181423</v>
      </c>
      <c r="X17" s="204">
        <v>6.5849527085124668</v>
      </c>
      <c r="Y17" s="204">
        <v>6.7665520206362846</v>
      </c>
      <c r="DA17" s="71" t="s">
        <v>2532</v>
      </c>
    </row>
    <row r="18" spans="1:105" ht="12" customHeight="1" x14ac:dyDescent="0.25">
      <c r="A18" s="18" t="s">
        <v>32</v>
      </c>
      <c r="B18" s="204">
        <v>26.053310404127259</v>
      </c>
      <c r="C18" s="204">
        <v>21.228632846087699</v>
      </c>
      <c r="D18" s="204">
        <v>17.368873602751499</v>
      </c>
      <c r="E18" s="204">
        <v>17.368873602751499</v>
      </c>
      <c r="F18" s="204">
        <v>13.5091143594153</v>
      </c>
      <c r="G18" s="204">
        <v>10.09613069647463</v>
      </c>
      <c r="H18" s="204">
        <v>8.9893379191745488</v>
      </c>
      <c r="I18" s="204">
        <v>8.6670679277730009</v>
      </c>
      <c r="J18" s="204">
        <v>6.5635425623387791</v>
      </c>
      <c r="K18" s="204">
        <v>3.0424763542562339</v>
      </c>
      <c r="L18" s="204">
        <v>3.0356835769561479</v>
      </c>
      <c r="M18" s="204">
        <v>1.7629406706792781</v>
      </c>
      <c r="N18" s="204">
        <v>1.8314703353396391</v>
      </c>
      <c r="O18" s="204">
        <v>1.283404987102321</v>
      </c>
      <c r="P18" s="204">
        <v>0.64453998280309543</v>
      </c>
      <c r="Q18" s="204">
        <v>0.92441960447119509</v>
      </c>
      <c r="R18" s="204">
        <v>0.97652622527944954</v>
      </c>
      <c r="S18" s="204">
        <v>1.193465176268272</v>
      </c>
      <c r="T18" s="204">
        <v>0.35339638865004303</v>
      </c>
      <c r="U18" s="204">
        <v>0.14436801375752359</v>
      </c>
      <c r="V18" s="204">
        <v>9.6560619088564045E-2</v>
      </c>
      <c r="W18" s="204">
        <v>0.10550300945829751</v>
      </c>
      <c r="X18" s="204">
        <v>0.14952708512467761</v>
      </c>
      <c r="Y18" s="204">
        <v>0.13035253654342219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0.2518486672398968</v>
      </c>
      <c r="H19" s="204">
        <v>0.30472914875322438</v>
      </c>
      <c r="I19" s="204">
        <v>0.21900257953568361</v>
      </c>
      <c r="J19" s="204">
        <v>0.21478933791917459</v>
      </c>
      <c r="K19" s="204">
        <v>2.0120378331900259E-2</v>
      </c>
      <c r="L19" s="204">
        <v>0.1301805674978504</v>
      </c>
      <c r="M19" s="204">
        <v>0.54385210662080818</v>
      </c>
      <c r="N19" s="204">
        <v>0.26130696474634563</v>
      </c>
      <c r="O19" s="204">
        <v>0.2465176268271711</v>
      </c>
      <c r="P19" s="204">
        <v>5.0816852966466028E-2</v>
      </c>
      <c r="Q19" s="204">
        <v>3.9122957867583831E-2</v>
      </c>
      <c r="R19" s="204">
        <v>9.630266552020636E-2</v>
      </c>
      <c r="S19" s="204">
        <v>0.35631986242476349</v>
      </c>
      <c r="T19" s="204">
        <v>0.57626827171109196</v>
      </c>
      <c r="U19" s="204">
        <v>0.47265692175408419</v>
      </c>
      <c r="V19" s="204">
        <v>0.24316423043852101</v>
      </c>
      <c r="W19" s="204">
        <v>0.2337059329320722</v>
      </c>
      <c r="X19" s="204">
        <v>0.19458297506448841</v>
      </c>
      <c r="Y19" s="204">
        <v>0.26010318142734312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10.791057609630265</v>
      </c>
      <c r="C20" s="204">
        <f t="shared" si="3"/>
        <v>12.489251934651758</v>
      </c>
      <c r="D20" s="204">
        <f t="shared" si="3"/>
        <v>10.834049871023218</v>
      </c>
      <c r="E20" s="204">
        <f t="shared" si="3"/>
        <v>10.146173688736026</v>
      </c>
      <c r="F20" s="204">
        <f t="shared" si="3"/>
        <v>17.368873602751503</v>
      </c>
      <c r="G20" s="204">
        <f t="shared" si="3"/>
        <v>10.103181427343078</v>
      </c>
      <c r="H20" s="204">
        <f t="shared" si="3"/>
        <v>5.4170249355116074</v>
      </c>
      <c r="I20" s="204">
        <f t="shared" si="3"/>
        <v>10.85554600171969</v>
      </c>
      <c r="J20" s="204">
        <f t="shared" si="3"/>
        <v>11.414445399828026</v>
      </c>
      <c r="K20" s="204">
        <f t="shared" si="3"/>
        <v>7.1367153912295782</v>
      </c>
      <c r="L20" s="204">
        <f t="shared" si="3"/>
        <v>12.40326741186586</v>
      </c>
      <c r="M20" s="204">
        <f t="shared" si="3"/>
        <v>14.423903697334479</v>
      </c>
      <c r="N20" s="204">
        <f t="shared" si="3"/>
        <v>17.17540842648323</v>
      </c>
      <c r="O20" s="204">
        <f t="shared" si="3"/>
        <v>12.76870163370593</v>
      </c>
      <c r="P20" s="204">
        <f t="shared" si="3"/>
        <v>11.56491831470335</v>
      </c>
      <c r="Q20" s="204">
        <f t="shared" si="3"/>
        <v>13.90799656061909</v>
      </c>
      <c r="R20" s="204">
        <f t="shared" si="3"/>
        <v>13.177128116938951</v>
      </c>
      <c r="S20" s="204">
        <f t="shared" si="3"/>
        <v>11.422957867583831</v>
      </c>
      <c r="T20" s="204">
        <f t="shared" si="3"/>
        <v>11.356405846947551</v>
      </c>
      <c r="U20" s="204">
        <f t="shared" si="3"/>
        <v>6.8736027515047287</v>
      </c>
      <c r="V20" s="204">
        <f t="shared" si="3"/>
        <v>7.2567497850386928</v>
      </c>
      <c r="W20" s="204">
        <f t="shared" si="3"/>
        <v>7.8681869628006282</v>
      </c>
      <c r="X20" s="204">
        <f t="shared" si="3"/>
        <v>7.2510873802663411</v>
      </c>
      <c r="Y20" s="204">
        <f t="shared" si="3"/>
        <v>8.3091421165655071</v>
      </c>
      <c r="DA20" s="71"/>
    </row>
    <row r="21" spans="1:105" ht="12" customHeight="1" x14ac:dyDescent="0.25">
      <c r="A21" s="18" t="s">
        <v>73</v>
      </c>
      <c r="B21" s="204">
        <v>10.490111779879619</v>
      </c>
      <c r="C21" s="204">
        <v>12.166809974204639</v>
      </c>
      <c r="D21" s="204">
        <v>10.662080825451421</v>
      </c>
      <c r="E21" s="204">
        <v>9.9527085124677548</v>
      </c>
      <c r="F21" s="204">
        <v>17.17540842648323</v>
      </c>
      <c r="G21" s="204">
        <v>9.9527085124677548</v>
      </c>
      <c r="H21" s="204">
        <v>5.4170249355116074</v>
      </c>
      <c r="I21" s="204">
        <v>10.85554600171969</v>
      </c>
      <c r="J21" s="204">
        <v>11.19948409286328</v>
      </c>
      <c r="K21" s="204">
        <v>7.1367153912295782</v>
      </c>
      <c r="L21" s="204">
        <v>12.40326741186586</v>
      </c>
      <c r="M21" s="204">
        <v>14.423903697334479</v>
      </c>
      <c r="N21" s="204">
        <v>17.17540842648323</v>
      </c>
      <c r="O21" s="204">
        <v>12.76870163370593</v>
      </c>
      <c r="P21" s="204">
        <v>11.56491831470335</v>
      </c>
      <c r="Q21" s="204">
        <v>13.90799656061909</v>
      </c>
      <c r="R21" s="204">
        <v>13.177128116938951</v>
      </c>
      <c r="S21" s="204">
        <v>11.422957867583831</v>
      </c>
      <c r="T21" s="204">
        <v>11.356405846947551</v>
      </c>
      <c r="U21" s="204">
        <v>6.8736027515047287</v>
      </c>
      <c r="V21" s="204">
        <v>7.2567497850386928</v>
      </c>
      <c r="W21" s="204">
        <v>7.8681869628006282</v>
      </c>
      <c r="X21" s="204">
        <v>7.2510873802663411</v>
      </c>
      <c r="Y21" s="204">
        <v>8.3091421165655071</v>
      </c>
      <c r="DA21" s="71" t="s">
        <v>2535</v>
      </c>
    </row>
    <row r="22" spans="1:105" ht="12" customHeight="1" x14ac:dyDescent="0.25">
      <c r="A22" s="18" t="s">
        <v>36</v>
      </c>
      <c r="B22" s="204">
        <v>0.30094582975064488</v>
      </c>
      <c r="C22" s="204">
        <v>0.32244196044711948</v>
      </c>
      <c r="D22" s="204">
        <v>0.1719690455717971</v>
      </c>
      <c r="E22" s="204">
        <v>0.1934651762682717</v>
      </c>
      <c r="F22" s="204">
        <v>0.1934651762682717</v>
      </c>
      <c r="G22" s="204">
        <v>0.15047291487532241</v>
      </c>
      <c r="H22" s="204">
        <v>0</v>
      </c>
      <c r="I22" s="204">
        <v>0</v>
      </c>
      <c r="J22" s="204">
        <v>0.2149613069647463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1.0031814273430779</v>
      </c>
      <c r="E23" s="204">
        <f t="shared" si="4"/>
        <v>2.9855546001719691</v>
      </c>
      <c r="F23" s="204">
        <f t="shared" si="4"/>
        <v>0</v>
      </c>
      <c r="G23" s="204">
        <f t="shared" si="4"/>
        <v>1.427343078245915E-2</v>
      </c>
      <c r="H23" s="204">
        <f t="shared" si="4"/>
        <v>5.5288048151332758E-2</v>
      </c>
      <c r="I23" s="204">
        <f t="shared" si="4"/>
        <v>9.3723129836629407E-2</v>
      </c>
      <c r="J23" s="204">
        <f t="shared" si="4"/>
        <v>0.12295786758383501</v>
      </c>
      <c r="K23" s="204">
        <f t="shared" si="4"/>
        <v>7.7644024075666368E-2</v>
      </c>
      <c r="L23" s="204">
        <f t="shared" si="4"/>
        <v>0.28091143594153051</v>
      </c>
      <c r="M23" s="204">
        <f t="shared" si="4"/>
        <v>11.038865004299222</v>
      </c>
      <c r="N23" s="204">
        <f t="shared" si="4"/>
        <v>0.92364574376612196</v>
      </c>
      <c r="O23" s="204">
        <f t="shared" si="4"/>
        <v>0.19896818572656921</v>
      </c>
      <c r="P23" s="204">
        <f t="shared" si="4"/>
        <v>0.42261392949269128</v>
      </c>
      <c r="Q23" s="204">
        <f t="shared" si="4"/>
        <v>0.64015477214101457</v>
      </c>
      <c r="R23" s="204">
        <f t="shared" si="4"/>
        <v>1.298538263112639</v>
      </c>
      <c r="S23" s="204">
        <f t="shared" si="4"/>
        <v>2.195872742906277</v>
      </c>
      <c r="T23" s="204">
        <f t="shared" si="4"/>
        <v>5.2208942390369728</v>
      </c>
      <c r="U23" s="204">
        <f t="shared" si="4"/>
        <v>5.6833190025795357</v>
      </c>
      <c r="V23" s="204">
        <f t="shared" si="4"/>
        <v>10.445657781599312</v>
      </c>
      <c r="W23" s="204">
        <f t="shared" si="4"/>
        <v>12.485467379417772</v>
      </c>
      <c r="X23" s="204">
        <f t="shared" si="4"/>
        <v>9.6040286988394197</v>
      </c>
      <c r="Y23" s="204">
        <f t="shared" si="4"/>
        <v>1.5534546160226266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1.0031814273430779</v>
      </c>
      <c r="E24" s="204">
        <v>2.9855546001719691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3.558813413585554</v>
      </c>
      <c r="W24" s="204">
        <v>4.8007738607050729</v>
      </c>
      <c r="X24" s="204">
        <v>4.2036973344797932</v>
      </c>
      <c r="Y24" s="204">
        <v>0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10.9152192605331</v>
      </c>
      <c r="N25" s="204">
        <v>0.78822012037833178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2.8184006878761818</v>
      </c>
      <c r="U25" s="204">
        <v>4.609716251074806</v>
      </c>
      <c r="V25" s="204">
        <v>6.0428202923473773</v>
      </c>
      <c r="W25" s="204">
        <v>6.6877889615329913</v>
      </c>
      <c r="X25" s="204">
        <v>4.1712685956579918</v>
      </c>
      <c r="Y25" s="204">
        <v>0.49713475359786241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1.427343078245915E-2</v>
      </c>
      <c r="H26" s="204">
        <v>5.5288048151332758E-2</v>
      </c>
      <c r="I26" s="204">
        <v>9.3723129836629407E-2</v>
      </c>
      <c r="J26" s="204">
        <v>0.12295786758383501</v>
      </c>
      <c r="K26" s="204">
        <v>7.7644024075666368E-2</v>
      </c>
      <c r="L26" s="204">
        <v>0.28091143594153051</v>
      </c>
      <c r="M26" s="204">
        <v>0.1236457437661221</v>
      </c>
      <c r="N26" s="204">
        <v>0.13542562338779021</v>
      </c>
      <c r="O26" s="204">
        <v>0.19896818572656921</v>
      </c>
      <c r="P26" s="204">
        <v>0.42261392949269128</v>
      </c>
      <c r="Q26" s="204">
        <v>0.64015477214101457</v>
      </c>
      <c r="R26" s="204">
        <v>1.298538263112639</v>
      </c>
      <c r="S26" s="204">
        <v>2.195872742906277</v>
      </c>
      <c r="T26" s="204">
        <v>2.402493551160791</v>
      </c>
      <c r="U26" s="204">
        <v>1.0736027515047299</v>
      </c>
      <c r="V26" s="204">
        <v>0.84402407566638005</v>
      </c>
      <c r="W26" s="204">
        <v>0.99690455717970761</v>
      </c>
      <c r="X26" s="204">
        <v>1.229062768701634</v>
      </c>
      <c r="Y26" s="204">
        <v>1.0563198624247641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58.827773000859843</v>
      </c>
      <c r="W30" s="204">
        <v>57.203611349957008</v>
      </c>
      <c r="X30" s="204">
        <v>63.580739466895949</v>
      </c>
      <c r="Y30" s="204">
        <v>71.534307824591565</v>
      </c>
      <c r="DA30" s="71" t="s">
        <v>2543</v>
      </c>
    </row>
    <row r="31" spans="1:105" ht="12" customHeight="1" x14ac:dyDescent="0.25">
      <c r="A31" s="21" t="s">
        <v>40</v>
      </c>
      <c r="B31" s="207">
        <v>162.2527944969905</v>
      </c>
      <c r="C31" s="207">
        <v>155.71797076526221</v>
      </c>
      <c r="D31" s="207">
        <v>155.0300945829751</v>
      </c>
      <c r="E31" s="207">
        <v>153.13843508168529</v>
      </c>
      <c r="F31" s="207">
        <v>156.23387790197759</v>
      </c>
      <c r="G31" s="207">
        <v>150.1289767841788</v>
      </c>
      <c r="H31" s="207">
        <v>159.1573516766982</v>
      </c>
      <c r="I31" s="207">
        <v>148.75322441960449</v>
      </c>
      <c r="J31" s="207">
        <v>128.54686156491829</v>
      </c>
      <c r="K31" s="207">
        <v>174.97850386930349</v>
      </c>
      <c r="L31" s="207">
        <v>343.68013757523642</v>
      </c>
      <c r="M31" s="207">
        <v>321.49613069647461</v>
      </c>
      <c r="N31" s="207">
        <v>311.95184866723991</v>
      </c>
      <c r="O31" s="207">
        <v>299.48409286328462</v>
      </c>
      <c r="P31" s="207">
        <v>314.18744625967332</v>
      </c>
      <c r="Q31" s="207">
        <v>290.71367153912291</v>
      </c>
      <c r="R31" s="207">
        <v>281.6852966466036</v>
      </c>
      <c r="S31" s="207">
        <v>286.32846087704212</v>
      </c>
      <c r="T31" s="207">
        <v>292.26139294926912</v>
      </c>
      <c r="U31" s="207">
        <v>283.14703353396379</v>
      </c>
      <c r="V31" s="207">
        <v>257.78159931212377</v>
      </c>
      <c r="W31" s="207">
        <v>265.77815993121237</v>
      </c>
      <c r="X31" s="207">
        <v>267.32588134135852</v>
      </c>
      <c r="Y31" s="207">
        <v>269.30352536543421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374.25064320074603</v>
      </c>
      <c r="C33" s="203">
        <f>MAE_emi!C5</f>
        <v>314.19461988158167</v>
      </c>
      <c r="D33" s="203">
        <f>MAE_emi!D5</f>
        <v>331.91340012090478</v>
      </c>
      <c r="E33" s="203">
        <f>MAE_emi!E5</f>
        <v>444.79246392081831</v>
      </c>
      <c r="F33" s="203">
        <f>MAE_emi!F5</f>
        <v>414.40142952231707</v>
      </c>
      <c r="G33" s="203">
        <f>MAE_emi!G5</f>
        <v>226.9563285620132</v>
      </c>
      <c r="H33" s="203">
        <f>MAE_emi!H5</f>
        <v>225.47248344155511</v>
      </c>
      <c r="I33" s="203">
        <f>MAE_emi!I5</f>
        <v>218.8935698423675</v>
      </c>
      <c r="J33" s="203">
        <f>MAE_emi!J5</f>
        <v>198.86969880172711</v>
      </c>
      <c r="K33" s="203">
        <f>MAE_emi!K5</f>
        <v>147.7104361223106</v>
      </c>
      <c r="L33" s="203">
        <f>MAE_emi!L5</f>
        <v>186.5058732013315</v>
      </c>
      <c r="M33" s="203">
        <f>MAE_emi!M5</f>
        <v>148.81499316209411</v>
      </c>
      <c r="N33" s="203">
        <f>MAE_emi!N5</f>
        <v>149.28290100256811</v>
      </c>
      <c r="O33" s="203">
        <f>MAE_emi!O5</f>
        <v>130.8152167223146</v>
      </c>
      <c r="P33" s="203">
        <f>MAE_emi!P5</f>
        <v>118.6220991624095</v>
      </c>
      <c r="Q33" s="203">
        <f>MAE_emi!Q5</f>
        <v>123.8449482020855</v>
      </c>
      <c r="R33" s="203">
        <f>MAE_emi!R5</f>
        <v>121.4336736017498</v>
      </c>
      <c r="S33" s="203">
        <f>MAE_emi!S5</f>
        <v>117.0020415623795</v>
      </c>
      <c r="T33" s="203">
        <f>MAE_emi!T5</f>
        <v>111.1023698421585</v>
      </c>
      <c r="U33" s="203">
        <f>MAE_emi!U5</f>
        <v>89.028020160992213</v>
      </c>
      <c r="V33" s="203">
        <f>MAE_emi!V5</f>
        <v>75.088932479791538</v>
      </c>
      <c r="W33" s="203">
        <f>MAE_emi!W5</f>
        <v>86.286417863505321</v>
      </c>
      <c r="X33" s="203">
        <f>MAE_emi!X5</f>
        <v>79.524826573017066</v>
      </c>
      <c r="Y33" s="203">
        <f>MAE_emi!Y5</f>
        <v>84.738060755878735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12.010155439195819</v>
      </c>
      <c r="C35" s="284">
        <f t="shared" si="5"/>
        <v>11.978867580777127</v>
      </c>
      <c r="D35" s="284">
        <f t="shared" si="5"/>
        <v>12.07369248502259</v>
      </c>
      <c r="E35" s="284">
        <f t="shared" si="5"/>
        <v>14.413905688538097</v>
      </c>
      <c r="F35" s="284">
        <f t="shared" si="5"/>
        <v>13.537593114363832</v>
      </c>
      <c r="G35" s="284">
        <f t="shared" si="5"/>
        <v>10.150316568556045</v>
      </c>
      <c r="H35" s="284">
        <f t="shared" si="5"/>
        <v>9.9321215246966084</v>
      </c>
      <c r="I35" s="284">
        <f t="shared" si="5"/>
        <v>8.9957232254468096</v>
      </c>
      <c r="J35" s="284">
        <f t="shared" si="5"/>
        <v>8.3728173713303171</v>
      </c>
      <c r="K35" s="284">
        <f t="shared" si="5"/>
        <v>13.457128898545792</v>
      </c>
      <c r="L35" s="284">
        <f t="shared" si="5"/>
        <v>20.80315080653315</v>
      </c>
      <c r="M35" s="284">
        <f t="shared" si="5"/>
        <v>18.884484001174997</v>
      </c>
      <c r="N35" s="284">
        <f t="shared" si="5"/>
        <v>18.086285598451529</v>
      </c>
      <c r="O35" s="284">
        <f t="shared" si="5"/>
        <v>18.963549707145308</v>
      </c>
      <c r="P35" s="284">
        <f t="shared" si="5"/>
        <v>20.004829416430812</v>
      </c>
      <c r="Q35" s="284">
        <f t="shared" si="5"/>
        <v>17.652661550153738</v>
      </c>
      <c r="R35" s="284">
        <f t="shared" si="5"/>
        <v>17.270366681818022</v>
      </c>
      <c r="S35" s="284">
        <f t="shared" si="5"/>
        <v>16.156721684092716</v>
      </c>
      <c r="T35" s="284">
        <f t="shared" si="5"/>
        <v>16.706894024523514</v>
      </c>
      <c r="U35" s="284">
        <f t="shared" si="5"/>
        <v>15.838765503632523</v>
      </c>
      <c r="V35" s="284">
        <f t="shared" si="5"/>
        <v>19.188784221765747</v>
      </c>
      <c r="W35" s="284">
        <f t="shared" si="5"/>
        <v>16.584917721554582</v>
      </c>
      <c r="X35" s="284">
        <f t="shared" si="5"/>
        <v>15.542895978553926</v>
      </c>
      <c r="Y35" s="284">
        <f t="shared" si="5"/>
        <v>16.206710987813839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25.868121417873965</v>
      </c>
      <c r="C36" s="344">
        <f t="shared" si="6"/>
        <v>27.050993014354052</v>
      </c>
      <c r="D36" s="344">
        <f t="shared" si="6"/>
        <v>27.358143238711225</v>
      </c>
      <c r="E36" s="344">
        <f t="shared" si="6"/>
        <v>30.318407752089236</v>
      </c>
      <c r="F36" s="344">
        <f t="shared" si="6"/>
        <v>29.668429317156541</v>
      </c>
      <c r="G36" s="344">
        <f t="shared" si="6"/>
        <v>29.042527615072668</v>
      </c>
      <c r="H36" s="344">
        <f t="shared" si="6"/>
        <v>27.23552936067993</v>
      </c>
      <c r="I36" s="344">
        <f t="shared" si="6"/>
        <v>25.847240732024662</v>
      </c>
      <c r="J36" s="344">
        <f t="shared" si="6"/>
        <v>27.252915675471087</v>
      </c>
      <c r="K36" s="344">
        <f t="shared" si="6"/>
        <v>28.601577133600905</v>
      </c>
      <c r="L36" s="344">
        <f t="shared" si="6"/>
        <v>28.208621376604405</v>
      </c>
      <c r="M36" s="344">
        <f t="shared" si="6"/>
        <v>26.045680372108176</v>
      </c>
      <c r="N36" s="344">
        <f t="shared" si="6"/>
        <v>25.856605727825041</v>
      </c>
      <c r="O36" s="344">
        <f t="shared" si="6"/>
        <v>26.491190355758469</v>
      </c>
      <c r="P36" s="344">
        <f t="shared" si="6"/>
        <v>24.818192207771887</v>
      </c>
      <c r="Q36" s="344">
        <f t="shared" si="6"/>
        <v>23.987117146307209</v>
      </c>
      <c r="R36" s="344">
        <f t="shared" si="6"/>
        <v>23.737952645081467</v>
      </c>
      <c r="S36" s="344">
        <f t="shared" si="6"/>
        <v>23.500397149372763</v>
      </c>
      <c r="T36" s="344">
        <f t="shared" si="6"/>
        <v>23.003544119985051</v>
      </c>
      <c r="U36" s="344">
        <f t="shared" si="6"/>
        <v>22.716965646440062</v>
      </c>
      <c r="V36" s="344">
        <f t="shared" si="6"/>
        <v>22.967783633906755</v>
      </c>
      <c r="W36" s="344">
        <f t="shared" si="6"/>
        <v>22.928936075544858</v>
      </c>
      <c r="X36" s="344">
        <f t="shared" si="6"/>
        <v>21.739299828770037</v>
      </c>
      <c r="Y36" s="344">
        <f t="shared" si="6"/>
        <v>20.779062437262567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13.653543897649156</v>
      </c>
      <c r="C37" s="344">
        <f>IF(MAE_ued!C$5=0,"",MAE_ued!C$5/C$5*1000)</f>
        <v>14.384609882525329</v>
      </c>
      <c r="D37" s="344">
        <f>IF(MAE_ued!D$5=0,"",MAE_ued!D$5/D$5*1000)</f>
        <v>14.523001322005388</v>
      </c>
      <c r="E37" s="344">
        <f>IF(MAE_ued!E$5=0,"",MAE_ued!E$5/E$5*1000)</f>
        <v>15.837571130321312</v>
      </c>
      <c r="F37" s="344">
        <f>IF(MAE_ued!F$5=0,"",MAE_ued!F$5/F$5*1000)</f>
        <v>15.585311130562879</v>
      </c>
      <c r="G37" s="344">
        <f>IF(MAE_ued!G$5=0,"",MAE_ued!G$5/G$5*1000)</f>
        <v>15.699303374548188</v>
      </c>
      <c r="H37" s="344">
        <f>IF(MAE_ued!H$5=0,"",MAE_ued!H$5/H$5*1000)</f>
        <v>14.796806792977105</v>
      </c>
      <c r="I37" s="344">
        <f>IF(MAE_ued!I$5=0,"",MAE_ued!I$5/I$5*1000)</f>
        <v>13.98962875902467</v>
      </c>
      <c r="J37" s="344">
        <f>IF(MAE_ued!J$5=0,"",MAE_ued!J$5/J$5*1000)</f>
        <v>14.723196179695682</v>
      </c>
      <c r="K37" s="344">
        <f>IF(MAE_ued!K$5=0,"",MAE_ued!K$5/K$5*1000)</f>
        <v>15.823454808489945</v>
      </c>
      <c r="L37" s="344">
        <f>IF(MAE_ued!L$5=0,"",MAE_ued!L$5/L$5*1000)</f>
        <v>15.741473632596231</v>
      </c>
      <c r="M37" s="344">
        <f>IF(MAE_ued!M$5=0,"",MAE_ued!M$5/M$5*1000)</f>
        <v>14.522118346409261</v>
      </c>
      <c r="N37" s="344">
        <f>IF(MAE_ued!N$5=0,"",MAE_ued!N$5/N$5*1000)</f>
        <v>14.441256574295862</v>
      </c>
      <c r="O37" s="344">
        <f>IF(MAE_ued!O$5=0,"",MAE_ued!O$5/O$5*1000)</f>
        <v>14.819583069494421</v>
      </c>
      <c r="P37" s="344">
        <f>IF(MAE_ued!P$5=0,"",MAE_ued!P$5/P$5*1000)</f>
        <v>13.902824739156642</v>
      </c>
      <c r="Q37" s="344">
        <f>IF(MAE_ued!Q$5=0,"",MAE_ued!Q$5/Q$5*1000)</f>
        <v>13.422020283459847</v>
      </c>
      <c r="R37" s="344">
        <f>IF(MAE_ued!R$5=0,"",MAE_ued!R$5/R$5*1000)</f>
        <v>13.277964264996255</v>
      </c>
      <c r="S37" s="344">
        <f>IF(MAE_ued!S$5=0,"",MAE_ued!S$5/S$5*1000)</f>
        <v>13.151441394765918</v>
      </c>
      <c r="T37" s="344">
        <f>IF(MAE_ued!T$5=0,"",MAE_ued!T$5/T$5*1000)</f>
        <v>12.871752929668832</v>
      </c>
      <c r="U37" s="344">
        <f>IF(MAE_ued!U$5=0,"",MAE_ued!U$5/U$5*1000)</f>
        <v>12.729703466174039</v>
      </c>
      <c r="V37" s="344">
        <f>IF(MAE_ued!V$5=0,"",MAE_ued!V$5/V$5*1000)</f>
        <v>13.294229939664739</v>
      </c>
      <c r="W37" s="344">
        <f>IF(MAE_ued!W$5=0,"",MAE_ued!W$5/W$5*1000)</f>
        <v>13.222510838289891</v>
      </c>
      <c r="X37" s="344">
        <f>IF(MAE_ued!X$5=0,"",MAE_ued!X$5/X$5*1000)</f>
        <v>12.610368340647792</v>
      </c>
      <c r="Y37" s="344">
        <f>IF(MAE_ued!Y$5=0,"",MAE_ued!Y$5/Y$5*1000)</f>
        <v>12.129497028411548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1.3044234600808202</v>
      </c>
      <c r="C38" s="345">
        <f t="shared" si="7"/>
        <v>1.1985293354915976</v>
      </c>
      <c r="D38" s="345">
        <f t="shared" si="7"/>
        <v>1.2349746467204155</v>
      </c>
      <c r="E38" s="345">
        <f t="shared" si="7"/>
        <v>1.4571881571650473</v>
      </c>
      <c r="F38" s="345">
        <f t="shared" si="7"/>
        <v>1.3938225780253422</v>
      </c>
      <c r="G38" s="345">
        <f t="shared" si="7"/>
        <v>0.99437997798999911</v>
      </c>
      <c r="H38" s="345">
        <f t="shared" si="7"/>
        <v>0.95442135055303101</v>
      </c>
      <c r="I38" s="345">
        <f t="shared" si="7"/>
        <v>0.9746906839735473</v>
      </c>
      <c r="J38" s="345">
        <f t="shared" si="7"/>
        <v>1.0035591477863413</v>
      </c>
      <c r="K38" s="345">
        <f t="shared" si="7"/>
        <v>0.65221377044108275</v>
      </c>
      <c r="L38" s="345">
        <f t="shared" si="7"/>
        <v>0.45550049734655823</v>
      </c>
      <c r="M38" s="345">
        <f t="shared" si="7"/>
        <v>0.38500928320898498</v>
      </c>
      <c r="N38" s="345">
        <f t="shared" si="7"/>
        <v>0.40606338416996279</v>
      </c>
      <c r="O38" s="345">
        <f t="shared" si="7"/>
        <v>0.37655018161472564</v>
      </c>
      <c r="P38" s="345">
        <f t="shared" si="7"/>
        <v>0.33127694573712668</v>
      </c>
      <c r="Q38" s="345">
        <f t="shared" si="7"/>
        <v>0.36706189713218346</v>
      </c>
      <c r="R38" s="345">
        <f t="shared" si="7"/>
        <v>0.37042164122916038</v>
      </c>
      <c r="S38" s="345">
        <f t="shared" si="7"/>
        <v>0.35286258236790768</v>
      </c>
      <c r="T38" s="345">
        <f t="shared" si="7"/>
        <v>0.32813518549826137</v>
      </c>
      <c r="U38" s="345">
        <f t="shared" si="7"/>
        <v>0.27681184271558462</v>
      </c>
      <c r="V38" s="345">
        <f t="shared" si="7"/>
        <v>0.21153846063697546</v>
      </c>
      <c r="W38" s="345">
        <f t="shared" si="7"/>
        <v>0.23471400401607195</v>
      </c>
      <c r="X38" s="345">
        <f t="shared" si="7"/>
        <v>0.21480666689370115</v>
      </c>
      <c r="Y38" s="345">
        <f t="shared" si="7"/>
        <v>0.22647946423519164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SE: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286.90885640584702</v>
      </c>
      <c r="C5" s="223">
        <v>262.15012897678417</v>
      </c>
      <c r="D5" s="223">
        <v>268.76130696474632</v>
      </c>
      <c r="E5" s="223">
        <v>305.24024075666381</v>
      </c>
      <c r="F5" s="223">
        <v>297.31289767841793</v>
      </c>
      <c r="G5" s="223">
        <v>228.23903697334481</v>
      </c>
      <c r="H5" s="223">
        <v>236.23998280309539</v>
      </c>
      <c r="I5" s="223">
        <v>224.57747205503011</v>
      </c>
      <c r="J5" s="223">
        <v>198.1644024075666</v>
      </c>
      <c r="K5" s="223">
        <v>226.47549441100611</v>
      </c>
      <c r="L5" s="223">
        <v>409.45262252794492</v>
      </c>
      <c r="M5" s="223">
        <v>386.52312983662938</v>
      </c>
      <c r="N5" s="223">
        <v>367.6344797936373</v>
      </c>
      <c r="O5" s="223">
        <v>347.40447119518478</v>
      </c>
      <c r="P5" s="223">
        <v>358.07532244196051</v>
      </c>
      <c r="Q5" s="223">
        <v>337.39527085124678</v>
      </c>
      <c r="R5" s="223">
        <v>327.82553740326728</v>
      </c>
      <c r="S5" s="223">
        <v>331.57962166809978</v>
      </c>
      <c r="T5" s="223">
        <v>338.58718830610502</v>
      </c>
      <c r="U5" s="223">
        <v>321.61926053310401</v>
      </c>
      <c r="V5" s="223">
        <v>354.96586414445392</v>
      </c>
      <c r="W5" s="223">
        <v>367.62364574376608</v>
      </c>
      <c r="X5" s="223">
        <v>370.21582115219258</v>
      </c>
      <c r="Y5" s="223">
        <v>374.15339638865021</v>
      </c>
      <c r="DA5" s="89" t="s">
        <v>2528</v>
      </c>
    </row>
    <row r="6" spans="1:105" ht="12" customHeight="1" x14ac:dyDescent="0.25">
      <c r="A6" s="55" t="s">
        <v>91</v>
      </c>
      <c r="B6" s="259">
        <v>6.8742602006271678</v>
      </c>
      <c r="C6" s="259">
        <v>6.3872350532075783</v>
      </c>
      <c r="D6" s="259">
        <v>6.4745693540805984</v>
      </c>
      <c r="E6" s="259">
        <v>6.9468060911633831</v>
      </c>
      <c r="F6" s="259">
        <v>6.8981230568060532</v>
      </c>
      <c r="G6" s="259">
        <v>5.778657656634878</v>
      </c>
      <c r="H6" s="259">
        <v>6.0582240549977504</v>
      </c>
      <c r="I6" s="259">
        <v>5.698638825818314</v>
      </c>
      <c r="J6" s="259">
        <v>4.9823253722537437</v>
      </c>
      <c r="K6" s="259">
        <v>6.1024075395314181</v>
      </c>
      <c r="L6" s="259">
        <v>11.42105724754513</v>
      </c>
      <c r="M6" s="259">
        <v>10.70741163478163</v>
      </c>
      <c r="N6" s="259">
        <v>10.289559835760061</v>
      </c>
      <c r="O6" s="259">
        <v>9.8048480873291446</v>
      </c>
      <c r="P6" s="259">
        <v>10.202752672785939</v>
      </c>
      <c r="Q6" s="259">
        <v>9.5182797861825623</v>
      </c>
      <c r="R6" s="259">
        <v>9.2362684344136596</v>
      </c>
      <c r="S6" s="259">
        <v>9.3653581618475528</v>
      </c>
      <c r="T6" s="259">
        <v>9.5560580051819244</v>
      </c>
      <c r="U6" s="259">
        <v>9.1735871039709593</v>
      </c>
      <c r="V6" s="259">
        <v>8.5127447186887402</v>
      </c>
      <c r="W6" s="259">
        <v>8.8388184221732793</v>
      </c>
      <c r="X6" s="259">
        <v>8.8274273535371961</v>
      </c>
      <c r="Y6" s="259">
        <v>8.876287944083705</v>
      </c>
      <c r="DA6" s="67" t="s">
        <v>2545</v>
      </c>
    </row>
    <row r="7" spans="1:105" ht="12" customHeight="1" x14ac:dyDescent="0.25">
      <c r="A7" s="173" t="s">
        <v>92</v>
      </c>
      <c r="B7" s="224">
        <v>9.3489938728529474</v>
      </c>
      <c r="C7" s="224">
        <v>8.6866396723623094</v>
      </c>
      <c r="D7" s="224">
        <v>8.8054143215496143</v>
      </c>
      <c r="E7" s="224">
        <v>9.4476562839822034</v>
      </c>
      <c r="F7" s="224">
        <v>9.3814473572562331</v>
      </c>
      <c r="G7" s="224">
        <v>7.858974413023434</v>
      </c>
      <c r="H7" s="224">
        <v>8.2391847147969397</v>
      </c>
      <c r="I7" s="224">
        <v>7.7501488031129062</v>
      </c>
      <c r="J7" s="224">
        <v>6.7759625062650919</v>
      </c>
      <c r="K7" s="224">
        <v>8.2992742537627269</v>
      </c>
      <c r="L7" s="224">
        <v>15.532637856661371</v>
      </c>
      <c r="M7" s="224">
        <v>14.562079823303019</v>
      </c>
      <c r="N7" s="224">
        <v>13.99380137663368</v>
      </c>
      <c r="O7" s="224">
        <v>13.334593398767639</v>
      </c>
      <c r="P7" s="224">
        <v>13.875743634988879</v>
      </c>
      <c r="Q7" s="224">
        <v>12.94486050920829</v>
      </c>
      <c r="R7" s="224">
        <v>12.561325070802569</v>
      </c>
      <c r="S7" s="224">
        <v>12.73688710011267</v>
      </c>
      <c r="T7" s="224">
        <v>12.99623888704741</v>
      </c>
      <c r="U7" s="224">
        <v>12.476078461400499</v>
      </c>
      <c r="V7" s="224">
        <v>11.577332817416689</v>
      </c>
      <c r="W7" s="224">
        <v>12.020793054155661</v>
      </c>
      <c r="X7" s="224">
        <v>12.005301200810591</v>
      </c>
      <c r="Y7" s="224">
        <v>12.071751603953841</v>
      </c>
      <c r="DA7" s="177" t="s">
        <v>2546</v>
      </c>
    </row>
    <row r="8" spans="1:105" ht="12" customHeight="1" x14ac:dyDescent="0.25">
      <c r="A8" s="173" t="s">
        <v>93</v>
      </c>
      <c r="B8" s="224">
        <v>11.54875713705365</v>
      </c>
      <c r="C8" s="224">
        <v>10.730554889388729</v>
      </c>
      <c r="D8" s="224">
        <v>10.877276514855399</v>
      </c>
      <c r="E8" s="224">
        <v>11.670634233154489</v>
      </c>
      <c r="F8" s="224">
        <v>11.588846735434171</v>
      </c>
      <c r="G8" s="224">
        <v>9.708144863146595</v>
      </c>
      <c r="H8" s="224">
        <v>10.17781641239622</v>
      </c>
      <c r="I8" s="224">
        <v>9.5737132273747676</v>
      </c>
      <c r="J8" s="224">
        <v>8.3703066253862897</v>
      </c>
      <c r="K8" s="224">
        <v>10.252044666412781</v>
      </c>
      <c r="L8" s="224">
        <v>19.187376175875809</v>
      </c>
      <c r="M8" s="224">
        <v>17.98845154643314</v>
      </c>
      <c r="N8" s="224">
        <v>17.286460524076901</v>
      </c>
      <c r="O8" s="224">
        <v>16.47214478671296</v>
      </c>
      <c r="P8" s="224">
        <v>17.140624490280391</v>
      </c>
      <c r="Q8" s="224">
        <v>15.990710040786711</v>
      </c>
      <c r="R8" s="224">
        <v>15.51693096981495</v>
      </c>
      <c r="S8" s="224">
        <v>15.73380171190389</v>
      </c>
      <c r="T8" s="224">
        <v>16.05417744870563</v>
      </c>
      <c r="U8" s="224">
        <v>15.41162633467121</v>
      </c>
      <c r="V8" s="224">
        <v>14.301411127397079</v>
      </c>
      <c r="W8" s="224">
        <v>14.84921494925112</v>
      </c>
      <c r="X8" s="224">
        <v>14.830077953942491</v>
      </c>
      <c r="Y8" s="224">
        <v>14.912163746060619</v>
      </c>
      <c r="DA8" s="177" t="s">
        <v>2547</v>
      </c>
    </row>
    <row r="9" spans="1:105" ht="12" customHeight="1" x14ac:dyDescent="0.25">
      <c r="A9" s="173" t="s">
        <v>94</v>
      </c>
      <c r="B9" s="224">
        <v>7.1492306086522532</v>
      </c>
      <c r="C9" s="224">
        <v>6.6427244553358813</v>
      </c>
      <c r="D9" s="224">
        <v>6.7335521282438204</v>
      </c>
      <c r="E9" s="224">
        <v>7.2246783348099184</v>
      </c>
      <c r="F9" s="224">
        <v>7.1740479790782947</v>
      </c>
      <c r="G9" s="224">
        <v>6.0098039629002722</v>
      </c>
      <c r="H9" s="224">
        <v>6.3005530171976583</v>
      </c>
      <c r="I9" s="224">
        <v>5.9265843788510466</v>
      </c>
      <c r="J9" s="224">
        <v>5.1816183871438932</v>
      </c>
      <c r="K9" s="224">
        <v>6.3465038411126748</v>
      </c>
      <c r="L9" s="224">
        <v>11.877899537446931</v>
      </c>
      <c r="M9" s="224">
        <v>11.1357081001729</v>
      </c>
      <c r="N9" s="224">
        <v>10.701142229190459</v>
      </c>
      <c r="O9" s="224">
        <v>10.197042010822299</v>
      </c>
      <c r="P9" s="224">
        <v>10.61086277969738</v>
      </c>
      <c r="Q9" s="224">
        <v>9.8990109776298656</v>
      </c>
      <c r="R9" s="224">
        <v>9.605719171790204</v>
      </c>
      <c r="S9" s="224">
        <v>9.739972488321456</v>
      </c>
      <c r="T9" s="224">
        <v>9.9383003253891982</v>
      </c>
      <c r="U9" s="224">
        <v>9.5405305881297959</v>
      </c>
      <c r="V9" s="224">
        <v>8.8532545074362865</v>
      </c>
      <c r="W9" s="224">
        <v>9.1923711590602135</v>
      </c>
      <c r="X9" s="224">
        <v>9.1805244476786836</v>
      </c>
      <c r="Y9" s="224">
        <v>9.2313394618470532</v>
      </c>
      <c r="DA9" s="177" t="s">
        <v>2548</v>
      </c>
    </row>
    <row r="10" spans="1:105" ht="12" customHeight="1" x14ac:dyDescent="0.25">
      <c r="A10" s="56" t="s">
        <v>95</v>
      </c>
      <c r="B10" s="260">
        <v>7.8876650561188901</v>
      </c>
      <c r="C10" s="260">
        <v>7.1255878662810161</v>
      </c>
      <c r="D10" s="260">
        <v>7.330012405204636</v>
      </c>
      <c r="E10" s="260">
        <v>8.5069058657521541</v>
      </c>
      <c r="F10" s="260">
        <v>8.165610233556361</v>
      </c>
      <c r="G10" s="260">
        <v>6.2503648852921856</v>
      </c>
      <c r="H10" s="260">
        <v>6.565486307637137</v>
      </c>
      <c r="I10" s="260">
        <v>6.1433201909093933</v>
      </c>
      <c r="J10" s="260">
        <v>5.3896104905951079</v>
      </c>
      <c r="K10" s="260">
        <v>6.4055269385765614</v>
      </c>
      <c r="L10" s="260">
        <v>11.899413734665</v>
      </c>
      <c r="M10" s="260">
        <v>11.11063132631913</v>
      </c>
      <c r="N10" s="260">
        <v>10.715046259979591</v>
      </c>
      <c r="O10" s="260">
        <v>10.2471402836937</v>
      </c>
      <c r="P10" s="260">
        <v>10.68717054453376</v>
      </c>
      <c r="Q10" s="260">
        <v>9.9592341108828677</v>
      </c>
      <c r="R10" s="260">
        <v>9.6517695536521249</v>
      </c>
      <c r="S10" s="260">
        <v>9.8067500835705488</v>
      </c>
      <c r="T10" s="260">
        <v>9.9847775141877317</v>
      </c>
      <c r="U10" s="260">
        <v>9.6277229968464528</v>
      </c>
      <c r="V10" s="260">
        <v>9.0577074396143953</v>
      </c>
      <c r="W10" s="260">
        <v>9.4000197182479681</v>
      </c>
      <c r="X10" s="260">
        <v>9.4106282448498124</v>
      </c>
      <c r="Y10" s="260">
        <v>9.4904173033262964</v>
      </c>
      <c r="DA10" s="68" t="s">
        <v>2549</v>
      </c>
    </row>
    <row r="11" spans="1:105" ht="12" customHeight="1" x14ac:dyDescent="0.25">
      <c r="A11" s="37" t="s">
        <v>159</v>
      </c>
      <c r="B11" s="226">
        <v>3.1499959979260712</v>
      </c>
      <c r="C11" s="226">
        <v>2.2719095718295108</v>
      </c>
      <c r="D11" s="226">
        <v>2.621492191303783</v>
      </c>
      <c r="E11" s="226">
        <v>4.5050314481108833</v>
      </c>
      <c r="F11" s="226">
        <v>3.8054157419856471</v>
      </c>
      <c r="G11" s="226">
        <v>1.4380754191903391</v>
      </c>
      <c r="H11" s="226">
        <v>1.45698367142577</v>
      </c>
      <c r="I11" s="226">
        <v>1.352951997576749</v>
      </c>
      <c r="J11" s="226">
        <v>1.2307510003159801</v>
      </c>
      <c r="K11" s="226">
        <v>0.67954496256484198</v>
      </c>
      <c r="L11" s="226">
        <v>0.56849699486835481</v>
      </c>
      <c r="M11" s="226">
        <v>0.35077913949237061</v>
      </c>
      <c r="N11" s="226">
        <v>0.28545048585075122</v>
      </c>
      <c r="O11" s="226">
        <v>0.23064372693816371</v>
      </c>
      <c r="P11" s="226">
        <v>0.17490571221517859</v>
      </c>
      <c r="Q11" s="226">
        <v>0.17940602479925249</v>
      </c>
      <c r="R11" s="226">
        <v>0.2082189779210723</v>
      </c>
      <c r="S11" s="226">
        <v>0.20140088660971489</v>
      </c>
      <c r="T11" s="226">
        <v>0.1924409759858863</v>
      </c>
      <c r="U11" s="226">
        <v>0.11327982208839631</v>
      </c>
      <c r="V11" s="226">
        <v>0.32550496452040661</v>
      </c>
      <c r="W11" s="226">
        <v>0.34671659492063162</v>
      </c>
      <c r="X11" s="226">
        <v>0.32189229358496801</v>
      </c>
      <c r="Y11" s="226">
        <v>0.32924795780293731</v>
      </c>
      <c r="DA11" s="69" t="s">
        <v>2550</v>
      </c>
    </row>
    <row r="12" spans="1:105" ht="12" customHeight="1" x14ac:dyDescent="0.25">
      <c r="A12" s="37" t="s">
        <v>35</v>
      </c>
      <c r="B12" s="226">
        <v>8.3408316221816894E-2</v>
      </c>
      <c r="C12" s="226">
        <v>0.13252192146804889</v>
      </c>
      <c r="D12" s="226">
        <v>9.6613374287461418E-2</v>
      </c>
      <c r="E12" s="226">
        <v>6.7998292539236435E-2</v>
      </c>
      <c r="F12" s="226">
        <v>0.2382158476424712</v>
      </c>
      <c r="G12" s="226">
        <v>9.2812893551759715E-2</v>
      </c>
      <c r="H12" s="226">
        <v>1.9846480591021658E-2</v>
      </c>
      <c r="I12" s="226">
        <v>0.1130784676096631</v>
      </c>
      <c r="J12" s="226">
        <v>0.14087222662783411</v>
      </c>
      <c r="K12" s="226">
        <v>3.614137377575375E-2</v>
      </c>
      <c r="L12" s="226">
        <v>4.9590587014351963E-2</v>
      </c>
      <c r="M12" s="226">
        <v>0.21541811264133179</v>
      </c>
      <c r="N12" s="226">
        <v>0.1124265574672047</v>
      </c>
      <c r="O12" s="226">
        <v>5.7432724451528611E-2</v>
      </c>
      <c r="P12" s="226">
        <v>4.1511702356505288E-2</v>
      </c>
      <c r="Q12" s="226">
        <v>7.0123408315956953E-2</v>
      </c>
      <c r="R12" s="226">
        <v>6.569240932600498E-2</v>
      </c>
      <c r="S12" s="226">
        <v>4.7945793742138143E-2</v>
      </c>
      <c r="T12" s="226">
        <v>7.1557110783299044E-2</v>
      </c>
      <c r="U12" s="226">
        <v>4.4726183566336453E-2</v>
      </c>
      <c r="V12" s="226">
        <v>0.11672410647840389</v>
      </c>
      <c r="W12" s="226">
        <v>0.13705295809870091</v>
      </c>
      <c r="X12" s="226">
        <v>7.8851477338993559E-2</v>
      </c>
      <c r="Y12" s="226">
        <v>4.0993356872840503E-2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4.6542607419710018</v>
      </c>
      <c r="C15" s="226">
        <v>4.7211563729834554</v>
      </c>
      <c r="D15" s="226">
        <v>4.6119068396133924</v>
      </c>
      <c r="E15" s="226">
        <v>3.9338761251020351</v>
      </c>
      <c r="F15" s="226">
        <v>4.1219786439282426</v>
      </c>
      <c r="G15" s="226">
        <v>4.7194765725500876</v>
      </c>
      <c r="H15" s="226">
        <v>5.0886561556203453</v>
      </c>
      <c r="I15" s="226">
        <v>4.6772897257229804</v>
      </c>
      <c r="J15" s="226">
        <v>4.0179872636512943</v>
      </c>
      <c r="K15" s="226">
        <v>5.6898406022359653</v>
      </c>
      <c r="L15" s="226">
        <v>11.28132615278229</v>
      </c>
      <c r="M15" s="226">
        <v>10.544434074185419</v>
      </c>
      <c r="N15" s="226">
        <v>10.317169216661631</v>
      </c>
      <c r="O15" s="226">
        <v>9.9590638323040057</v>
      </c>
      <c r="P15" s="226">
        <v>10.47075312996208</v>
      </c>
      <c r="Q15" s="226">
        <v>9.7097046777676574</v>
      </c>
      <c r="R15" s="226">
        <v>9.3778581664050478</v>
      </c>
      <c r="S15" s="226">
        <v>9.5574034032186965</v>
      </c>
      <c r="T15" s="226">
        <v>9.7207794274185471</v>
      </c>
      <c r="U15" s="226">
        <v>9.4697169911917207</v>
      </c>
      <c r="V15" s="226">
        <v>8.6154783686155856</v>
      </c>
      <c r="W15" s="226">
        <v>8.9162501652286359</v>
      </c>
      <c r="X15" s="226">
        <v>9.009884473925851</v>
      </c>
      <c r="Y15" s="226">
        <v>9.1201759886505194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52.771926763859682</v>
      </c>
      <c r="C16" s="261">
        <f t="shared" si="0"/>
        <v>47.633691225349182</v>
      </c>
      <c r="D16" s="261">
        <f t="shared" si="0"/>
        <v>49.15163820512997</v>
      </c>
      <c r="E16" s="261">
        <f t="shared" si="0"/>
        <v>57.193604182356481</v>
      </c>
      <c r="F16" s="261">
        <f t="shared" si="0"/>
        <v>54.632116154967875</v>
      </c>
      <c r="G16" s="261">
        <f t="shared" si="0"/>
        <v>41.144807373634606</v>
      </c>
      <c r="H16" s="261">
        <f t="shared" si="0"/>
        <v>43.110118958437873</v>
      </c>
      <c r="I16" s="261">
        <f t="shared" si="0"/>
        <v>40.388914640816537</v>
      </c>
      <c r="J16" s="261">
        <f t="shared" si="0"/>
        <v>35.544879387670697</v>
      </c>
      <c r="K16" s="261">
        <f t="shared" si="0"/>
        <v>41.285792232882635</v>
      </c>
      <c r="L16" s="261">
        <f t="shared" si="0"/>
        <v>76.312193558864521</v>
      </c>
      <c r="M16" s="261">
        <f t="shared" si="0"/>
        <v>71.274733209441848</v>
      </c>
      <c r="N16" s="261">
        <f t="shared" si="0"/>
        <v>68.564908143382311</v>
      </c>
      <c r="O16" s="261">
        <f t="shared" si="0"/>
        <v>65.451995506192844</v>
      </c>
      <c r="P16" s="261">
        <f t="shared" si="0"/>
        <v>68.221536189752541</v>
      </c>
      <c r="Q16" s="261">
        <f t="shared" si="0"/>
        <v>63.495935486216375</v>
      </c>
      <c r="R16" s="261">
        <f t="shared" si="0"/>
        <v>61.615781148753911</v>
      </c>
      <c r="S16" s="261">
        <f t="shared" si="0"/>
        <v>62.550331819820826</v>
      </c>
      <c r="T16" s="261">
        <f t="shared" si="0"/>
        <v>63.780255326771794</v>
      </c>
      <c r="U16" s="261">
        <f t="shared" si="0"/>
        <v>61.371988933922935</v>
      </c>
      <c r="V16" s="261">
        <f t="shared" si="0"/>
        <v>59.081385062898484</v>
      </c>
      <c r="W16" s="261">
        <f t="shared" si="0"/>
        <v>61.393893854828434</v>
      </c>
      <c r="X16" s="261">
        <f t="shared" si="0"/>
        <v>61.480495742372234</v>
      </c>
      <c r="Y16" s="261">
        <f t="shared" si="0"/>
        <v>62.050574037175814</v>
      </c>
      <c r="DA16" s="70"/>
    </row>
    <row r="17" spans="1:105" ht="12" customHeight="1" x14ac:dyDescent="0.25">
      <c r="A17" s="60" t="s">
        <v>2556</v>
      </c>
      <c r="B17" s="329">
        <v>27.93207070269893</v>
      </c>
      <c r="C17" s="329">
        <v>22.674482858260909</v>
      </c>
      <c r="D17" s="329">
        <v>24.939551093305489</v>
      </c>
      <c r="E17" s="329">
        <v>36.232787556256547</v>
      </c>
      <c r="F17" s="329">
        <v>32.190502175864772</v>
      </c>
      <c r="G17" s="329">
        <v>14.94031246349568</v>
      </c>
      <c r="H17" s="329">
        <v>14.96899841169663</v>
      </c>
      <c r="I17" s="329">
        <v>14.26729613762418</v>
      </c>
      <c r="J17" s="329">
        <v>13.29836876167492</v>
      </c>
      <c r="K17" s="329">
        <v>7.135066234767125</v>
      </c>
      <c r="L17" s="329">
        <v>5.9881819952159896</v>
      </c>
      <c r="M17" s="329">
        <v>5.6237493450261331</v>
      </c>
      <c r="N17" s="329">
        <v>4.3156821477501444</v>
      </c>
      <c r="O17" s="329">
        <v>3.3648680980567809</v>
      </c>
      <c r="P17" s="329">
        <v>2.6092186492275231</v>
      </c>
      <c r="Q17" s="329">
        <v>3.2477579810583821</v>
      </c>
      <c r="R17" s="329">
        <v>3.30535592266282</v>
      </c>
      <c r="S17" s="329">
        <v>3.154101790667696</v>
      </c>
      <c r="T17" s="329">
        <v>3.1194600453142591</v>
      </c>
      <c r="U17" s="329">
        <v>2.1322763790342649</v>
      </c>
      <c r="V17" s="329">
        <v>6.0840445378811836</v>
      </c>
      <c r="W17" s="329">
        <v>7.1276045777485457</v>
      </c>
      <c r="X17" s="329">
        <v>6.5490933624440641</v>
      </c>
      <c r="Y17" s="329">
        <v>6.6349535808274229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4.207159921597289</v>
      </c>
      <c r="C19" s="230">
        <v>4.8744574266028549</v>
      </c>
      <c r="D19" s="230">
        <v>6.3950253627784406</v>
      </c>
      <c r="E19" s="230">
        <v>7.232982417092253</v>
      </c>
      <c r="F19" s="230">
        <v>6.694803431187407</v>
      </c>
      <c r="G19" s="230">
        <v>4.2441178397021204</v>
      </c>
      <c r="H19" s="230">
        <v>4.8910459752615019</v>
      </c>
      <c r="I19" s="230">
        <v>4.21567496277674</v>
      </c>
      <c r="J19" s="230">
        <v>4.256412018733756</v>
      </c>
      <c r="K19" s="230">
        <v>2.3573900172329911</v>
      </c>
      <c r="L19" s="230">
        <v>1.8079169428155679</v>
      </c>
      <c r="M19" s="230">
        <v>1.9039159455747749</v>
      </c>
      <c r="N19" s="230">
        <v>1.659801469733146</v>
      </c>
      <c r="O19" s="230">
        <v>1.4576411429818561</v>
      </c>
      <c r="P19" s="230">
        <v>1.205921974449931</v>
      </c>
      <c r="Q19" s="230">
        <v>1.6195750598717411</v>
      </c>
      <c r="R19" s="230">
        <v>1.5155869493242831</v>
      </c>
      <c r="S19" s="230">
        <v>1.5020372075107999</v>
      </c>
      <c r="T19" s="230">
        <v>1.44192712906333</v>
      </c>
      <c r="U19" s="230">
        <v>1.133709008230072</v>
      </c>
      <c r="V19" s="230">
        <v>3.3389553266202778</v>
      </c>
      <c r="W19" s="230">
        <v>4.1563984001842114</v>
      </c>
      <c r="X19" s="230">
        <v>4.0666738618759481</v>
      </c>
      <c r="Y19" s="230">
        <v>4.3505092204775284</v>
      </c>
      <c r="DA19" s="71" t="s">
        <v>2559</v>
      </c>
    </row>
    <row r="20" spans="1:105" ht="12" customHeight="1" x14ac:dyDescent="0.25">
      <c r="A20" s="59" t="s">
        <v>159</v>
      </c>
      <c r="B20" s="230">
        <v>16.811573635339641</v>
      </c>
      <c r="C20" s="230">
        <v>12.01084224173691</v>
      </c>
      <c r="D20" s="230">
        <v>13.76259311086508</v>
      </c>
      <c r="E20" s="230">
        <v>24.004095471159872</v>
      </c>
      <c r="F20" s="230">
        <v>20.71812556269294</v>
      </c>
      <c r="G20" s="230">
        <v>7.9847922589023943</v>
      </c>
      <c r="H20" s="230">
        <v>8.0573636493283267</v>
      </c>
      <c r="I20" s="230">
        <v>7.5559347413248119</v>
      </c>
      <c r="J20" s="230">
        <v>6.8143359871188904</v>
      </c>
      <c r="K20" s="230">
        <v>4.0786650175809536</v>
      </c>
      <c r="L20" s="230">
        <v>3.5438199994919639</v>
      </c>
      <c r="M20" s="230">
        <v>2.183995410732015</v>
      </c>
      <c r="N20" s="230">
        <v>1.7776167464976651</v>
      </c>
      <c r="O20" s="230">
        <v>1.437886803561556</v>
      </c>
      <c r="P20" s="230">
        <v>1.096002263359211</v>
      </c>
      <c r="Q20" s="230">
        <v>1.113204405933095</v>
      </c>
      <c r="R20" s="230">
        <v>1.2946812510147101</v>
      </c>
      <c r="S20" s="230">
        <v>1.2516426150974611</v>
      </c>
      <c r="T20" s="230">
        <v>1.200893687096424</v>
      </c>
      <c r="U20" s="230">
        <v>0.70864463056577798</v>
      </c>
      <c r="V20" s="230">
        <v>2.0023145215143399</v>
      </c>
      <c r="W20" s="230">
        <v>2.110194609669148</v>
      </c>
      <c r="X20" s="230">
        <v>1.962510746179337</v>
      </c>
      <c r="Y20" s="230">
        <v>2.0005622576078279</v>
      </c>
      <c r="DA20" s="71" t="s">
        <v>2560</v>
      </c>
    </row>
    <row r="21" spans="1:105" ht="12" customHeight="1" x14ac:dyDescent="0.25">
      <c r="A21" s="59" t="s">
        <v>32</v>
      </c>
      <c r="B21" s="230">
        <v>6.4681857706853387</v>
      </c>
      <c r="C21" s="230">
        <v>5.0885831695414474</v>
      </c>
      <c r="D21" s="230">
        <v>4.2747212826238936</v>
      </c>
      <c r="E21" s="230">
        <v>4.6333953257433711</v>
      </c>
      <c r="F21" s="230">
        <v>3.4806358229391861</v>
      </c>
      <c r="G21" s="230">
        <v>2.196066615410333</v>
      </c>
      <c r="H21" s="230">
        <v>1.9108344264936059</v>
      </c>
      <c r="I21" s="230">
        <v>1.8641684466036841</v>
      </c>
      <c r="J21" s="230">
        <v>1.447649272354727</v>
      </c>
      <c r="K21" s="230">
        <v>0.48208875180477012</v>
      </c>
      <c r="L21" s="230">
        <v>0.32731393060815062</v>
      </c>
      <c r="M21" s="230">
        <v>0.194617498589674</v>
      </c>
      <c r="N21" s="230">
        <v>0.17813784587210721</v>
      </c>
      <c r="O21" s="230">
        <v>0.1112911480666781</v>
      </c>
      <c r="P21" s="230">
        <v>4.7171862175100533E-2</v>
      </c>
      <c r="Q21" s="230">
        <v>7.98666666759065E-2</v>
      </c>
      <c r="R21" s="230">
        <v>8.6620004647284699E-2</v>
      </c>
      <c r="S21" s="230">
        <v>0.1024540709338093</v>
      </c>
      <c r="T21" s="230">
        <v>3.0099804968537001E-2</v>
      </c>
      <c r="U21" s="230">
        <v>1.0129134937279049E-2</v>
      </c>
      <c r="V21" s="230">
        <v>2.475684397622175E-2</v>
      </c>
      <c r="W21" s="230">
        <v>2.6876664472711888E-2</v>
      </c>
      <c r="X21" s="230">
        <v>3.9167603656495908E-2</v>
      </c>
      <c r="Y21" s="230">
        <v>3.4800033654372238E-2</v>
      </c>
      <c r="DA21" s="71" t="s">
        <v>2561</v>
      </c>
    </row>
    <row r="22" spans="1:105" ht="12" customHeight="1" x14ac:dyDescent="0.25">
      <c r="A22" s="59" t="s">
        <v>35</v>
      </c>
      <c r="B22" s="230">
        <v>0.44515137507666058</v>
      </c>
      <c r="C22" s="230">
        <v>0.70060002037969626</v>
      </c>
      <c r="D22" s="230">
        <v>0.50721133703806809</v>
      </c>
      <c r="E22" s="230">
        <v>0.36231434226106068</v>
      </c>
      <c r="F22" s="230">
        <v>1.29693735904524</v>
      </c>
      <c r="G22" s="230">
        <v>0.5153357494808376</v>
      </c>
      <c r="H22" s="230">
        <v>0.1097543606131931</v>
      </c>
      <c r="I22" s="230">
        <v>0.63151798691893946</v>
      </c>
      <c r="J22" s="230">
        <v>0.77997148346754386</v>
      </c>
      <c r="K22" s="230">
        <v>0.21692244814840911</v>
      </c>
      <c r="L22" s="230">
        <v>0.30913112230030798</v>
      </c>
      <c r="M22" s="230">
        <v>1.3412204901296689</v>
      </c>
      <c r="N22" s="230">
        <v>0.70012608564722623</v>
      </c>
      <c r="O22" s="230">
        <v>0.35804900344669061</v>
      </c>
      <c r="P22" s="230">
        <v>0.26012254924327971</v>
      </c>
      <c r="Q22" s="230">
        <v>0.43511184857764013</v>
      </c>
      <c r="R22" s="230">
        <v>0.40846771767654122</v>
      </c>
      <c r="S22" s="230">
        <v>0.29796789712562521</v>
      </c>
      <c r="T22" s="230">
        <v>0.44653942418596781</v>
      </c>
      <c r="U22" s="230">
        <v>0.27979360530113589</v>
      </c>
      <c r="V22" s="230">
        <v>0.71801784577034289</v>
      </c>
      <c r="W22" s="230">
        <v>0.83413490342247409</v>
      </c>
      <c r="X22" s="230">
        <v>0.4807411507322828</v>
      </c>
      <c r="Y22" s="230">
        <v>0.2490820690876932</v>
      </c>
      <c r="DA22" s="71" t="s">
        <v>2562</v>
      </c>
    </row>
    <row r="23" spans="1:105" ht="12" customHeight="1" x14ac:dyDescent="0.25">
      <c r="A23" s="60" t="s">
        <v>2563</v>
      </c>
      <c r="B23" s="329">
        <v>24.839856061160749</v>
      </c>
      <c r="C23" s="329">
        <v>24.959208367088269</v>
      </c>
      <c r="D23" s="329">
        <v>24.212087111824481</v>
      </c>
      <c r="E23" s="329">
        <v>20.96081662609993</v>
      </c>
      <c r="F23" s="329">
        <v>22.441613979103099</v>
      </c>
      <c r="G23" s="329">
        <v>26.20449491013893</v>
      </c>
      <c r="H23" s="329">
        <v>28.141120546741242</v>
      </c>
      <c r="I23" s="329">
        <v>26.121618503192359</v>
      </c>
      <c r="J23" s="329">
        <v>22.246510625995779</v>
      </c>
      <c r="K23" s="329">
        <v>34.150725998115512</v>
      </c>
      <c r="L23" s="329">
        <v>70.324011563648526</v>
      </c>
      <c r="M23" s="329">
        <v>65.650983864415721</v>
      </c>
      <c r="N23" s="329">
        <v>64.249225995632173</v>
      </c>
      <c r="O23" s="329">
        <v>62.08712740813607</v>
      </c>
      <c r="P23" s="329">
        <v>65.612317540525012</v>
      </c>
      <c r="Q23" s="329">
        <v>60.24817750515799</v>
      </c>
      <c r="R23" s="329">
        <v>58.310425226091091</v>
      </c>
      <c r="S23" s="329">
        <v>59.396230029153131</v>
      </c>
      <c r="T23" s="329">
        <v>60.660795281457531</v>
      </c>
      <c r="U23" s="329">
        <v>59.239712554888669</v>
      </c>
      <c r="V23" s="329">
        <v>52.9973405250173</v>
      </c>
      <c r="W23" s="329">
        <v>54.266289277079892</v>
      </c>
      <c r="X23" s="329">
        <v>54.931402379928173</v>
      </c>
      <c r="Y23" s="329">
        <v>55.415620456348393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15.625416423063847</v>
      </c>
      <c r="C24" s="261">
        <f t="shared" si="1"/>
        <v>15.626493410836575</v>
      </c>
      <c r="D24" s="261">
        <f t="shared" si="1"/>
        <v>15.108647723585065</v>
      </c>
      <c r="E24" s="261">
        <f t="shared" si="1"/>
        <v>15.61227089004667</v>
      </c>
      <c r="F24" s="261">
        <f t="shared" si="1"/>
        <v>18.939578511909549</v>
      </c>
      <c r="G24" s="261">
        <f t="shared" si="1"/>
        <v>13.384937333541114</v>
      </c>
      <c r="H24" s="261">
        <f t="shared" si="1"/>
        <v>11.060238092920063</v>
      </c>
      <c r="I24" s="261">
        <f t="shared" si="1"/>
        <v>13.618966094441728</v>
      </c>
      <c r="J24" s="261">
        <f t="shared" si="1"/>
        <v>12.604246508672006</v>
      </c>
      <c r="K24" s="261">
        <f t="shared" si="1"/>
        <v>11.956025730092467</v>
      </c>
      <c r="L24" s="261">
        <f t="shared" si="1"/>
        <v>21.136108681106016</v>
      </c>
      <c r="M24" s="261">
        <f t="shared" si="1"/>
        <v>23.895832274857959</v>
      </c>
      <c r="N24" s="261">
        <f t="shared" si="1"/>
        <v>21.148418619113698</v>
      </c>
      <c r="O24" s="261">
        <f t="shared" si="1"/>
        <v>18.58320743263355</v>
      </c>
      <c r="P24" s="261">
        <f t="shared" si="1"/>
        <v>18.3759899414096</v>
      </c>
      <c r="Q24" s="261">
        <f t="shared" si="1"/>
        <v>18.510300801781717</v>
      </c>
      <c r="R24" s="261">
        <f t="shared" si="1"/>
        <v>17.927495118285812</v>
      </c>
      <c r="S24" s="261">
        <f t="shared" si="1"/>
        <v>17.456714209342241</v>
      </c>
      <c r="T24" s="261">
        <f t="shared" si="1"/>
        <v>18.60768963956653</v>
      </c>
      <c r="U24" s="261">
        <f t="shared" si="1"/>
        <v>16.807823750024451</v>
      </c>
      <c r="V24" s="261">
        <f t="shared" si="1"/>
        <v>19.065317060553706</v>
      </c>
      <c r="W24" s="261">
        <f t="shared" si="1"/>
        <v>20.160162685917349</v>
      </c>
      <c r="X24" s="261">
        <f t="shared" si="1"/>
        <v>18.512192654777181</v>
      </c>
      <c r="Y24" s="261">
        <f t="shared" si="1"/>
        <v>16.886095833746563</v>
      </c>
      <c r="DA24" s="70"/>
    </row>
    <row r="25" spans="1:105" ht="12" customHeight="1" x14ac:dyDescent="0.25">
      <c r="A25" s="60" t="s">
        <v>2566</v>
      </c>
      <c r="B25" s="262">
        <v>8.6136710184241334</v>
      </c>
      <c r="C25" s="262">
        <v>9.111513656564842</v>
      </c>
      <c r="D25" s="262">
        <v>8.5045869824228539</v>
      </c>
      <c r="E25" s="262">
        <v>8.5265286770600177</v>
      </c>
      <c r="F25" s="262">
        <v>11.903492993967371</v>
      </c>
      <c r="G25" s="262">
        <v>7.4907065237735369</v>
      </c>
      <c r="H25" s="262">
        <v>4.8808495568223549</v>
      </c>
      <c r="I25" s="262">
        <v>7.8063544921070447</v>
      </c>
      <c r="J25" s="262">
        <v>7.5222746289731868</v>
      </c>
      <c r="K25" s="262">
        <v>5.7315700397704186</v>
      </c>
      <c r="L25" s="262">
        <v>9.4866302886099874</v>
      </c>
      <c r="M25" s="262">
        <v>12.97427240738069</v>
      </c>
      <c r="N25" s="262">
        <v>10.65306758663843</v>
      </c>
      <c r="O25" s="262">
        <v>8.582262383557822</v>
      </c>
      <c r="P25" s="262">
        <v>7.9691822151679386</v>
      </c>
      <c r="Q25" s="262">
        <v>8.8016554198754982</v>
      </c>
      <c r="R25" s="262">
        <v>8.5065013151838791</v>
      </c>
      <c r="S25" s="262">
        <v>7.9040488842577341</v>
      </c>
      <c r="T25" s="262">
        <v>8.8605104742809662</v>
      </c>
      <c r="U25" s="262">
        <v>7.4507649039740702</v>
      </c>
      <c r="V25" s="262">
        <v>10.382317447491189</v>
      </c>
      <c r="W25" s="262">
        <v>11.1445678953006</v>
      </c>
      <c r="X25" s="262">
        <v>9.5082167541692382</v>
      </c>
      <c r="Y25" s="262">
        <v>7.8322821307811834</v>
      </c>
      <c r="DA25" s="72" t="s">
        <v>2567</v>
      </c>
    </row>
    <row r="26" spans="1:105" ht="12" customHeight="1" x14ac:dyDescent="0.25">
      <c r="A26" s="60" t="s">
        <v>2568</v>
      </c>
      <c r="B26" s="262">
        <v>7.0117454046397141</v>
      </c>
      <c r="C26" s="262">
        <v>6.5149797542717334</v>
      </c>
      <c r="D26" s="262">
        <v>6.6040607411622112</v>
      </c>
      <c r="E26" s="262">
        <v>7.085742212986653</v>
      </c>
      <c r="F26" s="262">
        <v>7.0360855179421771</v>
      </c>
      <c r="G26" s="262">
        <v>5.8942308097675777</v>
      </c>
      <c r="H26" s="262">
        <v>6.179388536097707</v>
      </c>
      <c r="I26" s="262">
        <v>5.812611602334683</v>
      </c>
      <c r="J26" s="262">
        <v>5.0819718796988198</v>
      </c>
      <c r="K26" s="262">
        <v>6.2244556903220474</v>
      </c>
      <c r="L26" s="262">
        <v>11.649478392496031</v>
      </c>
      <c r="M26" s="262">
        <v>10.921559867477271</v>
      </c>
      <c r="N26" s="262">
        <v>10.49535103247527</v>
      </c>
      <c r="O26" s="262">
        <v>10.00094504907573</v>
      </c>
      <c r="P26" s="262">
        <v>10.406807726241659</v>
      </c>
      <c r="Q26" s="262">
        <v>9.7086453819062193</v>
      </c>
      <c r="R26" s="262">
        <v>9.4209938031019327</v>
      </c>
      <c r="S26" s="262">
        <v>9.5526653250845079</v>
      </c>
      <c r="T26" s="262">
        <v>9.7471791652855639</v>
      </c>
      <c r="U26" s="262">
        <v>9.3570588460503803</v>
      </c>
      <c r="V26" s="262">
        <v>8.6829996130625169</v>
      </c>
      <c r="W26" s="262">
        <v>9.0155947906167491</v>
      </c>
      <c r="X26" s="262">
        <v>9.0039759006079425</v>
      </c>
      <c r="Y26" s="262">
        <v>9.05381370296538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75.388466805513843</v>
      </c>
      <c r="C27" s="261">
        <f t="shared" si="2"/>
        <v>68.048130321927403</v>
      </c>
      <c r="D27" s="261">
        <f t="shared" si="2"/>
        <v>70.216626007328529</v>
      </c>
      <c r="E27" s="261">
        <f t="shared" si="2"/>
        <v>81.705148831937848</v>
      </c>
      <c r="F27" s="261">
        <f t="shared" si="2"/>
        <v>78.045880221382674</v>
      </c>
      <c r="G27" s="261">
        <f t="shared" si="2"/>
        <v>58.778296248049465</v>
      </c>
      <c r="H27" s="261">
        <f t="shared" si="2"/>
        <v>61.585884226339786</v>
      </c>
      <c r="I27" s="261">
        <f t="shared" si="2"/>
        <v>57.698449486880747</v>
      </c>
      <c r="J27" s="261">
        <f t="shared" si="2"/>
        <v>50.778399125243837</v>
      </c>
      <c r="K27" s="261">
        <f t="shared" si="2"/>
        <v>58.979703189832335</v>
      </c>
      <c r="L27" s="261">
        <f t="shared" si="2"/>
        <v>109.0174193698065</v>
      </c>
      <c r="M27" s="261">
        <f t="shared" si="2"/>
        <v>101.82104744205981</v>
      </c>
      <c r="N27" s="261">
        <f t="shared" si="2"/>
        <v>97.949868776260431</v>
      </c>
      <c r="O27" s="261">
        <f t="shared" si="2"/>
        <v>93.502850723132639</v>
      </c>
      <c r="P27" s="261">
        <f t="shared" si="2"/>
        <v>97.459337413932204</v>
      </c>
      <c r="Q27" s="261">
        <f t="shared" si="2"/>
        <v>90.708479266023389</v>
      </c>
      <c r="R27" s="261">
        <f t="shared" si="2"/>
        <v>88.022544498219858</v>
      </c>
      <c r="S27" s="261">
        <f t="shared" si="2"/>
        <v>89.35761688545837</v>
      </c>
      <c r="T27" s="261">
        <f t="shared" si="2"/>
        <v>91.114650466816798</v>
      </c>
      <c r="U27" s="261">
        <f t="shared" si="2"/>
        <v>87.674269905604206</v>
      </c>
      <c r="V27" s="261">
        <f t="shared" si="2"/>
        <v>84.401978661283565</v>
      </c>
      <c r="W27" s="261">
        <f t="shared" si="2"/>
        <v>87.70556264975491</v>
      </c>
      <c r="X27" s="261">
        <f t="shared" si="2"/>
        <v>87.829279631960304</v>
      </c>
      <c r="Y27" s="261">
        <f t="shared" si="2"/>
        <v>88.643677195965424</v>
      </c>
      <c r="DA27" s="70"/>
    </row>
    <row r="28" spans="1:105" ht="12" customHeight="1" x14ac:dyDescent="0.25">
      <c r="A28" s="60" t="s">
        <v>2571</v>
      </c>
      <c r="B28" s="329">
        <v>39.902958146712763</v>
      </c>
      <c r="C28" s="329">
        <v>32.392118368944161</v>
      </c>
      <c r="D28" s="329">
        <v>35.627930133293553</v>
      </c>
      <c r="E28" s="329">
        <v>51.761125080366511</v>
      </c>
      <c r="F28" s="329">
        <v>45.98643167980682</v>
      </c>
      <c r="G28" s="329">
        <v>21.343303519279551</v>
      </c>
      <c r="H28" s="329">
        <v>21.384283445280889</v>
      </c>
      <c r="I28" s="329">
        <v>20.38185162517739</v>
      </c>
      <c r="J28" s="329">
        <v>18.997669659535589</v>
      </c>
      <c r="K28" s="329">
        <v>10.19295176395303</v>
      </c>
      <c r="L28" s="329">
        <v>8.5545457074514175</v>
      </c>
      <c r="M28" s="329">
        <v>8.0339276357516187</v>
      </c>
      <c r="N28" s="329">
        <v>6.1652602110716348</v>
      </c>
      <c r="O28" s="329">
        <v>4.8069544257954009</v>
      </c>
      <c r="P28" s="329">
        <v>3.7274552131821772</v>
      </c>
      <c r="Q28" s="329">
        <v>4.6396542586548311</v>
      </c>
      <c r="R28" s="329">
        <v>4.7219370323754566</v>
      </c>
      <c r="S28" s="329">
        <v>4.5058597009538524</v>
      </c>
      <c r="T28" s="329">
        <v>4.4563714933060838</v>
      </c>
      <c r="U28" s="329">
        <v>3.0461091129060942</v>
      </c>
      <c r="V28" s="329">
        <v>8.6914921969731189</v>
      </c>
      <c r="W28" s="329">
        <v>10.182292253926491</v>
      </c>
      <c r="X28" s="329">
        <v>9.3558476606343746</v>
      </c>
      <c r="Y28" s="329">
        <v>9.478505115467744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6.0102284594246989</v>
      </c>
      <c r="C30" s="230">
        <v>6.9635106094326504</v>
      </c>
      <c r="D30" s="230">
        <v>9.1357505182549179</v>
      </c>
      <c r="E30" s="230">
        <v>10.33283202441751</v>
      </c>
      <c r="F30" s="230">
        <v>9.5640049016962951</v>
      </c>
      <c r="G30" s="230">
        <v>6.063025485288744</v>
      </c>
      <c r="H30" s="230">
        <v>6.9872085360878566</v>
      </c>
      <c r="I30" s="230">
        <v>6.0223928039667722</v>
      </c>
      <c r="J30" s="230">
        <v>6.0805885981910794</v>
      </c>
      <c r="K30" s="230">
        <v>3.367700024618558</v>
      </c>
      <c r="L30" s="230">
        <v>2.582738489736526</v>
      </c>
      <c r="M30" s="230">
        <v>2.719879922249679</v>
      </c>
      <c r="N30" s="230">
        <v>2.3711449567616372</v>
      </c>
      <c r="O30" s="230">
        <v>2.0823444899740799</v>
      </c>
      <c r="P30" s="230">
        <v>1.722745677785616</v>
      </c>
      <c r="Q30" s="230">
        <v>2.3136786569596288</v>
      </c>
      <c r="R30" s="230">
        <v>2.1651242133204049</v>
      </c>
      <c r="S30" s="230">
        <v>2.1457674393011441</v>
      </c>
      <c r="T30" s="230">
        <v>2.0598958986618991</v>
      </c>
      <c r="U30" s="230">
        <v>1.619584297471532</v>
      </c>
      <c r="V30" s="230">
        <v>4.7699361808861118</v>
      </c>
      <c r="W30" s="230">
        <v>5.9377120002631596</v>
      </c>
      <c r="X30" s="230">
        <v>5.8095340883942104</v>
      </c>
      <c r="Y30" s="230">
        <v>6.2150131721107522</v>
      </c>
      <c r="DA30" s="71" t="s">
        <v>2574</v>
      </c>
    </row>
    <row r="31" spans="1:105" ht="12" customHeight="1" x14ac:dyDescent="0.25">
      <c r="A31" s="59" t="s">
        <v>159</v>
      </c>
      <c r="B31" s="230">
        <v>24.016533764770909</v>
      </c>
      <c r="C31" s="230">
        <v>17.158346059624161</v>
      </c>
      <c r="D31" s="230">
        <v>19.66084730123583</v>
      </c>
      <c r="E31" s="230">
        <v>34.291564958799817</v>
      </c>
      <c r="F31" s="230">
        <v>29.597322232418492</v>
      </c>
      <c r="G31" s="230">
        <v>11.406846084146281</v>
      </c>
      <c r="H31" s="230">
        <v>11.510519499040459</v>
      </c>
      <c r="I31" s="230">
        <v>10.794192487606869</v>
      </c>
      <c r="J31" s="230">
        <v>9.7347656958841284</v>
      </c>
      <c r="K31" s="230">
        <v>5.8266643108299334</v>
      </c>
      <c r="L31" s="230">
        <v>5.0625999992742363</v>
      </c>
      <c r="M31" s="230">
        <v>3.119993443902878</v>
      </c>
      <c r="N31" s="230">
        <v>2.5394524949966639</v>
      </c>
      <c r="O31" s="230">
        <v>2.054124005087937</v>
      </c>
      <c r="P31" s="230">
        <v>1.565717519084588</v>
      </c>
      <c r="Q31" s="230">
        <v>1.590292008475849</v>
      </c>
      <c r="R31" s="230">
        <v>1.8495446443067289</v>
      </c>
      <c r="S31" s="230">
        <v>1.7880608787106591</v>
      </c>
      <c r="T31" s="230">
        <v>1.7155624101377489</v>
      </c>
      <c r="U31" s="230">
        <v>1.012349472236826</v>
      </c>
      <c r="V31" s="230">
        <v>2.8604493164490572</v>
      </c>
      <c r="W31" s="230">
        <v>3.0145637280987829</v>
      </c>
      <c r="X31" s="230">
        <v>2.8035867802561949</v>
      </c>
      <c r="Y31" s="230">
        <v>2.857946082296897</v>
      </c>
      <c r="DA31" s="71" t="s">
        <v>2575</v>
      </c>
    </row>
    <row r="32" spans="1:105" ht="12" customHeight="1" x14ac:dyDescent="0.25">
      <c r="A32" s="59" t="s">
        <v>32</v>
      </c>
      <c r="B32" s="230">
        <v>9.2402653866933431</v>
      </c>
      <c r="C32" s="230">
        <v>7.2694045279163548</v>
      </c>
      <c r="D32" s="230">
        <v>6.1067446894627064</v>
      </c>
      <c r="E32" s="230">
        <v>6.6191361796333874</v>
      </c>
      <c r="F32" s="230">
        <v>4.9723368899131239</v>
      </c>
      <c r="G32" s="230">
        <v>3.1372380220147611</v>
      </c>
      <c r="H32" s="230">
        <v>2.7297634664194361</v>
      </c>
      <c r="I32" s="230">
        <v>2.6630977808624059</v>
      </c>
      <c r="J32" s="230">
        <v>2.0680703890781809</v>
      </c>
      <c r="K32" s="230">
        <v>0.68869821686395705</v>
      </c>
      <c r="L32" s="230">
        <v>0.46759132944021531</v>
      </c>
      <c r="M32" s="230">
        <v>0.27802499798524849</v>
      </c>
      <c r="N32" s="230">
        <v>0.25448263696015311</v>
      </c>
      <c r="O32" s="230">
        <v>0.15898735438096881</v>
      </c>
      <c r="P32" s="230">
        <v>6.7388374535857901E-2</v>
      </c>
      <c r="Q32" s="230">
        <v>0.1140952381084378</v>
      </c>
      <c r="R32" s="230">
        <v>0.1237428637818353</v>
      </c>
      <c r="S32" s="230">
        <v>0.14636295847687039</v>
      </c>
      <c r="T32" s="230">
        <v>4.299972138362429E-2</v>
      </c>
      <c r="U32" s="230">
        <v>1.4470192767541501E-2</v>
      </c>
      <c r="V32" s="230">
        <v>3.5366919966031071E-2</v>
      </c>
      <c r="W32" s="230">
        <v>3.8395234961016989E-2</v>
      </c>
      <c r="X32" s="230">
        <v>5.5953719509279853E-2</v>
      </c>
      <c r="Y32" s="230">
        <v>4.9714333791960337E-2</v>
      </c>
      <c r="DA32" s="71" t="s">
        <v>2576</v>
      </c>
    </row>
    <row r="33" spans="1:105" ht="12" customHeight="1" x14ac:dyDescent="0.25">
      <c r="A33" s="59" t="s">
        <v>35</v>
      </c>
      <c r="B33" s="230">
        <v>0.63593053582380099</v>
      </c>
      <c r="C33" s="230">
        <v>1.0008571719709951</v>
      </c>
      <c r="D33" s="230">
        <v>0.72458762434009727</v>
      </c>
      <c r="E33" s="230">
        <v>0.51759191751580114</v>
      </c>
      <c r="F33" s="230">
        <v>1.852767655778915</v>
      </c>
      <c r="G33" s="230">
        <v>0.73619392782976811</v>
      </c>
      <c r="H33" s="230">
        <v>0.15679194373313299</v>
      </c>
      <c r="I33" s="230">
        <v>0.902168552741342</v>
      </c>
      <c r="J33" s="230">
        <v>1.1142449763822051</v>
      </c>
      <c r="K33" s="230">
        <v>0.30988921164058431</v>
      </c>
      <c r="L33" s="230">
        <v>0.44161588900044008</v>
      </c>
      <c r="M33" s="230">
        <v>1.916029271613813</v>
      </c>
      <c r="N33" s="230">
        <v>1.0001801223531801</v>
      </c>
      <c r="O33" s="230">
        <v>0.51149857635241514</v>
      </c>
      <c r="P33" s="230">
        <v>0.37160364177611388</v>
      </c>
      <c r="Q33" s="230">
        <v>0.62158835511091448</v>
      </c>
      <c r="R33" s="230">
        <v>0.5835253109664873</v>
      </c>
      <c r="S33" s="230">
        <v>0.425668424465179</v>
      </c>
      <c r="T33" s="230">
        <v>0.63791346312281105</v>
      </c>
      <c r="U33" s="230">
        <v>0.39970515043019422</v>
      </c>
      <c r="V33" s="230">
        <v>1.0257397796719181</v>
      </c>
      <c r="W33" s="230">
        <v>1.1916212906035339</v>
      </c>
      <c r="X33" s="230">
        <v>0.68677307247468966</v>
      </c>
      <c r="Y33" s="230">
        <v>0.35583152726813322</v>
      </c>
      <c r="DA33" s="71" t="s">
        <v>2577</v>
      </c>
    </row>
    <row r="34" spans="1:105" ht="12" customHeight="1" x14ac:dyDescent="0.25">
      <c r="A34" s="60" t="s">
        <v>2578</v>
      </c>
      <c r="B34" s="329">
        <v>35.485508658801074</v>
      </c>
      <c r="C34" s="329">
        <v>35.656011952983249</v>
      </c>
      <c r="D34" s="329">
        <v>34.588695874034968</v>
      </c>
      <c r="E34" s="329">
        <v>29.94402375157134</v>
      </c>
      <c r="F34" s="329">
        <v>32.059448541575861</v>
      </c>
      <c r="G34" s="329">
        <v>37.434992728769913</v>
      </c>
      <c r="H34" s="329">
        <v>40.2016007810589</v>
      </c>
      <c r="I34" s="329">
        <v>37.316597861703357</v>
      </c>
      <c r="J34" s="329">
        <v>31.780729465708252</v>
      </c>
      <c r="K34" s="329">
        <v>48.786751425879302</v>
      </c>
      <c r="L34" s="329">
        <v>100.46287366235509</v>
      </c>
      <c r="M34" s="329">
        <v>93.787119806308183</v>
      </c>
      <c r="N34" s="329">
        <v>91.78460856518879</v>
      </c>
      <c r="O34" s="329">
        <v>88.695896297337242</v>
      </c>
      <c r="P34" s="329">
        <v>93.731882200750022</v>
      </c>
      <c r="Q34" s="329">
        <v>86.068825007368559</v>
      </c>
      <c r="R34" s="329">
        <v>83.300607465844408</v>
      </c>
      <c r="S34" s="329">
        <v>84.851757184504521</v>
      </c>
      <c r="T34" s="329">
        <v>86.658278973510718</v>
      </c>
      <c r="U34" s="329">
        <v>84.628160792698111</v>
      </c>
      <c r="V34" s="329">
        <v>75.710486464310449</v>
      </c>
      <c r="W34" s="329">
        <v>77.523270395828419</v>
      </c>
      <c r="X34" s="329">
        <v>78.473431971325937</v>
      </c>
      <c r="Y34" s="329">
        <v>79.165172080497683</v>
      </c>
      <c r="DA34" s="72" t="s">
        <v>2579</v>
      </c>
    </row>
    <row r="35" spans="1:105" ht="12" customHeight="1" x14ac:dyDescent="0.25">
      <c r="A35" s="57" t="s">
        <v>2580</v>
      </c>
      <c r="B35" s="261">
        <v>44.973957727226178</v>
      </c>
      <c r="C35" s="261">
        <v>39.849611835147677</v>
      </c>
      <c r="D35" s="261">
        <v>41.941038607572651</v>
      </c>
      <c r="E35" s="261">
        <v>51.008334621054978</v>
      </c>
      <c r="F35" s="261">
        <v>46.954961338152941</v>
      </c>
      <c r="G35" s="261">
        <v>32.804849370733209</v>
      </c>
      <c r="H35" s="261">
        <v>34.371669561298198</v>
      </c>
      <c r="I35" s="261">
        <v>31.902714916316501</v>
      </c>
      <c r="J35" s="261">
        <v>28.427604566224751</v>
      </c>
      <c r="K35" s="261">
        <v>27.721716167817078</v>
      </c>
      <c r="L35" s="261">
        <v>41.125039380052193</v>
      </c>
      <c r="M35" s="261">
        <v>37.828852500836888</v>
      </c>
      <c r="N35" s="261">
        <v>34.150744138601937</v>
      </c>
      <c r="O35" s="261">
        <v>30.878216973969419</v>
      </c>
      <c r="P35" s="261">
        <v>29.365602691046739</v>
      </c>
      <c r="Q35" s="261">
        <v>29.74300222021979</v>
      </c>
      <c r="R35" s="261">
        <v>29.332535099871201</v>
      </c>
      <c r="S35" s="261">
        <v>29.437803735761989</v>
      </c>
      <c r="T35" s="261">
        <v>29.625455258092369</v>
      </c>
      <c r="U35" s="261">
        <v>25.68507059801976</v>
      </c>
      <c r="V35" s="261">
        <v>71.584181578167502</v>
      </c>
      <c r="W35" s="261">
        <v>72.907251532066482</v>
      </c>
      <c r="X35" s="261">
        <v>77.076038262203141</v>
      </c>
      <c r="Y35" s="261">
        <v>80.533888880915825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6.7286993231739958</v>
      </c>
      <c r="C38" s="229">
        <v>8.497371602815992</v>
      </c>
      <c r="D38" s="229">
        <v>10.45323099770247</v>
      </c>
      <c r="E38" s="229">
        <v>9.54794308209269</v>
      </c>
      <c r="F38" s="229">
        <v>9.7251985458853039</v>
      </c>
      <c r="G38" s="229">
        <v>9.2046365546316125</v>
      </c>
      <c r="H38" s="229">
        <v>11.131203786090101</v>
      </c>
      <c r="I38" s="229">
        <v>9.361846248761136</v>
      </c>
      <c r="J38" s="229">
        <v>8.961279692662405</v>
      </c>
      <c r="K38" s="229">
        <v>9.1524679977531864</v>
      </c>
      <c r="L38" s="229">
        <v>12.376928402436469</v>
      </c>
      <c r="M38" s="229">
        <v>12.622807743747479</v>
      </c>
      <c r="N38" s="229">
        <v>13.03379991941944</v>
      </c>
      <c r="O38" s="229">
        <v>13.269472664804709</v>
      </c>
      <c r="P38" s="229">
        <v>13.548632434042769</v>
      </c>
      <c r="Q38" s="229">
        <v>14.812576034088741</v>
      </c>
      <c r="R38" s="229">
        <v>13.405531313921189</v>
      </c>
      <c r="S38" s="229">
        <v>13.849099910665521</v>
      </c>
      <c r="T38" s="229">
        <v>13.427583679360181</v>
      </c>
      <c r="U38" s="229">
        <v>13.40517616995996</v>
      </c>
      <c r="V38" s="229">
        <v>4.9142383290896916</v>
      </c>
      <c r="W38" s="229">
        <v>6.2216247671968121</v>
      </c>
      <c r="X38" s="229">
        <v>5.6488135458411559</v>
      </c>
      <c r="Y38" s="229">
        <v>5.7304363348147156</v>
      </c>
      <c r="DA38" s="73" t="s">
        <v>2584</v>
      </c>
    </row>
    <row r="39" spans="1:105" ht="12" customHeight="1" x14ac:dyDescent="0.25">
      <c r="A39" s="46" t="s">
        <v>159</v>
      </c>
      <c r="B39" s="229">
        <v>26.887502792775329</v>
      </c>
      <c r="C39" s="229">
        <v>20.93783591868743</v>
      </c>
      <c r="D39" s="229">
        <v>22.496167998426351</v>
      </c>
      <c r="E39" s="229">
        <v>31.68675438145063</v>
      </c>
      <c r="F39" s="229">
        <v>30.096161398428698</v>
      </c>
      <c r="G39" s="229">
        <v>17.317405756243321</v>
      </c>
      <c r="H39" s="229">
        <v>18.337214005540609</v>
      </c>
      <c r="I39" s="229">
        <v>16.779637884454669</v>
      </c>
      <c r="J39" s="229">
        <v>14.34663054976372</v>
      </c>
      <c r="K39" s="229">
        <v>15.83524608744267</v>
      </c>
      <c r="L39" s="229">
        <v>24.260852567998182</v>
      </c>
      <c r="M39" s="229">
        <v>14.47971179976355</v>
      </c>
      <c r="N39" s="229">
        <v>13.95895920672063</v>
      </c>
      <c r="O39" s="229">
        <v>13.08964125142082</v>
      </c>
      <c r="P39" s="229">
        <v>12.313675451437289</v>
      </c>
      <c r="Q39" s="229">
        <v>10.18132799950155</v>
      </c>
      <c r="R39" s="229">
        <v>11.45159639950872</v>
      </c>
      <c r="S39" s="229">
        <v>11.540408947430651</v>
      </c>
      <c r="T39" s="229">
        <v>11.18302038188118</v>
      </c>
      <c r="U39" s="229">
        <v>8.379139660767903</v>
      </c>
      <c r="V39" s="229">
        <v>2.946984851839467</v>
      </c>
      <c r="W39" s="229">
        <v>3.1587056347969238</v>
      </c>
      <c r="X39" s="229">
        <v>2.7260256571848118</v>
      </c>
      <c r="Y39" s="229">
        <v>2.6351155853421009</v>
      </c>
      <c r="DA39" s="73" t="s">
        <v>2585</v>
      </c>
    </row>
    <row r="40" spans="1:105" ht="12" customHeight="1" x14ac:dyDescent="0.25">
      <c r="A40" s="46" t="s">
        <v>32</v>
      </c>
      <c r="B40" s="229">
        <v>10.34485924672204</v>
      </c>
      <c r="C40" s="229">
        <v>8.870645148615802</v>
      </c>
      <c r="D40" s="229">
        <v>6.9874076306475237</v>
      </c>
      <c r="E40" s="229">
        <v>6.116342097347002</v>
      </c>
      <c r="F40" s="229">
        <v>5.0561416465667266</v>
      </c>
      <c r="G40" s="229">
        <v>4.7628260590499538</v>
      </c>
      <c r="H40" s="229">
        <v>4.3487400262353333</v>
      </c>
      <c r="I40" s="229">
        <v>4.1398017003190439</v>
      </c>
      <c r="J40" s="229">
        <v>3.0478229009204831</v>
      </c>
      <c r="K40" s="229">
        <v>1.8716893855981109</v>
      </c>
      <c r="L40" s="229">
        <v>2.2407783169220581</v>
      </c>
      <c r="M40" s="229">
        <v>1.2902981741270469</v>
      </c>
      <c r="N40" s="229">
        <v>1.398849852534902</v>
      </c>
      <c r="O40" s="229">
        <v>1.0131264846740831</v>
      </c>
      <c r="P40" s="229">
        <v>0.52997974610362941</v>
      </c>
      <c r="Q40" s="229">
        <v>0.73045769970042296</v>
      </c>
      <c r="R40" s="229">
        <v>0.76616335686242465</v>
      </c>
      <c r="S40" s="229">
        <v>0.94464814687790211</v>
      </c>
      <c r="T40" s="229">
        <v>0.28029686230399042</v>
      </c>
      <c r="U40" s="229">
        <v>0.11976868605419649</v>
      </c>
      <c r="V40" s="229">
        <v>3.6436855146064089E-2</v>
      </c>
      <c r="W40" s="229">
        <v>4.0231110024402841E-2</v>
      </c>
      <c r="X40" s="229">
        <v>5.4405761958715153E-2</v>
      </c>
      <c r="Y40" s="229">
        <v>4.5838169096881147E-2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0.25184866724088367</v>
      </c>
      <c r="H41" s="229">
        <v>0.30472914875266238</v>
      </c>
      <c r="I41" s="229">
        <v>0.21900257953717339</v>
      </c>
      <c r="J41" s="229">
        <v>0.21478933792076901</v>
      </c>
      <c r="K41" s="229">
        <v>2.0120378332066001E-2</v>
      </c>
      <c r="L41" s="229">
        <v>0.1301805674987325</v>
      </c>
      <c r="M41" s="229">
        <v>0.54385210663080741</v>
      </c>
      <c r="N41" s="229">
        <v>0.2613069647516823</v>
      </c>
      <c r="O41" s="229">
        <v>0.24651762683204689</v>
      </c>
      <c r="P41" s="229">
        <v>5.0816852967594653E-2</v>
      </c>
      <c r="Q41" s="229">
        <v>3.9122957868333613E-2</v>
      </c>
      <c r="R41" s="229">
        <v>9.6302665521777131E-2</v>
      </c>
      <c r="S41" s="229">
        <v>0.35631986243267189</v>
      </c>
      <c r="T41" s="229">
        <v>0.57626827172403561</v>
      </c>
      <c r="U41" s="229">
        <v>0.47265692176010848</v>
      </c>
      <c r="V41" s="229">
        <v>0.24316423043572569</v>
      </c>
      <c r="W41" s="229">
        <v>0.23370593293049069</v>
      </c>
      <c r="X41" s="229">
        <v>0.19458297506329311</v>
      </c>
      <c r="Y41" s="229">
        <v>0.26010318142527461</v>
      </c>
      <c r="DA41" s="73" t="s">
        <v>2587</v>
      </c>
    </row>
    <row r="42" spans="1:105" ht="12" customHeight="1" x14ac:dyDescent="0.25">
      <c r="A42" s="46" t="s">
        <v>35</v>
      </c>
      <c r="B42" s="229">
        <v>0.71195053480427439</v>
      </c>
      <c r="C42" s="229">
        <v>1.221317204580803</v>
      </c>
      <c r="D42" s="229">
        <v>0.82908150788144641</v>
      </c>
      <c r="E42" s="229">
        <v>0.47827528372800338</v>
      </c>
      <c r="F42" s="229">
        <v>1.8839945710032631</v>
      </c>
      <c r="G42" s="229">
        <v>1.117659418691523</v>
      </c>
      <c r="H42" s="229">
        <v>0.2497825946794858</v>
      </c>
      <c r="I42" s="229">
        <v>1.402426503244472</v>
      </c>
      <c r="J42" s="229">
        <v>1.642120777991037</v>
      </c>
      <c r="K42" s="229">
        <v>0.84219231869105138</v>
      </c>
      <c r="L42" s="229">
        <v>2.1162995251967498</v>
      </c>
      <c r="M42" s="229">
        <v>8.8921826765679945</v>
      </c>
      <c r="N42" s="229">
        <v>5.4978281951752823</v>
      </c>
      <c r="O42" s="229">
        <v>3.259458946237749</v>
      </c>
      <c r="P42" s="229">
        <v>2.9224982064954581</v>
      </c>
      <c r="Q42" s="229">
        <v>3.9795175290607481</v>
      </c>
      <c r="R42" s="229">
        <v>3.612941364057086</v>
      </c>
      <c r="S42" s="229">
        <v>2.7473268683552341</v>
      </c>
      <c r="T42" s="229">
        <v>4.1582860628229801</v>
      </c>
      <c r="U42" s="229">
        <v>3.3083291594775921</v>
      </c>
      <c r="V42" s="229">
        <v>1.056770897928311</v>
      </c>
      <c r="W42" s="229">
        <v>1.2485988768753691</v>
      </c>
      <c r="X42" s="229">
        <v>0.66777352119579025</v>
      </c>
      <c r="Y42" s="229">
        <v>0.3280877862142022</v>
      </c>
      <c r="DA42" s="73" t="s">
        <v>2588</v>
      </c>
    </row>
    <row r="43" spans="1:105" ht="12" customHeight="1" x14ac:dyDescent="0.25">
      <c r="A43" s="46" t="s">
        <v>36</v>
      </c>
      <c r="B43" s="229">
        <v>0.30094582975053441</v>
      </c>
      <c r="C43" s="229">
        <v>0.32244196044765577</v>
      </c>
      <c r="D43" s="229">
        <v>0.17196904557179479</v>
      </c>
      <c r="E43" s="229">
        <v>0.1934651762680539</v>
      </c>
      <c r="F43" s="229">
        <v>0.19346517626894849</v>
      </c>
      <c r="G43" s="229">
        <v>0.15047291487591211</v>
      </c>
      <c r="H43" s="229">
        <v>0</v>
      </c>
      <c r="I43" s="229">
        <v>0</v>
      </c>
      <c r="J43" s="229">
        <v>0.21496130696634211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1.003181427343065</v>
      </c>
      <c r="E44" s="229">
        <v>2.98555460016861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3.5588134135446441</v>
      </c>
      <c r="W44" s="229">
        <v>4.8007738606725852</v>
      </c>
      <c r="X44" s="229">
        <v>4.2036973344539721</v>
      </c>
      <c r="Y44" s="229">
        <v>0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58.827773000183598</v>
      </c>
      <c r="W45" s="229">
        <v>57.203611349569897</v>
      </c>
      <c r="X45" s="229">
        <v>63.580739466505399</v>
      </c>
      <c r="Y45" s="229">
        <v>71.534307824022648</v>
      </c>
      <c r="DA45" s="73" t="s">
        <v>2591</v>
      </c>
    </row>
    <row r="46" spans="1:105" ht="12" customHeight="1" x14ac:dyDescent="0.25">
      <c r="A46" s="57" t="s">
        <v>2592</v>
      </c>
      <c r="B46" s="261">
        <v>32.996448963010387</v>
      </c>
      <c r="C46" s="261">
        <v>30.658728255396369</v>
      </c>
      <c r="D46" s="261">
        <v>31.07793289958687</v>
      </c>
      <c r="E46" s="261">
        <v>33.344669237584228</v>
      </c>
      <c r="F46" s="261">
        <v>33.110990672669047</v>
      </c>
      <c r="G46" s="261">
        <v>27.7375567518474</v>
      </c>
      <c r="H46" s="261">
        <v>29.079475463989191</v>
      </c>
      <c r="I46" s="261">
        <v>27.353466363927911</v>
      </c>
      <c r="J46" s="261">
        <v>23.915161786817968</v>
      </c>
      <c r="K46" s="261">
        <v>29.291556189750811</v>
      </c>
      <c r="L46" s="261">
        <v>54.821074788216592</v>
      </c>
      <c r="M46" s="261">
        <v>51.395575846951843</v>
      </c>
      <c r="N46" s="261">
        <v>49.389887211648301</v>
      </c>
      <c r="O46" s="261">
        <v>47.063270819179891</v>
      </c>
      <c r="P46" s="261">
        <v>48.973212829372521</v>
      </c>
      <c r="Q46" s="261">
        <v>45.687742973676308</v>
      </c>
      <c r="R46" s="261">
        <v>44.334088485185553</v>
      </c>
      <c r="S46" s="261">
        <v>44.953719176868248</v>
      </c>
      <c r="T46" s="261">
        <v>45.869078424873223</v>
      </c>
      <c r="U46" s="261">
        <v>44.033218099060598</v>
      </c>
      <c r="V46" s="261">
        <v>40.861174649705937</v>
      </c>
      <c r="W46" s="261">
        <v>42.426328426431752</v>
      </c>
      <c r="X46" s="261">
        <v>42.371651296978527</v>
      </c>
      <c r="Y46" s="261">
        <v>42.606182131601777</v>
      </c>
      <c r="DA46" s="70" t="s">
        <v>2593</v>
      </c>
    </row>
    <row r="47" spans="1:105" ht="12" customHeight="1" x14ac:dyDescent="0.25">
      <c r="A47" s="41" t="s">
        <v>2594</v>
      </c>
      <c r="B47" s="350">
        <v>22.343732847868161</v>
      </c>
      <c r="C47" s="350">
        <v>20.76073199155142</v>
      </c>
      <c r="D47" s="350">
        <v>21.04459879760919</v>
      </c>
      <c r="E47" s="350">
        <v>22.579532184821399</v>
      </c>
      <c r="F47" s="350">
        <v>22.421295417204639</v>
      </c>
      <c r="G47" s="350">
        <v>18.782644114541629</v>
      </c>
      <c r="H47" s="350">
        <v>19.69133199308466</v>
      </c>
      <c r="I47" s="350">
        <v>18.522555126580279</v>
      </c>
      <c r="J47" s="350">
        <v>16.194287651293209</v>
      </c>
      <c r="K47" s="350">
        <v>19.834943661234512</v>
      </c>
      <c r="L47" s="350">
        <v>37.12240219770483</v>
      </c>
      <c r="M47" s="350">
        <v>34.802806131471293</v>
      </c>
      <c r="N47" s="350">
        <v>33.444642678989901</v>
      </c>
      <c r="O47" s="350">
        <v>31.869161172750811</v>
      </c>
      <c r="P47" s="350">
        <v>33.16248925416054</v>
      </c>
      <c r="Q47" s="350">
        <v>30.937714678638979</v>
      </c>
      <c r="R47" s="350">
        <v>30.02107985247752</v>
      </c>
      <c r="S47" s="350">
        <v>30.44066629509193</v>
      </c>
      <c r="T47" s="350">
        <v>31.060507009472339</v>
      </c>
      <c r="U47" s="350">
        <v>29.817343761453088</v>
      </c>
      <c r="V47" s="350">
        <v>27.669376521291479</v>
      </c>
      <c r="W47" s="350">
        <v>28.729229291878909</v>
      </c>
      <c r="X47" s="350">
        <v>28.69220436308246</v>
      </c>
      <c r="Y47" s="350">
        <v>28.851018249973251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0.99999999999999989</v>
      </c>
      <c r="D51" s="232">
        <f t="shared" si="3"/>
        <v>1</v>
      </c>
      <c r="E51" s="232">
        <f t="shared" si="3"/>
        <v>0.99999999999999978</v>
      </c>
      <c r="F51" s="232">
        <f t="shared" si="3"/>
        <v>0.99999999999999967</v>
      </c>
      <c r="G51" s="232">
        <f t="shared" si="3"/>
        <v>1</v>
      </c>
      <c r="H51" s="232">
        <f t="shared" si="3"/>
        <v>1.0000000000000002</v>
      </c>
      <c r="I51" s="232">
        <f t="shared" si="3"/>
        <v>1</v>
      </c>
      <c r="J51" s="232">
        <f t="shared" si="3"/>
        <v>1</v>
      </c>
      <c r="K51" s="232">
        <f t="shared" si="3"/>
        <v>0.99999999999999933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1</v>
      </c>
      <c r="O51" s="232">
        <f t="shared" si="3"/>
        <v>1.0000000000000004</v>
      </c>
      <c r="P51" s="232">
        <f t="shared" si="3"/>
        <v>0.99999999999999989</v>
      </c>
      <c r="Q51" s="232">
        <f t="shared" si="3"/>
        <v>1.0000000000000002</v>
      </c>
      <c r="R51" s="232">
        <f t="shared" si="3"/>
        <v>1.0000000000000004</v>
      </c>
      <c r="S51" s="232">
        <f t="shared" si="3"/>
        <v>0.99999999999999989</v>
      </c>
      <c r="T51" s="232">
        <f t="shared" si="3"/>
        <v>0.99999999999999978</v>
      </c>
      <c r="U51" s="232">
        <f t="shared" si="3"/>
        <v>0.99999999999999967</v>
      </c>
      <c r="V51" s="232">
        <f t="shared" si="3"/>
        <v>0.99999999999999989</v>
      </c>
      <c r="W51" s="232">
        <f t="shared" si="3"/>
        <v>1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2.3959735111498896E-2</v>
      </c>
      <c r="C52" s="299">
        <f t="shared" si="4"/>
        <v>2.436479843873442E-2</v>
      </c>
      <c r="D52" s="299">
        <f t="shared" si="4"/>
        <v>2.4090407310490843E-2</v>
      </c>
      <c r="E52" s="299">
        <f t="shared" si="4"/>
        <v>2.2758487131129431E-2</v>
      </c>
      <c r="F52" s="299">
        <f t="shared" si="4"/>
        <v>2.3201560075833842E-2</v>
      </c>
      <c r="G52" s="299">
        <f t="shared" si="4"/>
        <v>2.5318445666723286E-2</v>
      </c>
      <c r="H52" s="299">
        <f t="shared" si="4"/>
        <v>2.5644363765668084E-2</v>
      </c>
      <c r="I52" s="299">
        <f t="shared" si="4"/>
        <v>2.5374935311507685E-2</v>
      </c>
      <c r="J52" s="299">
        <f t="shared" si="4"/>
        <v>2.5142383353022952E-2</v>
      </c>
      <c r="K52" s="299">
        <f t="shared" si="4"/>
        <v>2.6945111900084043E-2</v>
      </c>
      <c r="L52" s="299">
        <f t="shared" si="4"/>
        <v>2.7893476849731619E-2</v>
      </c>
      <c r="M52" s="299">
        <f t="shared" si="4"/>
        <v>2.7701865188009062E-2</v>
      </c>
      <c r="N52" s="299">
        <f t="shared" si="4"/>
        <v>2.7988560380777822E-2</v>
      </c>
      <c r="O52" s="299">
        <f t="shared" si="4"/>
        <v>2.8223148808641602E-2</v>
      </c>
      <c r="P52" s="299">
        <f t="shared" si="4"/>
        <v>2.849331420888318E-2</v>
      </c>
      <c r="Q52" s="299">
        <f t="shared" si="4"/>
        <v>2.8211064613229416E-2</v>
      </c>
      <c r="R52" s="299">
        <f t="shared" si="4"/>
        <v>2.8174340863054453E-2</v>
      </c>
      <c r="S52" s="299">
        <f t="shared" si="4"/>
        <v>2.8244673525871764E-2</v>
      </c>
      <c r="T52" s="299">
        <f t="shared" si="4"/>
        <v>2.8223330164940032E-2</v>
      </c>
      <c r="U52" s="299">
        <f t="shared" si="4"/>
        <v>2.8523127280266628E-2</v>
      </c>
      <c r="V52" s="299">
        <f t="shared" si="4"/>
        <v>2.3981868620539987E-2</v>
      </c>
      <c r="W52" s="299">
        <f t="shared" si="4"/>
        <v>2.4043117260019616E-2</v>
      </c>
      <c r="X52" s="299">
        <f t="shared" si="4"/>
        <v>2.3844003549238692E-2</v>
      </c>
      <c r="Y52" s="299">
        <f t="shared" si="4"/>
        <v>2.3723659947385591E-2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3.2585239751638496E-2</v>
      </c>
      <c r="C53" s="233">
        <f t="shared" si="5"/>
        <v>3.3136125876678822E-2</v>
      </c>
      <c r="D53" s="233">
        <f t="shared" si="5"/>
        <v>3.2762953942267546E-2</v>
      </c>
      <c r="E53" s="233">
        <f t="shared" si="5"/>
        <v>3.0951542498336038E-2</v>
      </c>
      <c r="F53" s="233">
        <f t="shared" si="5"/>
        <v>3.1554121703134028E-2</v>
      </c>
      <c r="G53" s="233">
        <f t="shared" si="5"/>
        <v>3.4433086106743671E-2</v>
      </c>
      <c r="H53" s="233">
        <f t="shared" si="5"/>
        <v>3.4876334721308591E-2</v>
      </c>
      <c r="I53" s="233">
        <f t="shared" si="5"/>
        <v>3.4509912023650446E-2</v>
      </c>
      <c r="J53" s="233">
        <f t="shared" si="5"/>
        <v>3.4193641360111215E-2</v>
      </c>
      <c r="K53" s="233">
        <f t="shared" si="5"/>
        <v>3.6645352184114292E-2</v>
      </c>
      <c r="L53" s="233">
        <f t="shared" si="5"/>
        <v>3.7935128515634985E-2</v>
      </c>
      <c r="M53" s="233">
        <f t="shared" si="5"/>
        <v>3.7674536655692328E-2</v>
      </c>
      <c r="N53" s="233">
        <f t="shared" si="5"/>
        <v>3.8064442117857832E-2</v>
      </c>
      <c r="O53" s="233">
        <f t="shared" si="5"/>
        <v>3.8383482379752587E-2</v>
      </c>
      <c r="P53" s="233">
        <f t="shared" si="5"/>
        <v>3.8750907324081131E-2</v>
      </c>
      <c r="Q53" s="233">
        <f t="shared" si="5"/>
        <v>3.8367047873992019E-2</v>
      </c>
      <c r="R53" s="233">
        <f t="shared" si="5"/>
        <v>3.8317103573754036E-2</v>
      </c>
      <c r="S53" s="233">
        <f t="shared" si="5"/>
        <v>3.8412755995185593E-2</v>
      </c>
      <c r="T53" s="233">
        <f t="shared" si="5"/>
        <v>3.8383729024318421E-2</v>
      </c>
      <c r="U53" s="233">
        <f t="shared" si="5"/>
        <v>3.8791453101162596E-2</v>
      </c>
      <c r="V53" s="233">
        <f t="shared" si="5"/>
        <v>3.2615341323934392E-2</v>
      </c>
      <c r="W53" s="233">
        <f t="shared" si="5"/>
        <v>3.2698639473626681E-2</v>
      </c>
      <c r="X53" s="233">
        <f t="shared" si="5"/>
        <v>3.2427844826964633E-2</v>
      </c>
      <c r="Y53" s="233">
        <f t="shared" si="5"/>
        <v>3.2264177528444404E-2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4.0252354987318176E-2</v>
      </c>
      <c r="C54" s="233">
        <f t="shared" si="6"/>
        <v>4.0932861377073818E-2</v>
      </c>
      <c r="D54" s="233">
        <f t="shared" si="6"/>
        <v>4.0471884281624591E-2</v>
      </c>
      <c r="E54" s="233">
        <f t="shared" si="6"/>
        <v>3.8234258380297467E-2</v>
      </c>
      <c r="F54" s="233">
        <f t="shared" si="6"/>
        <v>3.8978620927400856E-2</v>
      </c>
      <c r="G54" s="233">
        <f t="shared" si="6"/>
        <v>4.2534988720095125E-2</v>
      </c>
      <c r="H54" s="233">
        <f t="shared" si="6"/>
        <v>4.3082531126322376E-2</v>
      </c>
      <c r="I54" s="233">
        <f t="shared" si="6"/>
        <v>4.2629891323332912E-2</v>
      </c>
      <c r="J54" s="233">
        <f t="shared" si="6"/>
        <v>4.2239204033078556E-2</v>
      </c>
      <c r="K54" s="233">
        <f t="shared" si="6"/>
        <v>4.5267787992141185E-2</v>
      </c>
      <c r="L54" s="233">
        <f t="shared" si="6"/>
        <v>4.6861041107549094E-2</v>
      </c>
      <c r="M54" s="233">
        <f t="shared" si="6"/>
        <v>4.653913351585523E-2</v>
      </c>
      <c r="N54" s="233">
        <f t="shared" si="6"/>
        <v>4.7020781439706734E-2</v>
      </c>
      <c r="O54" s="233">
        <f t="shared" si="6"/>
        <v>4.7414889998517881E-2</v>
      </c>
      <c r="P54" s="233">
        <f t="shared" si="6"/>
        <v>4.7868767870923777E-2</v>
      </c>
      <c r="Q54" s="233">
        <f t="shared" si="6"/>
        <v>4.7394588550225436E-2</v>
      </c>
      <c r="R54" s="233">
        <f t="shared" si="6"/>
        <v>4.7332892649931492E-2</v>
      </c>
      <c r="S54" s="233">
        <f t="shared" si="6"/>
        <v>4.7451051523464564E-2</v>
      </c>
      <c r="T54" s="233">
        <f t="shared" si="6"/>
        <v>4.7415194677099246E-2</v>
      </c>
      <c r="U54" s="233">
        <f t="shared" si="6"/>
        <v>4.7918853830847929E-2</v>
      </c>
      <c r="V54" s="233">
        <f t="shared" si="6"/>
        <v>4.028953928250717E-2</v>
      </c>
      <c r="W54" s="233">
        <f t="shared" si="6"/>
        <v>4.0392436996832988E-2</v>
      </c>
      <c r="X54" s="233">
        <f t="shared" si="6"/>
        <v>4.0057925962721001E-2</v>
      </c>
      <c r="Y54" s="233">
        <f t="shared" si="6"/>
        <v>3.9855748711607776E-2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2.4918124515958848E-2</v>
      </c>
      <c r="C55" s="233">
        <f t="shared" si="7"/>
        <v>2.5339390376283799E-2</v>
      </c>
      <c r="D55" s="233">
        <f t="shared" si="7"/>
        <v>2.505402360291047E-2</v>
      </c>
      <c r="E55" s="233">
        <f t="shared" si="7"/>
        <v>2.3668826616374612E-2</v>
      </c>
      <c r="F55" s="233">
        <f t="shared" si="7"/>
        <v>2.4129622478867192E-2</v>
      </c>
      <c r="G55" s="233">
        <f t="shared" si="7"/>
        <v>2.6331183493392214E-2</v>
      </c>
      <c r="H55" s="233">
        <f t="shared" si="7"/>
        <v>2.6670138316294799E-2</v>
      </c>
      <c r="I55" s="233">
        <f t="shared" si="7"/>
        <v>2.6389932723967991E-2</v>
      </c>
      <c r="J55" s="233">
        <f t="shared" si="7"/>
        <v>2.6148078687143868E-2</v>
      </c>
      <c r="K55" s="233">
        <f t="shared" si="7"/>
        <v>2.8022916376087406E-2</v>
      </c>
      <c r="L55" s="233">
        <f t="shared" si="7"/>
        <v>2.9009215923720872E-2</v>
      </c>
      <c r="M55" s="233">
        <f t="shared" si="7"/>
        <v>2.8809939795529437E-2</v>
      </c>
      <c r="N55" s="233">
        <f t="shared" si="7"/>
        <v>2.9108102796008922E-2</v>
      </c>
      <c r="O55" s="233">
        <f t="shared" si="7"/>
        <v>2.9352074760987234E-2</v>
      </c>
      <c r="P55" s="233">
        <f t="shared" si="7"/>
        <v>2.9633046777238513E-2</v>
      </c>
      <c r="Q55" s="233">
        <f t="shared" si="7"/>
        <v>2.9339507197758595E-2</v>
      </c>
      <c r="R55" s="233">
        <f t="shared" si="7"/>
        <v>2.9301314497576628E-2</v>
      </c>
      <c r="S55" s="233">
        <f t="shared" si="7"/>
        <v>2.9374460466906636E-2</v>
      </c>
      <c r="T55" s="233">
        <f t="shared" si="7"/>
        <v>2.9352263371537624E-2</v>
      </c>
      <c r="U55" s="233">
        <f t="shared" si="7"/>
        <v>2.966405237147729E-2</v>
      </c>
      <c r="V55" s="233">
        <f t="shared" si="7"/>
        <v>2.494114336536158E-2</v>
      </c>
      <c r="W55" s="233">
        <f t="shared" si="7"/>
        <v>2.5004841950420409E-2</v>
      </c>
      <c r="X55" s="233">
        <f t="shared" si="7"/>
        <v>2.4797763691208237E-2</v>
      </c>
      <c r="Y55" s="233">
        <f t="shared" si="7"/>
        <v>2.4672606345281012E-2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2.7491884199494318E-2</v>
      </c>
      <c r="C56" s="300">
        <f t="shared" si="8"/>
        <v>2.7181325044902241E-2</v>
      </c>
      <c r="D56" s="300">
        <f t="shared" si="8"/>
        <v>2.7273317308901614E-2</v>
      </c>
      <c r="E56" s="300">
        <f t="shared" si="8"/>
        <v>2.786954251072624E-2</v>
      </c>
      <c r="F56" s="300">
        <f t="shared" si="8"/>
        <v>2.7464702329828009E-2</v>
      </c>
      <c r="G56" s="300">
        <f t="shared" si="8"/>
        <v>2.7385170250355299E-2</v>
      </c>
      <c r="H56" s="300">
        <f t="shared" si="8"/>
        <v>2.7791596620244552E-2</v>
      </c>
      <c r="I56" s="300">
        <f t="shared" si="8"/>
        <v>2.7355015330317922E-2</v>
      </c>
      <c r="J56" s="300">
        <f t="shared" si="8"/>
        <v>2.7197672362517689E-2</v>
      </c>
      <c r="K56" s="300">
        <f t="shared" si="8"/>
        <v>2.8283532199522905E-2</v>
      </c>
      <c r="L56" s="300">
        <f t="shared" si="8"/>
        <v>2.906175972496762E-2</v>
      </c>
      <c r="M56" s="300">
        <f t="shared" si="8"/>
        <v>2.8745061986368652E-2</v>
      </c>
      <c r="N56" s="300">
        <f t="shared" si="8"/>
        <v>2.9145923053774017E-2</v>
      </c>
      <c r="O56" s="300">
        <f t="shared" si="8"/>
        <v>2.9496282095737549E-2</v>
      </c>
      <c r="P56" s="300">
        <f t="shared" si="8"/>
        <v>2.9846152121432538E-2</v>
      </c>
      <c r="Q56" s="300">
        <f t="shared" si="8"/>
        <v>2.9518001499415698E-2</v>
      </c>
      <c r="R56" s="300">
        <f t="shared" si="8"/>
        <v>2.944178672017005E-2</v>
      </c>
      <c r="S56" s="300">
        <f t="shared" si="8"/>
        <v>2.9575852804931364E-2</v>
      </c>
      <c r="T56" s="300">
        <f t="shared" si="8"/>
        <v>2.9489531379317396E-2</v>
      </c>
      <c r="U56" s="300">
        <f t="shared" si="8"/>
        <v>2.9935156808979353E-2</v>
      </c>
      <c r="V56" s="300">
        <f t="shared" si="8"/>
        <v>2.5517122502597453E-2</v>
      </c>
      <c r="W56" s="300">
        <f t="shared" si="8"/>
        <v>2.5569682002446022E-2</v>
      </c>
      <c r="X56" s="300">
        <f t="shared" si="8"/>
        <v>2.5419303301414509E-2</v>
      </c>
      <c r="Y56" s="300">
        <f t="shared" si="8"/>
        <v>2.5365043842788391E-2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0.18393272143963077</v>
      </c>
      <c r="C57" s="301">
        <f t="shared" si="9"/>
        <v>0.18170386339793709</v>
      </c>
      <c r="D57" s="301">
        <f t="shared" si="9"/>
        <v>0.1828821222824952</v>
      </c>
      <c r="E57" s="301">
        <f t="shared" si="9"/>
        <v>0.18737242521031483</v>
      </c>
      <c r="F57" s="301">
        <f t="shared" si="9"/>
        <v>0.18375293026829775</v>
      </c>
      <c r="G57" s="301">
        <f t="shared" si="9"/>
        <v>0.18027068427580054</v>
      </c>
      <c r="H57" s="301">
        <f t="shared" si="9"/>
        <v>0.1824844314959585</v>
      </c>
      <c r="I57" s="301">
        <f t="shared" si="9"/>
        <v>0.17984401672719738</v>
      </c>
      <c r="J57" s="301">
        <f t="shared" si="9"/>
        <v>0.17937065868452604</v>
      </c>
      <c r="K57" s="301">
        <f t="shared" si="9"/>
        <v>0.18229695155431463</v>
      </c>
      <c r="L57" s="301">
        <f t="shared" si="9"/>
        <v>0.18637612597940134</v>
      </c>
      <c r="M57" s="301">
        <f t="shared" si="9"/>
        <v>0.18439965866872529</v>
      </c>
      <c r="N57" s="301">
        <f t="shared" si="9"/>
        <v>0.18650293134057927</v>
      </c>
      <c r="O57" s="301">
        <f t="shared" si="9"/>
        <v>0.1884028587226198</v>
      </c>
      <c r="P57" s="301">
        <f t="shared" si="9"/>
        <v>0.19052286464340304</v>
      </c>
      <c r="Q57" s="301">
        <f t="shared" si="9"/>
        <v>0.18819450351516906</v>
      </c>
      <c r="R57" s="301">
        <f t="shared" si="9"/>
        <v>0.18795296314258347</v>
      </c>
      <c r="S57" s="301">
        <f t="shared" si="9"/>
        <v>0.1886434742435156</v>
      </c>
      <c r="T57" s="301">
        <f t="shared" si="9"/>
        <v>0.18837173268679694</v>
      </c>
      <c r="U57" s="301">
        <f t="shared" si="9"/>
        <v>0.19082187065598941</v>
      </c>
      <c r="V57" s="301">
        <f t="shared" si="9"/>
        <v>0.16644244145925879</v>
      </c>
      <c r="W57" s="301">
        <f t="shared" si="9"/>
        <v>0.16700202657154437</v>
      </c>
      <c r="X57" s="301">
        <f t="shared" si="9"/>
        <v>0.16606663526975018</v>
      </c>
      <c r="Y57" s="301">
        <f t="shared" si="9"/>
        <v>0.16584260529529191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9.7355205595980668E-2</v>
      </c>
      <c r="C58" s="302">
        <f t="shared" si="10"/>
        <v>8.6494265506422641E-2</v>
      </c>
      <c r="D58" s="302">
        <f t="shared" si="10"/>
        <v>9.2794425562816724E-2</v>
      </c>
      <c r="E58" s="302">
        <f t="shared" si="10"/>
        <v>0.1187025258086504</v>
      </c>
      <c r="F58" s="302">
        <f t="shared" si="10"/>
        <v>0.10827146224474571</v>
      </c>
      <c r="G58" s="302">
        <f t="shared" si="10"/>
        <v>6.5459058457386074E-2</v>
      </c>
      <c r="H58" s="302">
        <f t="shared" si="10"/>
        <v>6.3363526504203987E-2</v>
      </c>
      <c r="I58" s="302">
        <f t="shared" si="10"/>
        <v>6.3529507243398592E-2</v>
      </c>
      <c r="J58" s="302">
        <f t="shared" si="10"/>
        <v>6.7107758003498733E-2</v>
      </c>
      <c r="K58" s="302">
        <f t="shared" si="10"/>
        <v>3.1504804761871751E-2</v>
      </c>
      <c r="L58" s="302">
        <f t="shared" si="10"/>
        <v>1.4624847090354878E-2</v>
      </c>
      <c r="M58" s="302">
        <f t="shared" si="10"/>
        <v>1.4549580376737368E-2</v>
      </c>
      <c r="N58" s="302">
        <f t="shared" si="10"/>
        <v>1.1739057093264614E-2</v>
      </c>
      <c r="O58" s="302">
        <f t="shared" si="10"/>
        <v>9.6857363017825767E-3</v>
      </c>
      <c r="P58" s="302">
        <f t="shared" si="10"/>
        <v>7.2867871246571157E-3</v>
      </c>
      <c r="Q58" s="302">
        <f t="shared" si="10"/>
        <v>9.6259736328381338E-3</v>
      </c>
      <c r="R58" s="302">
        <f t="shared" si="10"/>
        <v>1.0082667594613931E-2</v>
      </c>
      <c r="S58" s="302">
        <f t="shared" si="10"/>
        <v>9.5123511354532134E-3</v>
      </c>
      <c r="T58" s="302">
        <f t="shared" si="10"/>
        <v>9.2131662184868693E-3</v>
      </c>
      <c r="U58" s="302">
        <f t="shared" si="10"/>
        <v>6.6298155635949275E-3</v>
      </c>
      <c r="V58" s="302">
        <f t="shared" si="10"/>
        <v>1.7139801745570869E-2</v>
      </c>
      <c r="W58" s="302">
        <f t="shared" si="10"/>
        <v>1.9388319168991894E-2</v>
      </c>
      <c r="X58" s="302">
        <f t="shared" si="10"/>
        <v>1.7689933785276529E-2</v>
      </c>
      <c r="Y58" s="302">
        <f t="shared" si="10"/>
        <v>1.7733244291962522E-2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8.6577515843650088E-2</v>
      </c>
      <c r="C59" s="302">
        <f t="shared" si="11"/>
        <v>9.5209597891514439E-2</v>
      </c>
      <c r="D59" s="302">
        <f t="shared" si="11"/>
        <v>9.0087696719678492E-2</v>
      </c>
      <c r="E59" s="302">
        <f t="shared" si="11"/>
        <v>6.8669899401664417E-2</v>
      </c>
      <c r="F59" s="302">
        <f t="shared" si="11"/>
        <v>7.5481468023552031E-2</v>
      </c>
      <c r="G59" s="302">
        <f t="shared" si="11"/>
        <v>0.11481162581841448</v>
      </c>
      <c r="H59" s="302">
        <f t="shared" si="11"/>
        <v>0.1191209049917545</v>
      </c>
      <c r="I59" s="302">
        <f t="shared" si="11"/>
        <v>0.11631450948379879</v>
      </c>
      <c r="J59" s="302">
        <f t="shared" si="11"/>
        <v>0.11226290068102732</v>
      </c>
      <c r="K59" s="302">
        <f t="shared" si="11"/>
        <v>0.15079214679244288</v>
      </c>
      <c r="L59" s="302">
        <f t="shared" si="11"/>
        <v>0.17175127888904643</v>
      </c>
      <c r="M59" s="302">
        <f t="shared" si="11"/>
        <v>0.16985007829198795</v>
      </c>
      <c r="N59" s="302">
        <f t="shared" si="11"/>
        <v>0.17476387424731465</v>
      </c>
      <c r="O59" s="302">
        <f t="shared" si="11"/>
        <v>0.17871712242083726</v>
      </c>
      <c r="P59" s="302">
        <f t="shared" si="11"/>
        <v>0.1832360775187459</v>
      </c>
      <c r="Q59" s="302">
        <f t="shared" si="11"/>
        <v>0.17856852988233091</v>
      </c>
      <c r="R59" s="302">
        <f t="shared" si="11"/>
        <v>0.17787029554796954</v>
      </c>
      <c r="S59" s="302">
        <f t="shared" si="11"/>
        <v>0.1791311231080624</v>
      </c>
      <c r="T59" s="302">
        <f t="shared" si="11"/>
        <v>0.17915856646831005</v>
      </c>
      <c r="U59" s="302">
        <f t="shared" si="11"/>
        <v>0.18419205509239447</v>
      </c>
      <c r="V59" s="302">
        <f t="shared" si="11"/>
        <v>0.14930263971368793</v>
      </c>
      <c r="W59" s="302">
        <f t="shared" si="11"/>
        <v>0.14761370740255247</v>
      </c>
      <c r="X59" s="302">
        <f t="shared" si="11"/>
        <v>0.14837670148447368</v>
      </c>
      <c r="Y59" s="302">
        <f t="shared" si="11"/>
        <v>0.14810936100332939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5.4461255113578327E-2</v>
      </c>
      <c r="C60" s="301">
        <f t="shared" si="12"/>
        <v>5.9608948017036631E-2</v>
      </c>
      <c r="D60" s="301">
        <f t="shared" si="12"/>
        <v>5.6215858950138538E-2</v>
      </c>
      <c r="E60" s="301">
        <f t="shared" si="12"/>
        <v>5.1147485833929425E-2</v>
      </c>
      <c r="F60" s="301">
        <f t="shared" si="12"/>
        <v>6.3702512268388481E-2</v>
      </c>
      <c r="G60" s="301">
        <f t="shared" si="12"/>
        <v>5.8644382271487987E-2</v>
      </c>
      <c r="H60" s="301">
        <f t="shared" si="12"/>
        <v>4.6817807729603103E-2</v>
      </c>
      <c r="I60" s="301">
        <f t="shared" si="12"/>
        <v>6.0642619091840863E-2</v>
      </c>
      <c r="J60" s="301">
        <f t="shared" si="12"/>
        <v>6.36049984534999E-2</v>
      </c>
      <c r="K60" s="301">
        <f t="shared" si="12"/>
        <v>5.2791697226167687E-2</v>
      </c>
      <c r="L60" s="301">
        <f t="shared" si="12"/>
        <v>5.1620401282601355E-2</v>
      </c>
      <c r="M60" s="301">
        <f t="shared" si="12"/>
        <v>6.182251573135595E-2</v>
      </c>
      <c r="N60" s="301">
        <f t="shared" si="12"/>
        <v>5.7525666882455778E-2</v>
      </c>
      <c r="O60" s="301">
        <f t="shared" si="12"/>
        <v>5.3491560913713203E-2</v>
      </c>
      <c r="P60" s="301">
        <f t="shared" si="12"/>
        <v>5.1318783478546237E-2</v>
      </c>
      <c r="Q60" s="301">
        <f t="shared" si="12"/>
        <v>5.4862359970488946E-2</v>
      </c>
      <c r="R60" s="301">
        <f t="shared" si="12"/>
        <v>5.4686084739739793E-2</v>
      </c>
      <c r="S60" s="301">
        <f t="shared" si="12"/>
        <v>5.2647126266450218E-2</v>
      </c>
      <c r="T60" s="301">
        <f t="shared" si="12"/>
        <v>5.4956862758622625E-2</v>
      </c>
      <c r="U60" s="301">
        <f t="shared" si="12"/>
        <v>5.2260003714219204E-2</v>
      </c>
      <c r="V60" s="301">
        <f t="shared" si="12"/>
        <v>5.3710283118364996E-2</v>
      </c>
      <c r="W60" s="301">
        <f t="shared" si="12"/>
        <v>5.4839134857960131E-2</v>
      </c>
      <c r="X60" s="301">
        <f t="shared" si="12"/>
        <v>5.0003785892140398E-2</v>
      </c>
      <c r="Y60" s="301">
        <f t="shared" si="12"/>
        <v>4.5131478149689715E-2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3.002232529984945E-2</v>
      </c>
      <c r="C61" s="302">
        <f t="shared" si="13"/>
        <v>3.4756853609527502E-2</v>
      </c>
      <c r="D61" s="302">
        <f t="shared" si="13"/>
        <v>3.1643643493437873E-2</v>
      </c>
      <c r="E61" s="302">
        <f t="shared" si="13"/>
        <v>2.79338289601774E-2</v>
      </c>
      <c r="F61" s="302">
        <f t="shared" si="13"/>
        <v>4.0036920991037957E-2</v>
      </c>
      <c r="G61" s="302">
        <f t="shared" si="13"/>
        <v>3.2819567691430226E-2</v>
      </c>
      <c r="H61" s="302">
        <f t="shared" si="13"/>
        <v>2.0660556688621646E-2</v>
      </c>
      <c r="I61" s="302">
        <f t="shared" si="13"/>
        <v>3.4760185074103014E-2</v>
      </c>
      <c r="J61" s="302">
        <f t="shared" si="13"/>
        <v>3.7959767433416489E-2</v>
      </c>
      <c r="K61" s="302">
        <f t="shared" si="13"/>
        <v>2.5307683088081956E-2</v>
      </c>
      <c r="L61" s="302">
        <f t="shared" si="13"/>
        <v>2.3169054895875115E-2</v>
      </c>
      <c r="M61" s="302">
        <f t="shared" si="13"/>
        <v>3.3566613239586693E-2</v>
      </c>
      <c r="N61" s="302">
        <f t="shared" si="13"/>
        <v>2.8977335294062385E-2</v>
      </c>
      <c r="O61" s="302">
        <f t="shared" si="13"/>
        <v>2.4703949128898766E-2</v>
      </c>
      <c r="P61" s="302">
        <f t="shared" si="13"/>
        <v>2.2255602985485387E-2</v>
      </c>
      <c r="Q61" s="302">
        <f t="shared" si="13"/>
        <v>2.6087074064994924E-2</v>
      </c>
      <c r="R61" s="302">
        <f t="shared" si="13"/>
        <v>2.5948257059424253E-2</v>
      </c>
      <c r="S61" s="302">
        <f t="shared" si="13"/>
        <v>2.3837559270061009E-2</v>
      </c>
      <c r="T61" s="302">
        <f t="shared" si="13"/>
        <v>2.6169065990383794E-2</v>
      </c>
      <c r="U61" s="302">
        <f t="shared" si="13"/>
        <v>2.316641388834724E-2</v>
      </c>
      <c r="V61" s="302">
        <f t="shared" si="13"/>
        <v>2.9248777125414203E-2</v>
      </c>
      <c r="W61" s="302">
        <f t="shared" si="13"/>
        <v>3.0315155252740113E-2</v>
      </c>
      <c r="X61" s="302">
        <f t="shared" si="13"/>
        <v>2.568290227191693E-2</v>
      </c>
      <c r="Y61" s="302">
        <f t="shared" si="13"/>
        <v>2.0933345003356415E-2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2.4438929813728884E-2</v>
      </c>
      <c r="C62" s="302">
        <f t="shared" si="14"/>
        <v>2.4852094407509122E-2</v>
      </c>
      <c r="D62" s="302">
        <f t="shared" si="14"/>
        <v>2.4572215456700661E-2</v>
      </c>
      <c r="E62" s="302">
        <f t="shared" si="14"/>
        <v>2.3213656873752028E-2</v>
      </c>
      <c r="F62" s="302">
        <f t="shared" si="14"/>
        <v>2.3665591277350528E-2</v>
      </c>
      <c r="G62" s="302">
        <f t="shared" si="14"/>
        <v>2.5824814580057764E-2</v>
      </c>
      <c r="H62" s="302">
        <f t="shared" si="14"/>
        <v>2.615725104098145E-2</v>
      </c>
      <c r="I62" s="302">
        <f t="shared" si="14"/>
        <v>2.5882434017737852E-2</v>
      </c>
      <c r="J62" s="302">
        <f t="shared" si="14"/>
        <v>2.5645231020083415E-2</v>
      </c>
      <c r="K62" s="302">
        <f t="shared" si="14"/>
        <v>2.7484014138085728E-2</v>
      </c>
      <c r="L62" s="302">
        <f t="shared" si="14"/>
        <v>2.8451346386726244E-2</v>
      </c>
      <c r="M62" s="302">
        <f t="shared" si="14"/>
        <v>2.8255902491769264E-2</v>
      </c>
      <c r="N62" s="302">
        <f t="shared" si="14"/>
        <v>2.8548331588393396E-2</v>
      </c>
      <c r="O62" s="302">
        <f t="shared" si="14"/>
        <v>2.878761178481444E-2</v>
      </c>
      <c r="P62" s="302">
        <f t="shared" si="14"/>
        <v>2.9063180493060847E-2</v>
      </c>
      <c r="Q62" s="302">
        <f t="shared" si="14"/>
        <v>2.8775285905494021E-2</v>
      </c>
      <c r="R62" s="302">
        <f t="shared" si="14"/>
        <v>2.8737827680315544E-2</v>
      </c>
      <c r="S62" s="302">
        <f t="shared" si="14"/>
        <v>2.8809566996389209E-2</v>
      </c>
      <c r="T62" s="302">
        <f t="shared" si="14"/>
        <v>2.8787796768238835E-2</v>
      </c>
      <c r="U62" s="302">
        <f t="shared" si="14"/>
        <v>2.9093589825871968E-2</v>
      </c>
      <c r="V62" s="302">
        <f t="shared" si="14"/>
        <v>2.4461505992950792E-2</v>
      </c>
      <c r="W62" s="302">
        <f t="shared" si="14"/>
        <v>2.4523979605220021E-2</v>
      </c>
      <c r="X62" s="302">
        <f t="shared" si="14"/>
        <v>2.4320883620223471E-2</v>
      </c>
      <c r="Y62" s="302">
        <f t="shared" si="14"/>
        <v>2.4198133146333303E-2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0.26276103062804401</v>
      </c>
      <c r="C63" s="301">
        <f t="shared" si="15"/>
        <v>0.25957694771133871</v>
      </c>
      <c r="D63" s="301">
        <f t="shared" si="15"/>
        <v>0.26126017468927887</v>
      </c>
      <c r="E63" s="301">
        <f t="shared" si="15"/>
        <v>0.26767489315759269</v>
      </c>
      <c r="F63" s="301">
        <f t="shared" si="15"/>
        <v>0.2625041860975682</v>
      </c>
      <c r="G63" s="301">
        <f t="shared" si="15"/>
        <v>0.25752954896542946</v>
      </c>
      <c r="H63" s="301">
        <f t="shared" si="15"/>
        <v>0.26069204499422627</v>
      </c>
      <c r="I63" s="301">
        <f t="shared" si="15"/>
        <v>0.25692002389599616</v>
      </c>
      <c r="J63" s="301">
        <f t="shared" si="15"/>
        <v>0.25624379812075138</v>
      </c>
      <c r="K63" s="301">
        <f t="shared" si="15"/>
        <v>0.26042421650616376</v>
      </c>
      <c r="L63" s="301">
        <f t="shared" si="15"/>
        <v>0.26625160854200203</v>
      </c>
      <c r="M63" s="301">
        <f t="shared" si="15"/>
        <v>0.2634280838124648</v>
      </c>
      <c r="N63" s="301">
        <f t="shared" si="15"/>
        <v>0.26643275905797031</v>
      </c>
      <c r="O63" s="301">
        <f t="shared" si="15"/>
        <v>0.26914694103231401</v>
      </c>
      <c r="P63" s="301">
        <f t="shared" si="15"/>
        <v>0.27217552091914721</v>
      </c>
      <c r="Q63" s="301">
        <f t="shared" si="15"/>
        <v>0.26884929073595576</v>
      </c>
      <c r="R63" s="301">
        <f t="shared" si="15"/>
        <v>0.26850423306083349</v>
      </c>
      <c r="S63" s="301">
        <f t="shared" si="15"/>
        <v>0.26949067749073669</v>
      </c>
      <c r="T63" s="301">
        <f t="shared" si="15"/>
        <v>0.2691024752668526</v>
      </c>
      <c r="U63" s="301">
        <f t="shared" si="15"/>
        <v>0.27260267236569918</v>
      </c>
      <c r="V63" s="301">
        <f t="shared" si="15"/>
        <v>0.23777491637036977</v>
      </c>
      <c r="W63" s="301">
        <f t="shared" si="15"/>
        <v>0.23857432367363482</v>
      </c>
      <c r="X63" s="301">
        <f t="shared" si="15"/>
        <v>0.23723805038535734</v>
      </c>
      <c r="Y63" s="301">
        <f t="shared" si="15"/>
        <v>0.23691800756470266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0.13907886513711526</v>
      </c>
      <c r="C64" s="302">
        <f t="shared" si="16"/>
        <v>0.12356323643774664</v>
      </c>
      <c r="D64" s="302">
        <f t="shared" si="16"/>
        <v>0.13256346508973818</v>
      </c>
      <c r="E64" s="302">
        <f t="shared" si="16"/>
        <v>0.16957503686950062</v>
      </c>
      <c r="F64" s="302">
        <f t="shared" si="16"/>
        <v>0.15467351749249389</v>
      </c>
      <c r="G64" s="302">
        <f t="shared" si="16"/>
        <v>9.3512940653408719E-2</v>
      </c>
      <c r="H64" s="302">
        <f t="shared" si="16"/>
        <v>9.0519323577434224E-2</v>
      </c>
      <c r="I64" s="302">
        <f t="shared" si="16"/>
        <v>9.07564389191408E-2</v>
      </c>
      <c r="J64" s="302">
        <f t="shared" si="16"/>
        <v>9.5868225719283842E-2</v>
      </c>
      <c r="K64" s="302">
        <f t="shared" si="16"/>
        <v>4.500686394553105E-2</v>
      </c>
      <c r="L64" s="302">
        <f t="shared" si="16"/>
        <v>2.0892638700506977E-2</v>
      </c>
      <c r="M64" s="302">
        <f t="shared" si="16"/>
        <v>2.0785114823910527E-2</v>
      </c>
      <c r="N64" s="302">
        <f t="shared" si="16"/>
        <v>1.677008156180659E-2</v>
      </c>
      <c r="O64" s="302">
        <f t="shared" si="16"/>
        <v>1.3836766145403681E-2</v>
      </c>
      <c r="P64" s="302">
        <f t="shared" si="16"/>
        <v>1.0409695892367312E-2</v>
      </c>
      <c r="Q64" s="302">
        <f t="shared" si="16"/>
        <v>1.3751390904054476E-2</v>
      </c>
      <c r="R64" s="302">
        <f t="shared" si="16"/>
        <v>1.4403810849448471E-2</v>
      </c>
      <c r="S64" s="302">
        <f t="shared" si="16"/>
        <v>1.3589073050647452E-2</v>
      </c>
      <c r="T64" s="302">
        <f t="shared" si="16"/>
        <v>1.3161666026409811E-2</v>
      </c>
      <c r="U64" s="302">
        <f t="shared" si="16"/>
        <v>9.4711650908499024E-3</v>
      </c>
      <c r="V64" s="302">
        <f t="shared" si="16"/>
        <v>2.4485431065101242E-2</v>
      </c>
      <c r="W64" s="302">
        <f t="shared" si="16"/>
        <v>2.7697598812845559E-2</v>
      </c>
      <c r="X64" s="302">
        <f t="shared" si="16"/>
        <v>2.527133397896646E-2</v>
      </c>
      <c r="Y64" s="302">
        <f t="shared" si="16"/>
        <v>2.5333206131375026E-2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0.12368216549092871</v>
      </c>
      <c r="C65" s="302">
        <f t="shared" si="17"/>
        <v>0.13601371127359208</v>
      </c>
      <c r="D65" s="302">
        <f t="shared" si="17"/>
        <v>0.12869670959954069</v>
      </c>
      <c r="E65" s="302">
        <f t="shared" si="17"/>
        <v>9.8099856288092063E-2</v>
      </c>
      <c r="F65" s="302">
        <f t="shared" si="17"/>
        <v>0.10783066860507434</v>
      </c>
      <c r="G65" s="302">
        <f t="shared" si="17"/>
        <v>0.16401660831202072</v>
      </c>
      <c r="H65" s="302">
        <f t="shared" si="17"/>
        <v>0.17017272141679207</v>
      </c>
      <c r="I65" s="302">
        <f t="shared" si="17"/>
        <v>0.16616358497685538</v>
      </c>
      <c r="J65" s="302">
        <f t="shared" si="17"/>
        <v>0.16037557240146758</v>
      </c>
      <c r="K65" s="302">
        <f t="shared" si="17"/>
        <v>0.21541735256063269</v>
      </c>
      <c r="L65" s="302">
        <f t="shared" si="17"/>
        <v>0.24535896984149505</v>
      </c>
      <c r="M65" s="302">
        <f t="shared" si="17"/>
        <v>0.24264296898855423</v>
      </c>
      <c r="N65" s="302">
        <f t="shared" si="17"/>
        <v>0.24966267749616372</v>
      </c>
      <c r="O65" s="302">
        <f t="shared" si="17"/>
        <v>0.25531017488691038</v>
      </c>
      <c r="P65" s="302">
        <f t="shared" si="17"/>
        <v>0.26176582502677986</v>
      </c>
      <c r="Q65" s="302">
        <f t="shared" si="17"/>
        <v>0.25509789983190129</v>
      </c>
      <c r="R65" s="302">
        <f t="shared" si="17"/>
        <v>0.25410042221138501</v>
      </c>
      <c r="S65" s="302">
        <f t="shared" si="17"/>
        <v>0.25590160444008925</v>
      </c>
      <c r="T65" s="302">
        <f t="shared" si="17"/>
        <v>0.25594080924044282</v>
      </c>
      <c r="U65" s="302">
        <f t="shared" si="17"/>
        <v>0.2631315072748493</v>
      </c>
      <c r="V65" s="302">
        <f t="shared" si="17"/>
        <v>0.21328948530526853</v>
      </c>
      <c r="W65" s="302">
        <f t="shared" si="17"/>
        <v>0.21087672486078926</v>
      </c>
      <c r="X65" s="302">
        <f t="shared" si="17"/>
        <v>0.21196671640639089</v>
      </c>
      <c r="Y65" s="302">
        <f t="shared" si="17"/>
        <v>0.21158480143332764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0.15675346620742947</v>
      </c>
      <c r="C66" s="301">
        <f t="shared" si="18"/>
        <v>0.15201065126569793</v>
      </c>
      <c r="D66" s="301">
        <f t="shared" si="18"/>
        <v>0.15605311300660588</v>
      </c>
      <c r="E66" s="301">
        <f t="shared" si="18"/>
        <v>0.16710881401026872</v>
      </c>
      <c r="F66" s="301">
        <f t="shared" si="18"/>
        <v>0.15793112813067653</v>
      </c>
      <c r="G66" s="301">
        <f t="shared" si="18"/>
        <v>0.14373023040122784</v>
      </c>
      <c r="H66" s="301">
        <f t="shared" si="18"/>
        <v>0.14549471750489745</v>
      </c>
      <c r="I66" s="301">
        <f t="shared" si="18"/>
        <v>0.14205661246600509</v>
      </c>
      <c r="J66" s="301">
        <f t="shared" si="18"/>
        <v>0.14345464786232104</v>
      </c>
      <c r="K66" s="301">
        <f t="shared" si="18"/>
        <v>0.12240492614846843</v>
      </c>
      <c r="L66" s="301">
        <f t="shared" si="18"/>
        <v>0.10043906698203021</v>
      </c>
      <c r="M66" s="301">
        <f t="shared" si="18"/>
        <v>9.7869569970692058E-2</v>
      </c>
      <c r="N66" s="301">
        <f t="shared" si="18"/>
        <v>9.2893202394322832E-2</v>
      </c>
      <c r="O66" s="301">
        <f t="shared" si="18"/>
        <v>8.8882612442316225E-2</v>
      </c>
      <c r="P66" s="301">
        <f t="shared" si="18"/>
        <v>8.2009568519781292E-2</v>
      </c>
      <c r="Q66" s="301">
        <f t="shared" si="18"/>
        <v>8.8154769167861566E-2</v>
      </c>
      <c r="R66" s="301">
        <f t="shared" si="18"/>
        <v>8.9476052818266066E-2</v>
      </c>
      <c r="S66" s="301">
        <f t="shared" si="18"/>
        <v>8.8780497389035137E-2</v>
      </c>
      <c r="T66" s="301">
        <f t="shared" si="18"/>
        <v>8.7497271843933494E-2</v>
      </c>
      <c r="U66" s="301">
        <f t="shared" si="18"/>
        <v>7.9861730157096786E-2</v>
      </c>
      <c r="V66" s="301">
        <f t="shared" si="18"/>
        <v>0.20166497347766435</v>
      </c>
      <c r="W66" s="301">
        <f t="shared" si="18"/>
        <v>0.19832035391674149</v>
      </c>
      <c r="X66" s="301">
        <f t="shared" si="18"/>
        <v>0.20819217834161075</v>
      </c>
      <c r="Y66" s="301">
        <f t="shared" si="18"/>
        <v>0.215242971621355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0.11500672853519464</v>
      </c>
      <c r="C67" s="301">
        <f t="shared" si="19"/>
        <v>0.1169510325059252</v>
      </c>
      <c r="D67" s="301">
        <f t="shared" si="19"/>
        <v>0.11563395509035604</v>
      </c>
      <c r="E67" s="301">
        <f t="shared" si="19"/>
        <v>0.10924073822942124</v>
      </c>
      <c r="F67" s="301">
        <f t="shared" si="19"/>
        <v>0.11136748836400241</v>
      </c>
      <c r="G67" s="301">
        <f t="shared" si="19"/>
        <v>0.12152853920027172</v>
      </c>
      <c r="H67" s="301">
        <f t="shared" si="19"/>
        <v>0.12309294607520675</v>
      </c>
      <c r="I67" s="301">
        <f t="shared" si="19"/>
        <v>0.12179968949523691</v>
      </c>
      <c r="J67" s="301">
        <f t="shared" si="19"/>
        <v>0.12068344009451017</v>
      </c>
      <c r="K67" s="301">
        <f t="shared" si="19"/>
        <v>0.12933653712040344</v>
      </c>
      <c r="L67" s="301">
        <f t="shared" si="19"/>
        <v>0.13388868887871169</v>
      </c>
      <c r="M67" s="301">
        <f t="shared" si="19"/>
        <v>0.13296895290244354</v>
      </c>
      <c r="N67" s="301">
        <f t="shared" si="19"/>
        <v>0.13434508982773355</v>
      </c>
      <c r="O67" s="301">
        <f t="shared" si="19"/>
        <v>0.13547111428147968</v>
      </c>
      <c r="P67" s="301">
        <f t="shared" si="19"/>
        <v>0.13676790820263929</v>
      </c>
      <c r="Q67" s="301">
        <f t="shared" si="19"/>
        <v>0.13541311014350121</v>
      </c>
      <c r="R67" s="301">
        <f t="shared" si="19"/>
        <v>0.13523683614266135</v>
      </c>
      <c r="S67" s="301">
        <f t="shared" si="19"/>
        <v>0.13557443292418445</v>
      </c>
      <c r="T67" s="301">
        <f t="shared" si="19"/>
        <v>0.1354719847917121</v>
      </c>
      <c r="U67" s="301">
        <f t="shared" si="19"/>
        <v>0.1369110109452798</v>
      </c>
      <c r="V67" s="301">
        <f t="shared" si="19"/>
        <v>0.1151129693785919</v>
      </c>
      <c r="W67" s="301">
        <f t="shared" si="19"/>
        <v>0.11540696284809419</v>
      </c>
      <c r="X67" s="301">
        <f t="shared" si="19"/>
        <v>0.11445121703634567</v>
      </c>
      <c r="Y67" s="301">
        <f t="shared" si="19"/>
        <v>0.1138735677474508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7.787745951021402E-2</v>
      </c>
      <c r="C68" s="235">
        <f t="shared" si="20"/>
        <v>7.9194055988391202E-2</v>
      </c>
      <c r="D68" s="235">
        <f t="shared" si="20"/>
        <v>7.8302189534930455E-2</v>
      </c>
      <c r="E68" s="235">
        <f t="shared" si="20"/>
        <v>7.3972986421609155E-2</v>
      </c>
      <c r="F68" s="235">
        <f t="shared" si="20"/>
        <v>7.5413127356002391E-2</v>
      </c>
      <c r="G68" s="235">
        <f t="shared" si="20"/>
        <v>8.229374064847278E-2</v>
      </c>
      <c r="H68" s="235">
        <f t="shared" si="20"/>
        <v>8.3353087650269886E-2</v>
      </c>
      <c r="I68" s="235">
        <f t="shared" si="20"/>
        <v>8.2477351610946714E-2</v>
      </c>
      <c r="J68" s="235">
        <f t="shared" si="20"/>
        <v>8.1721476988517158E-2</v>
      </c>
      <c r="K68" s="235">
        <f t="shared" si="20"/>
        <v>8.7580970792531743E-2</v>
      </c>
      <c r="L68" s="235">
        <f t="shared" si="20"/>
        <v>9.0663486213649169E-2</v>
      </c>
      <c r="M68" s="235">
        <f t="shared" si="20"/>
        <v>9.0040681772863881E-2</v>
      </c>
      <c r="N68" s="235">
        <f t="shared" si="20"/>
        <v>9.0972540708812846E-2</v>
      </c>
      <c r="O68" s="235">
        <f t="shared" si="20"/>
        <v>9.1735034563920528E-2</v>
      </c>
      <c r="P68" s="235">
        <f t="shared" si="20"/>
        <v>9.2613165933923755E-2</v>
      </c>
      <c r="Q68" s="235">
        <f t="shared" si="20"/>
        <v>9.1695756732402503E-2</v>
      </c>
      <c r="R68" s="235">
        <f t="shared" si="20"/>
        <v>9.1576391791429471E-2</v>
      </c>
      <c r="S68" s="235">
        <f t="shared" si="20"/>
        <v>9.1804997369717825E-2</v>
      </c>
      <c r="T68" s="235">
        <f t="shared" si="20"/>
        <v>9.1735624034869276E-2</v>
      </c>
      <c r="U68" s="235">
        <f t="shared" si="20"/>
        <v>9.2710068768981621E-2</v>
      </c>
      <c r="V68" s="235">
        <f t="shared" si="20"/>
        <v>7.7949401100809459E-2</v>
      </c>
      <c r="W68" s="235">
        <f t="shared" si="20"/>
        <v>7.8148480448679294E-2</v>
      </c>
      <c r="X68" s="235">
        <f t="shared" si="20"/>
        <v>7.7501291743248699E-2</v>
      </c>
      <c r="Y68" s="235">
        <f t="shared" si="20"/>
        <v>7.7110133246002618E-2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25.868121417873976</v>
      </c>
      <c r="C72" s="322">
        <f t="shared" si="21"/>
        <v>27.050993014354052</v>
      </c>
      <c r="D72" s="322">
        <f t="shared" si="21"/>
        <v>27.358143238711222</v>
      </c>
      <c r="E72" s="322">
        <f t="shared" si="21"/>
        <v>30.318407752089229</v>
      </c>
      <c r="F72" s="322">
        <f t="shared" si="21"/>
        <v>29.668429317156537</v>
      </c>
      <c r="G72" s="322">
        <f t="shared" si="21"/>
        <v>29.042527615072668</v>
      </c>
      <c r="H72" s="322">
        <f t="shared" si="21"/>
        <v>27.235529360679941</v>
      </c>
      <c r="I72" s="322">
        <f t="shared" si="21"/>
        <v>25.847240732024662</v>
      </c>
      <c r="J72" s="322">
        <f t="shared" si="21"/>
        <v>27.252915675471087</v>
      </c>
      <c r="K72" s="322">
        <f t="shared" si="21"/>
        <v>28.601577133600905</v>
      </c>
      <c r="L72" s="322">
        <f t="shared" si="21"/>
        <v>28.208621376604405</v>
      </c>
      <c r="M72" s="322">
        <f t="shared" si="21"/>
        <v>26.045680372108183</v>
      </c>
      <c r="N72" s="322">
        <f t="shared" si="21"/>
        <v>25.856605727825045</v>
      </c>
      <c r="O72" s="322">
        <f t="shared" si="21"/>
        <v>26.491190355758469</v>
      </c>
      <c r="P72" s="322">
        <f t="shared" si="21"/>
        <v>24.818192207771883</v>
      </c>
      <c r="Q72" s="322">
        <f t="shared" si="21"/>
        <v>23.987117146307217</v>
      </c>
      <c r="R72" s="322">
        <f t="shared" si="21"/>
        <v>23.737952645081467</v>
      </c>
      <c r="S72" s="322">
        <f t="shared" si="21"/>
        <v>23.500397149372763</v>
      </c>
      <c r="T72" s="322">
        <f t="shared" si="21"/>
        <v>23.003544119985051</v>
      </c>
      <c r="U72" s="322">
        <f t="shared" si="21"/>
        <v>22.716965646440059</v>
      </c>
      <c r="V72" s="322">
        <f t="shared" si="21"/>
        <v>22.967783633906752</v>
      </c>
      <c r="W72" s="322">
        <f t="shared" si="21"/>
        <v>22.928936075544861</v>
      </c>
      <c r="X72" s="322">
        <f t="shared" si="21"/>
        <v>21.73929982877004</v>
      </c>
      <c r="Y72" s="322">
        <f t="shared" si="21"/>
        <v>20.779062437262578</v>
      </c>
      <c r="DA72" s="95"/>
    </row>
    <row r="73" spans="1:105" ht="12" customHeight="1" x14ac:dyDescent="0.25">
      <c r="A73" s="55" t="s">
        <v>91</v>
      </c>
      <c r="B73" s="334">
        <f>IF(B$6=0,0,B$6/MAE!B$5*1000)</f>
        <v>0.61979333700435169</v>
      </c>
      <c r="C73" s="334">
        <f>IF(C$6=0,0,C$6/MAE!C$5*1000)</f>
        <v>0.6590919923623495</v>
      </c>
      <c r="D73" s="334">
        <f>IF(D$6=0,0,D$6/MAE!D$5*1000)</f>
        <v>0.65906881387930438</v>
      </c>
      <c r="E73" s="334">
        <f>IF(E$6=0,0,E$6/MAE!E$5*1000)</f>
        <v>0.69000109266225773</v>
      </c>
      <c r="F73" s="334">
        <f>IF(F$6=0,0,F$6/MAE!F$5*1000)</f>
        <v>0.68835384515763776</v>
      </c>
      <c r="G73" s="334">
        <f>IF(G$6=0,0,G$6/MAE!G$5*1000)</f>
        <v>0.73531165744652793</v>
      </c>
      <c r="H73" s="334">
        <f>IF(H$6=0,0,H$6/MAE!H$5*1000)</f>
        <v>0.69843782227580953</v>
      </c>
      <c r="I73" s="334">
        <f>IF(I$6=0,0,I$6/MAE!I$5*1000)</f>
        <v>0.65587206155609246</v>
      </c>
      <c r="J73" s="334">
        <f>IF(J$6=0,0,J$6/MAE!J$5*1000)</f>
        <v>0.68520325340030253</v>
      </c>
      <c r="K73" s="334">
        <f>IF(K$6=0,0,K$6/MAE!K$5*1000)</f>
        <v>0.77067269638376179</v>
      </c>
      <c r="L73" s="334">
        <f>IF(L$6=0,0,L$6/MAE!L$5*1000)</f>
        <v>0.7868365273311595</v>
      </c>
      <c r="M73" s="334">
        <f>IF(M$6=0,0,M$6/MAE!M$5*1000)</f>
        <v>0.7215139263981144</v>
      </c>
      <c r="N73" s="334">
        <f>IF(N$6=0,0,N$6/MAE!N$5*1000)</f>
        <v>0.723689170655197</v>
      </c>
      <c r="O73" s="334">
        <f>IF(O$6=0,0,O$6/MAE!O$5*1000)</f>
        <v>0.74766480752862219</v>
      </c>
      <c r="P73" s="334">
        <f>IF(P$6=0,0,P$6/MAE!P$5*1000)</f>
        <v>0.70715254867250055</v>
      </c>
      <c r="Q73" s="334">
        <f>IF(Q$6=0,0,Q$6/MAE!Q$5*1000)</f>
        <v>0.67670211169957595</v>
      </c>
      <c r="R73" s="334">
        <f>IF(R$6=0,0,R$6/MAE!R$5*1000)</f>
        <v>0.66880116921357013</v>
      </c>
      <c r="S73" s="334">
        <f>IF(S$6=0,0,S$6/MAE!S$5*1000)</f>
        <v>0.66376104521236123</v>
      </c>
      <c r="T73" s="334">
        <f>IF(T$6=0,0,T$6/MAE!T$5*1000)</f>
        <v>0.64923662066210319</v>
      </c>
      <c r="U73" s="334">
        <f>IF(U$6=0,0,U$6/MAE!U$5*1000)</f>
        <v>0.64795890255485444</v>
      </c>
      <c r="V73" s="334">
        <f>IF(V$6=0,0,V$6/MAE!V$5*1000)</f>
        <v>0.5508103696133404</v>
      </c>
      <c r="W73" s="334">
        <f>IF(W$6=0,0,W$6/MAE!W$5*1000)</f>
        <v>0.55128309871181902</v>
      </c>
      <c r="X73" s="334">
        <f>IF(X$6=0,0,X$6/MAE!X$5*1000)</f>
        <v>0.5183519422751568</v>
      </c>
      <c r="Y73" s="334">
        <f>IF(Y$6=0,0,Y$6/MAE!Y$5*1000)</f>
        <v>0.49295541128711068</v>
      </c>
      <c r="DA73" s="67"/>
    </row>
    <row r="74" spans="1:105" ht="12" customHeight="1" x14ac:dyDescent="0.25">
      <c r="A74" s="173" t="s">
        <v>92</v>
      </c>
      <c r="B74" s="335">
        <f>IF(B$7=0,0,B$7/MAE!B$5*1000)</f>
        <v>0.84291893832591824</v>
      </c>
      <c r="C74" s="335">
        <f>IF(C$7=0,0,C$7/MAE!C$5*1000)</f>
        <v>0.89636510961279559</v>
      </c>
      <c r="D74" s="335">
        <f>IF(D$7=0,0,D$7/MAE!D$5*1000)</f>
        <v>0.89633358687585407</v>
      </c>
      <c r="E74" s="335">
        <f>IF(E$7=0,0,E$7/MAE!E$5*1000)</f>
        <v>0.93840148602067075</v>
      </c>
      <c r="F74" s="335">
        <f>IF(F$7=0,0,F$7/MAE!F$5*1000)</f>
        <v>0.9361612294143874</v>
      </c>
      <c r="G74" s="335">
        <f>IF(G$7=0,0,G$7/MAE!G$5*1000)</f>
        <v>1.0000238541272781</v>
      </c>
      <c r="H74" s="335">
        <f>IF(H$7=0,0,H$7/MAE!H$5*1000)</f>
        <v>0.9498754382951009</v>
      </c>
      <c r="I74" s="335">
        <f>IF(I$7=0,0,I$7/MAE!I$5*1000)</f>
        <v>0.89198600371628556</v>
      </c>
      <c r="J74" s="335">
        <f>IF(J$7=0,0,J$7/MAE!J$5*1000)</f>
        <v>0.93187642462441145</v>
      </c>
      <c r="K74" s="335">
        <f>IF(K$7=0,0,K$7/MAE!K$5*1000)</f>
        <v>1.0481148670819158</v>
      </c>
      <c r="L74" s="335">
        <f>IF(L$7=0,0,L$7/MAE!L$5*1000)</f>
        <v>1.0700976771703765</v>
      </c>
      <c r="M74" s="335">
        <f>IF(M$7=0,0,M$7/MAE!M$5*1000)</f>
        <v>0.98125893990143576</v>
      </c>
      <c r="N74" s="335">
        <f>IF(N$7=0,0,N$7/MAE!N$5*1000)</f>
        <v>0.98421727209106769</v>
      </c>
      <c r="O74" s="335">
        <f>IF(O$7=0,0,O$7/MAE!O$5*1000)</f>
        <v>1.0168241382389263</v>
      </c>
      <c r="P74" s="335">
        <f>IF(P$7=0,0,P$7/MAE!P$5*1000)</f>
        <v>0.9617274661946007</v>
      </c>
      <c r="Q74" s="335">
        <f>IF(Q$7=0,0,Q$7/MAE!Q$5*1000)</f>
        <v>0.92031487191142369</v>
      </c>
      <c r="R74" s="335">
        <f>IF(R$7=0,0,R$7/MAE!R$5*1000)</f>
        <v>0.90956959013045491</v>
      </c>
      <c r="S74" s="335">
        <f>IF(S$7=0,0,S$7/MAE!S$5*1000)</f>
        <v>0.90271502148881122</v>
      </c>
      <c r="T74" s="335">
        <f>IF(T$7=0,0,T$7/MAE!T$5*1000)</f>
        <v>0.88296180410045977</v>
      </c>
      <c r="U74" s="335">
        <f>IF(U$7=0,0,U$7/MAE!U$5*1000)</f>
        <v>0.88122410747460156</v>
      </c>
      <c r="V74" s="335">
        <f>IF(V$7=0,0,V$7/MAE!V$5*1000)</f>
        <v>0.74910210267414301</v>
      </c>
      <c r="W74" s="335">
        <f>IF(W$7=0,0,W$7/MAE!W$5*1000)</f>
        <v>0.74974501424807394</v>
      </c>
      <c r="X74" s="335">
        <f>IF(X$7=0,0,X$7/MAE!X$5*1000)</f>
        <v>0.7049586414942135</v>
      </c>
      <c r="Y74" s="335">
        <f>IF(Y$7=0,0,Y$7/MAE!Y$5*1000)</f>
        <v>0.67041935935047059</v>
      </c>
      <c r="DA74" s="177"/>
    </row>
    <row r="75" spans="1:105" ht="12" customHeight="1" x14ac:dyDescent="0.25">
      <c r="A75" s="173" t="s">
        <v>93</v>
      </c>
      <c r="B75" s="335">
        <f>IF(B$8=0,0,B$8/MAE!B$5*1000)</f>
        <v>1.0412528061673116</v>
      </c>
      <c r="C75" s="335">
        <f>IF(C$8=0,0,C$8/MAE!C$5*1000)</f>
        <v>1.1072745471687468</v>
      </c>
      <c r="D75" s="335">
        <f>IF(D$8=0,0,D$8/MAE!D$5*1000)</f>
        <v>1.1072356073172309</v>
      </c>
      <c r="E75" s="335">
        <f>IF(E$8=0,0,E$8/MAE!E$5*1000)</f>
        <v>1.1592018356725935</v>
      </c>
      <c r="F75" s="335">
        <f>IF(F$8=0,0,F$8/MAE!F$5*1000)</f>
        <v>1.1564344598648313</v>
      </c>
      <c r="G75" s="335">
        <f>IF(G$8=0,0,G$8/MAE!G$5*1000)</f>
        <v>1.2353235845101671</v>
      </c>
      <c r="H75" s="335">
        <f>IF(H$8=0,0,H$8/MAE!H$5*1000)</f>
        <v>1.17337554142336</v>
      </c>
      <c r="I75" s="335">
        <f>IF(I$8=0,0,I$8/MAE!I$5*1000)</f>
        <v>1.1018650634142353</v>
      </c>
      <c r="J75" s="335">
        <f>IF(J$8=0,0,J$8/MAE!J$5*1000)</f>
        <v>1.1511414657125083</v>
      </c>
      <c r="K75" s="335">
        <f>IF(K$8=0,0,K$8/MAE!K$5*1000)</f>
        <v>1.2947301299247196</v>
      </c>
      <c r="L75" s="335">
        <f>IF(L$8=0,0,L$8/MAE!L$5*1000)</f>
        <v>1.3218853659163472</v>
      </c>
      <c r="M75" s="335">
        <f>IF(M$8=0,0,M$8/MAE!M$5*1000)</f>
        <v>1.2121433963488324</v>
      </c>
      <c r="N75" s="335">
        <f>IF(N$8=0,0,N$8/MAE!N$5*1000)</f>
        <v>1.2157978067007309</v>
      </c>
      <c r="O75" s="335">
        <f>IF(O$8=0,0,O$8/MAE!O$5*1000)</f>
        <v>1.2560768766480852</v>
      </c>
      <c r="P75" s="335">
        <f>IF(P$8=0,0,P$8/MAE!P$5*1000)</f>
        <v>1.1880162817698019</v>
      </c>
      <c r="Q75" s="335">
        <f>IF(Q$8=0,0,Q$8/MAE!Q$5*1000)</f>
        <v>1.1368595476552881</v>
      </c>
      <c r="R75" s="335">
        <f>IF(R$8=0,0,R$8/MAE!R$5*1000)</f>
        <v>1.123585964278798</v>
      </c>
      <c r="S75" s="335">
        <f>IF(S$8=0,0,S$8/MAE!S$5*1000)</f>
        <v>1.1151185559567669</v>
      </c>
      <c r="T75" s="335">
        <f>IF(T$8=0,0,T$8/MAE!T$5*1000)</f>
        <v>1.0907175227123331</v>
      </c>
      <c r="U75" s="335">
        <f>IF(U$8=0,0,U$8/MAE!U$5*1000)</f>
        <v>1.0885709562921553</v>
      </c>
      <c r="V75" s="335">
        <f>IF(V$8=0,0,V$8/MAE!V$5*1000)</f>
        <v>0.92536142095041152</v>
      </c>
      <c r="W75" s="335">
        <f>IF(W$8=0,0,W$8/MAE!W$5*1000)</f>
        <v>0.92615560583585677</v>
      </c>
      <c r="X75" s="335">
        <f>IF(X$8=0,0,X$8/MAE!X$5*1000)</f>
        <v>0.87083126302226355</v>
      </c>
      <c r="Y75" s="335">
        <f>IF(Y$8=0,0,Y$8/MAE!Y$5*1000)</f>
        <v>0.8281650909623457</v>
      </c>
      <c r="DA75" s="177"/>
    </row>
    <row r="76" spans="1:105" ht="12" customHeight="1" x14ac:dyDescent="0.25">
      <c r="A76" s="173" t="s">
        <v>94</v>
      </c>
      <c r="B76" s="335">
        <f>IF(B$9=0,0,B$9/MAE!B$5*1000)</f>
        <v>0.64458507048452574</v>
      </c>
      <c r="C76" s="335">
        <f>IF(C$9=0,0,C$9/MAE!C$5*1000)</f>
        <v>0.68545567205684343</v>
      </c>
      <c r="D76" s="335">
        <f>IF(D$9=0,0,D$9/MAE!D$5*1000)</f>
        <v>0.68543156643447634</v>
      </c>
      <c r="E76" s="335">
        <f>IF(E$9=0,0,E$9/MAE!E$5*1000)</f>
        <v>0.717601136368748</v>
      </c>
      <c r="F76" s="335">
        <f>IF(F$9=0,0,F$9/MAE!F$5*1000)</f>
        <v>0.71588799896394317</v>
      </c>
      <c r="G76" s="335">
        <f>IF(G$9=0,0,G$9/MAE!G$5*1000)</f>
        <v>0.76472412374438903</v>
      </c>
      <c r="H76" s="335">
        <f>IF(H$9=0,0,H$9/MAE!H$5*1000)</f>
        <v>0.72637533516684172</v>
      </c>
      <c r="I76" s="335">
        <f>IF(I$9=0,0,I$9/MAE!I$5*1000)</f>
        <v>0.68210694401833605</v>
      </c>
      <c r="J76" s="335">
        <f>IF(J$9=0,0,J$9/MAE!J$5*1000)</f>
        <v>0.71261138353631459</v>
      </c>
      <c r="K76" s="335">
        <f>IF(K$9=0,0,K$9/MAE!K$5*1000)</f>
        <v>0.80149960423911226</v>
      </c>
      <c r="L76" s="335">
        <f>IF(L$9=0,0,L$9/MAE!L$5*1000)</f>
        <v>0.8183099884244055</v>
      </c>
      <c r="M76" s="335">
        <f>IF(M$9=0,0,M$9/MAE!M$5*1000)</f>
        <v>0.75037448345403934</v>
      </c>
      <c r="N76" s="335">
        <f>IF(N$9=0,0,N$9/MAE!N$5*1000)</f>
        <v>0.75263673748140458</v>
      </c>
      <c r="O76" s="335">
        <f>IF(O$9=0,0,O$9/MAE!O$5*1000)</f>
        <v>0.7775713998297662</v>
      </c>
      <c r="P76" s="335">
        <f>IF(P$9=0,0,P$9/MAE!P$5*1000)</f>
        <v>0.73543865061940061</v>
      </c>
      <c r="Q76" s="335">
        <f>IF(Q$9=0,0,Q$9/MAE!Q$5*1000)</f>
        <v>0.70377019616755909</v>
      </c>
      <c r="R76" s="335">
        <f>IF(R$9=0,0,R$9/MAE!R$5*1000)</f>
        <v>0.69555321598211284</v>
      </c>
      <c r="S76" s="335">
        <f>IF(S$9=0,0,S$9/MAE!S$5*1000)</f>
        <v>0.69031148702085576</v>
      </c>
      <c r="T76" s="335">
        <f>IF(T$9=0,0,T$9/MAE!T$5*1000)</f>
        <v>0.67520608548858707</v>
      </c>
      <c r="U76" s="335">
        <f>IF(U$9=0,0,U$9/MAE!U$5*1000)</f>
        <v>0.67387725865704851</v>
      </c>
      <c r="V76" s="335">
        <f>IF(V$9=0,0,V$9/MAE!V$5*1000)</f>
        <v>0.57284278439787373</v>
      </c>
      <c r="W76" s="335">
        <f>IF(W$9=0,0,W$9/MAE!W$5*1000)</f>
        <v>0.57333442266029211</v>
      </c>
      <c r="X76" s="335">
        <f>IF(X$9=0,0,X$9/MAE!X$5*1000)</f>
        <v>0.53908601996616312</v>
      </c>
      <c r="Y76" s="335">
        <f>IF(Y$9=0,0,Y$9/MAE!Y$5*1000)</f>
        <v>0.51267362773859515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0.71116339847865018</v>
      </c>
      <c r="C77" s="336">
        <f>IF(C$10=0,0,C$10/MAE!C$5*1000)</f>
        <v>0.73528183391053747</v>
      </c>
      <c r="D77" s="336">
        <f>IF(D$10=0,0,D$10/MAE!D$5*1000)</f>
        <v>0.74614732153175245</v>
      </c>
      <c r="E77" s="336">
        <f>IF(E$10=0,0,E$10/MAE!E$5*1000)</f>
        <v>0.84496015370438293</v>
      </c>
      <c r="F77" s="336">
        <f>IF(F$10=0,0,F$10/MAE!F$5*1000)</f>
        <v>0.81483457978924712</v>
      </c>
      <c r="G77" s="336">
        <f>IF(G$10=0,0,G$10/MAE!G$5*1000)</f>
        <v>0.79533456323941043</v>
      </c>
      <c r="H77" s="336">
        <f>IF(H$10=0,0,H$10/MAE!H$5*1000)</f>
        <v>0.75691884573084356</v>
      </c>
      <c r="I77" s="336">
        <f>IF(I$10=0,0,I$10/MAE!I$5*1000)</f>
        <v>0.70705166647095252</v>
      </c>
      <c r="J77" s="336">
        <f>IF(J$10=0,0,J$10/MAE!J$5*1000)</f>
        <v>0.74121587146478518</v>
      </c>
      <c r="K77" s="336">
        <f>IF(K$10=0,0,K$10/MAE!K$5*1000)</f>
        <v>0.80895362781533975</v>
      </c>
      <c r="L77" s="336">
        <f>IF(L$10=0,0,L$10/MAE!L$5*1000)</f>
        <v>0.81979217661946258</v>
      </c>
      <c r="M77" s="336">
        <f>IF(M$10=0,0,M$10/MAE!M$5*1000)</f>
        <v>0.74868469677339489</v>
      </c>
      <c r="N77" s="336">
        <f>IF(N$10=0,0,N$10/MAE!N$5*1000)</f>
        <v>0.75361464097496134</v>
      </c>
      <c r="O77" s="336">
        <f>IF(O$10=0,0,O$10/MAE!O$5*1000)</f>
        <v>0.78139162378533344</v>
      </c>
      <c r="P77" s="336">
        <f>IF(P$10=0,0,P$10/MAE!P$5*1000)</f>
        <v>0.74072754001211139</v>
      </c>
      <c r="Q77" s="336">
        <f>IF(Q$10=0,0,Q$10/MAE!Q$5*1000)</f>
        <v>0.70805175989135627</v>
      </c>
      <c r="R77" s="336">
        <f>IF(R$10=0,0,R$10/MAE!R$5*1000)</f>
        <v>0.6988877389499849</v>
      </c>
      <c r="S77" s="336">
        <f>IF(S$10=0,0,S$10/MAE!S$5*1000)</f>
        <v>0.6950442869472776</v>
      </c>
      <c r="T77" s="336">
        <f>IF(T$10=0,0,T$10/MAE!T$5*1000)</f>
        <v>0.67836373616181145</v>
      </c>
      <c r="U77" s="336">
        <f>IF(U$10=0,0,U$10/MAE!U$5*1000)</f>
        <v>0.68003592885038022</v>
      </c>
      <c r="V77" s="336">
        <f>IF(V$10=0,0,V$10/MAE!V$5*1000)</f>
        <v>0.58607174859955158</v>
      </c>
      <c r="W77" s="336">
        <f>IF(W$10=0,0,W$10/MAE!W$5*1000)</f>
        <v>0.58628560410609476</v>
      </c>
      <c r="X77" s="336">
        <f>IF(X$10=0,0,X$10/MAE!X$5*1000)</f>
        <v>0.55259785590789412</v>
      </c>
      <c r="Y77" s="336">
        <f>IF(Y$10=0,0,Y$10/MAE!Y$5*1000)</f>
        <v>0.52706182973320281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4.7579939709203609</v>
      </c>
      <c r="C78" s="349">
        <f>IF(C$16=0,0,C$16/MAE!C$5*1000)</f>
        <v>4.9152699394587396</v>
      </c>
      <c r="D78" s="349">
        <f>IF(D$16=0,0,D$16/MAE!D$5*1000)</f>
        <v>5.0033152972040051</v>
      </c>
      <c r="E78" s="349">
        <f>IF(E$16=0,0,E$16/MAE!E$5*1000)</f>
        <v>5.6808335890241697</v>
      </c>
      <c r="F78" s="349">
        <f>IF(F$16=0,0,F$16/MAE!F$5*1000)</f>
        <v>5.4516608234853878</v>
      </c>
      <c r="G78" s="349">
        <f>IF(G$16=0,0,G$16/MAE!G$5*1000)</f>
        <v>5.2355163262679829</v>
      </c>
      <c r="H78" s="349">
        <f>IF(H$16=0,0,H$16/MAE!H$5*1000)</f>
        <v>4.9700600918751618</v>
      </c>
      <c r="I78" s="349">
        <f>IF(I$16=0,0,I$16/MAE!I$5*1000)</f>
        <v>4.6484715945621415</v>
      </c>
      <c r="J78" s="349">
        <f>IF(J$16=0,0,J$16/MAE!J$5*1000)</f>
        <v>4.8883734357830937</v>
      </c>
      <c r="K78" s="349">
        <f>IF(K$16=0,0,K$16/MAE!K$5*1000)</f>
        <v>5.2139803211010403</v>
      </c>
      <c r="L78" s="349">
        <f>IF(L$16=0,0,L$16/MAE!L$5*1000)</f>
        <v>5.2574135713912558</v>
      </c>
      <c r="M78" s="349">
        <f>IF(M$16=0,0,M$16/MAE!M$5*1000)</f>
        <v>4.8028145704114662</v>
      </c>
      <c r="N78" s="349">
        <f>IF(N$16=0,0,N$16/MAE!N$5*1000)</f>
        <v>4.8223327627569841</v>
      </c>
      <c r="O78" s="349">
        <f>IF(O$16=0,0,O$16/MAE!O$5*1000)</f>
        <v>4.9910159939899899</v>
      </c>
      <c r="P78" s="349">
        <f>IF(P$16=0,0,P$16/MAE!P$5*1000)</f>
        <v>4.7284330746952827</v>
      </c>
      <c r="Q78" s="349">
        <f>IF(Q$16=0,0,Q$16/MAE!Q$5*1000)</f>
        <v>4.5142436021094836</v>
      </c>
      <c r="R78" s="349">
        <f>IF(R$16=0,0,R$16/MAE!R$5*1000)</f>
        <v>4.4616185385813871</v>
      </c>
      <c r="S78" s="349">
        <f>IF(S$16=0,0,S$16/MAE!S$5*1000)</f>
        <v>4.433196564360089</v>
      </c>
      <c r="T78" s="349">
        <f>IF(T$16=0,0,T$16/MAE!T$5*1000)</f>
        <v>4.333217463818765</v>
      </c>
      <c r="U78" s="349">
        <f>IF(U$16=0,0,U$16/MAE!U$5*1000)</f>
        <v>4.3348938802815402</v>
      </c>
      <c r="V78" s="349">
        <f>IF(V$16=0,0,V$16/MAE!V$5*1000)</f>
        <v>3.8228139829354473</v>
      </c>
      <c r="W78" s="349">
        <f>IF(W$16=0,0,W$16/MAE!W$5*1000)</f>
        <v>3.829178791745385</v>
      </c>
      <c r="X78" s="349">
        <f>IF(X$16=0,0,X$16/MAE!X$5*1000)</f>
        <v>3.6101723756840967</v>
      </c>
      <c r="Y78" s="349">
        <f>IF(Y$16=0,0,Y$16/MAE!Y$5*1000)</f>
        <v>3.4460538501891644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1.4088103598478541</v>
      </c>
      <c r="C79" s="349">
        <f>IF(C$24=0,0,C$24/MAE!C$5*1000)</f>
        <v>1.6124812364018519</v>
      </c>
      <c r="D79" s="349">
        <f>IF(D$24=0,0,D$24/MAE!D$5*1000)</f>
        <v>1.5379615214450761</v>
      </c>
      <c r="E79" s="349">
        <f>IF(E$24=0,0,E$24/MAE!E$5*1000)</f>
        <v>1.5507103310072805</v>
      </c>
      <c r="F79" s="349">
        <f>IF(F$24=0,0,F$24/MAE!F$5*1000)</f>
        <v>1.8899534825599817</v>
      </c>
      <c r="G79" s="349">
        <f>IF(G$24=0,0,G$24/MAE!G$5*1000)</f>
        <v>1.7031810915885679</v>
      </c>
      <c r="H79" s="349">
        <f>IF(H$24=0,0,H$24/MAE!H$5*1000)</f>
        <v>1.2751077770222727</v>
      </c>
      <c r="I79" s="349">
        <f>IF(I$24=0,0,I$24/MAE!I$5*1000)</f>
        <v>1.5674443742872857</v>
      </c>
      <c r="J79" s="349">
        <f>IF(J$24=0,0,J$24/MAE!J$5*1000)</f>
        <v>1.7334216593917018</v>
      </c>
      <c r="K79" s="349">
        <f>IF(K$24=0,0,K$24/MAE!K$5*1000)</f>
        <v>1.5099258002279408</v>
      </c>
      <c r="L79" s="349">
        <f>IF(L$24=0,0,L$24/MAE!L$5*1000)</f>
        <v>1.4561403550892862</v>
      </c>
      <c r="M79" s="349">
        <f>IF(M$24=0,0,M$24/MAE!M$5*1000)</f>
        <v>1.6102094845385266</v>
      </c>
      <c r="N79" s="349">
        <f>IF(N$24=0,0,N$24/MAE!N$5*1000)</f>
        <v>1.4874184878098617</v>
      </c>
      <c r="O79" s="349">
        <f>IF(O$24=0,0,O$24/MAE!O$5*1000)</f>
        <v>1.4170551225918253</v>
      </c>
      <c r="P79" s="349">
        <f>IF(P$24=0,0,P$24/MAE!P$5*1000)</f>
        <v>1.2736394322395888</v>
      </c>
      <c r="Q79" s="349">
        <f>IF(Q$24=0,0,Q$24/MAE!Q$5*1000)</f>
        <v>1.3159898555349938</v>
      </c>
      <c r="R79" s="349">
        <f>IF(R$24=0,0,R$24/MAE!R$5*1000)</f>
        <v>1.298135689896855</v>
      </c>
      <c r="S79" s="349">
        <f>IF(S$24=0,0,S$24/MAE!S$5*1000)</f>
        <v>1.2372283760347549</v>
      </c>
      <c r="T79" s="349">
        <f>IF(T$24=0,0,T$24/MAE!T$5*1000)</f>
        <v>1.2642026171639393</v>
      </c>
      <c r="U79" s="349">
        <f>IF(U$24=0,0,U$24/MAE!U$5*1000)</f>
        <v>1.1871887090587478</v>
      </c>
      <c r="V79" s="349">
        <f>IF(V$24=0,0,V$24/MAE!V$5*1000)</f>
        <v>1.2336061615784819</v>
      </c>
      <c r="W79" s="349">
        <f>IF(W$24=0,0,W$24/MAE!W$5*1000)</f>
        <v>1.2574030175963518</v>
      </c>
      <c r="X79" s="349">
        <f>IF(X$24=0,0,X$24/MAE!X$5*1000)</f>
        <v>1.0870472940828615</v>
      </c>
      <c r="Y79" s="349">
        <f>IF(Y$24=0,0,Y$24/MAE!Y$5*1000)</f>
        <v>0.93778980235835452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6.7971342441719447</v>
      </c>
      <c r="C80" s="349">
        <f>IF(C$27=0,0,C$27/MAE!C$5*1000)</f>
        <v>7.021814199226772</v>
      </c>
      <c r="D80" s="349">
        <f>IF(D$27=0,0,D$27/MAE!D$5*1000)</f>
        <v>7.147593281720007</v>
      </c>
      <c r="E80" s="349">
        <f>IF(E$27=0,0,E$27/MAE!E$5*1000)</f>
        <v>8.1154765557488151</v>
      </c>
      <c r="F80" s="349">
        <f>IF(F$27=0,0,F$27/MAE!F$5*1000)</f>
        <v>7.7880868906934122</v>
      </c>
      <c r="G80" s="349">
        <f>IF(G$27=0,0,G$27/MAE!G$5*1000)</f>
        <v>7.4793090375256943</v>
      </c>
      <c r="H80" s="349">
        <f>IF(H$27=0,0,H$27/MAE!H$5*1000)</f>
        <v>7.1000858455359426</v>
      </c>
      <c r="I80" s="349">
        <f>IF(I$27=0,0,I$27/MAE!I$5*1000)</f>
        <v>6.640673706517342</v>
      </c>
      <c r="J80" s="349">
        <f>IF(J$27=0,0,J$27/MAE!J$5*1000)</f>
        <v>6.9833906225472742</v>
      </c>
      <c r="K80" s="349">
        <f>IF(K$27=0,0,K$27/MAE!K$5*1000)</f>
        <v>7.4485433158586281</v>
      </c>
      <c r="L80" s="349">
        <f>IF(L$27=0,0,L$27/MAE!L$5*1000)</f>
        <v>7.5105908162732264</v>
      </c>
      <c r="M80" s="349">
        <f>IF(M$27=0,0,M$27/MAE!M$5*1000)</f>
        <v>6.8611636720163816</v>
      </c>
      <c r="N80" s="349">
        <f>IF(N$27=0,0,N$27/MAE!N$5*1000)</f>
        <v>6.8890468039385473</v>
      </c>
      <c r="O80" s="349">
        <f>IF(O$27=0,0,O$27/MAE!O$5*1000)</f>
        <v>7.130022848557128</v>
      </c>
      <c r="P80" s="349">
        <f>IF(P$27=0,0,P$27/MAE!P$5*1000)</f>
        <v>6.7549043924218326</v>
      </c>
      <c r="Q80" s="349">
        <f>IF(Q$27=0,0,Q$27/MAE!Q$5*1000)</f>
        <v>6.4489194315849776</v>
      </c>
      <c r="R80" s="349">
        <f>IF(R$27=0,0,R$27/MAE!R$5*1000)</f>
        <v>6.373740769401981</v>
      </c>
      <c r="S80" s="349">
        <f>IF(S$27=0,0,S$27/MAE!S$5*1000)</f>
        <v>6.3331379490858444</v>
      </c>
      <c r="T80" s="349">
        <f>IF(T$27=0,0,T$27/MAE!T$5*1000)</f>
        <v>6.1903106625982325</v>
      </c>
      <c r="U80" s="349">
        <f>IF(U$27=0,0,U$27/MAE!U$5*1000)</f>
        <v>6.1927055432593443</v>
      </c>
      <c r="V80" s="349">
        <f>IF(V$27=0,0,V$27/MAE!V$5*1000)</f>
        <v>5.4611628327649262</v>
      </c>
      <c r="W80" s="349">
        <f>IF(W$27=0,0,W$27/MAE!W$5*1000)</f>
        <v>5.4702554167791222</v>
      </c>
      <c r="X80" s="349">
        <f>IF(X$27=0,0,X$27/MAE!X$5*1000)</f>
        <v>5.1573891081201362</v>
      </c>
      <c r="Y80" s="349">
        <f>IF(Y$27=0,0,Y$27/MAE!Y$5*1000)</f>
        <v>4.9229340716988048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4.0549176965263909</v>
      </c>
      <c r="C81" s="349">
        <f>IF(C$35=0,0,C$35/MAE!C$5*1000)</f>
        <v>4.1120390654958054</v>
      </c>
      <c r="D81" s="349">
        <f>IF(D$35=0,0,D$35/MAE!D$5*1000)</f>
        <v>4.2693234184815125</v>
      </c>
      <c r="E81" s="349">
        <f>IF(E$35=0,0,E$35/MAE!E$5*1000)</f>
        <v>5.066473162131369</v>
      </c>
      <c r="F81" s="349">
        <f>IF(F$35=0,0,F$35/MAE!F$5*1000)</f>
        <v>4.6855685119237709</v>
      </c>
      <c r="G81" s="349">
        <f>IF(G$35=0,0,G$35/MAE!G$5*1000)</f>
        <v>4.1742891855484174</v>
      </c>
      <c r="H81" s="349">
        <f>IF(H$35=0,0,H$35/MAE!H$5*1000)</f>
        <v>3.9626256504284663</v>
      </c>
      <c r="I81" s="349">
        <f>IF(I$35=0,0,I$35/MAE!I$5*1000)</f>
        <v>3.6717714599847695</v>
      </c>
      <c r="J81" s="349">
        <f>IF(J$35=0,0,J$35/MAE!J$5*1000)</f>
        <v>3.9095574214462339</v>
      </c>
      <c r="K81" s="349">
        <f>IF(K$35=0,0,K$35/MAE!K$5*1000)</f>
        <v>3.5009739367681441</v>
      </c>
      <c r="L81" s="349">
        <f>IF(L$35=0,0,L$35/MAE!L$5*1000)</f>
        <v>2.8332476119154992</v>
      </c>
      <c r="M81" s="349">
        <f>IF(M$35=0,0,M$35/MAE!M$5*1000)</f>
        <v>2.5490795376123221</v>
      </c>
      <c r="N81" s="349">
        <f>IF(N$35=0,0,N$35/MAE!N$5*1000)</f>
        <v>2.4019029091050594</v>
      </c>
      <c r="O81" s="349">
        <f>IF(O$35=0,0,O$35/MAE!O$5*1000)</f>
        <v>2.3546062055265042</v>
      </c>
      <c r="P81" s="349">
        <f>IF(P$35=0,0,P$35/MAE!P$5*1000)</f>
        <v>2.0353292344003706</v>
      </c>
      <c r="Q81" s="349">
        <f>IF(Q$35=0,0,Q$35/MAE!Q$5*1000)</f>
        <v>2.1145787750351666</v>
      </c>
      <c r="R81" s="349">
        <f>IF(R$35=0,0,R$35/MAE!R$5*1000)</f>
        <v>2.1239783046688072</v>
      </c>
      <c r="S81" s="349">
        <f>IF(S$35=0,0,S$35/MAE!S$5*1000)</f>
        <v>2.0863769477611775</v>
      </c>
      <c r="T81" s="349">
        <f>IF(T$35=0,0,T$35/MAE!T$5*1000)</f>
        <v>2.0127473532402504</v>
      </c>
      <c r="U81" s="349">
        <f>IF(U$35=0,0,U$35/MAE!U$5*1000)</f>
        <v>1.814216180444034</v>
      </c>
      <c r="V81" s="349">
        <f>IF(V$35=0,0,V$35/MAE!V$5*1000)</f>
        <v>4.6317974773725394</v>
      </c>
      <c r="W81" s="349">
        <f>IF(W$35=0,0,W$35/MAE!W$5*1000)</f>
        <v>4.5472747174363981</v>
      </c>
      <c r="X81" s="349">
        <f>IF(X$35=0,0,X$35/MAE!X$5*1000)</f>
        <v>4.525952186973039</v>
      </c>
      <c r="Y81" s="349">
        <f>IF(Y$35=0,0,Y$35/MAE!Y$5*1000)</f>
        <v>4.4725471465020741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2.9750080176208868</v>
      </c>
      <c r="C82" s="349">
        <f>IF(C$46=0,0,C$46/MAE!C$5*1000)</f>
        <v>3.1636415633392767</v>
      </c>
      <c r="D82" s="349">
        <f>IF(D$46=0,0,D$46/MAE!D$5*1000)</f>
        <v>3.163530306620661</v>
      </c>
      <c r="E82" s="349">
        <f>IF(E$46=0,0,E$46/MAE!E$5*1000)</f>
        <v>3.312005244778836</v>
      </c>
      <c r="F82" s="349">
        <f>IF(F$46=0,0,F$46/MAE!F$5*1000)</f>
        <v>3.3040984567566598</v>
      </c>
      <c r="G82" s="349">
        <f>IF(G$46=0,0,G$46/MAE!G$5*1000)</f>
        <v>3.5294959557433327</v>
      </c>
      <c r="H82" s="349">
        <f>IF(H$46=0,0,H$46/MAE!H$5*1000)</f>
        <v>3.3525015469238846</v>
      </c>
      <c r="I82" s="349">
        <f>IF(I$46=0,0,I$46/MAE!I$5*1000)</f>
        <v>3.1481858954692439</v>
      </c>
      <c r="J82" s="349">
        <f>IF(J$46=0,0,J$46/MAE!J$5*1000)</f>
        <v>3.2889756163214519</v>
      </c>
      <c r="K82" s="349">
        <f>IF(K$46=0,0,K$46/MAE!K$5*1000)</f>
        <v>3.699228942642057</v>
      </c>
      <c r="L82" s="349">
        <f>IF(L$46=0,0,L$46/MAE!L$5*1000)</f>
        <v>3.7768153311895629</v>
      </c>
      <c r="M82" s="349">
        <f>IF(M$46=0,0,M$46/MAE!M$5*1000)</f>
        <v>3.4632668467109506</v>
      </c>
      <c r="N82" s="349">
        <f>IF(N$46=0,0,N$46/MAE!N$5*1000)</f>
        <v>3.4737080191449463</v>
      </c>
      <c r="O82" s="349">
        <f>IF(O$46=0,0,O$46/MAE!O$5*1000)</f>
        <v>3.5887910761373862</v>
      </c>
      <c r="P82" s="349">
        <f>IF(P$46=0,0,P$46/MAE!P$5*1000)</f>
        <v>3.3943322336280031</v>
      </c>
      <c r="Q82" s="349">
        <f>IF(Q$46=0,0,Q$46/MAE!Q$5*1000)</f>
        <v>3.2481701361579653</v>
      </c>
      <c r="R82" s="349">
        <f>IF(R$46=0,0,R$46/MAE!R$5*1000)</f>
        <v>3.2102456122251355</v>
      </c>
      <c r="S82" s="349">
        <f>IF(S$46=0,0,S$46/MAE!S$5*1000)</f>
        <v>3.1860530170193337</v>
      </c>
      <c r="T82" s="349">
        <f>IF(T$46=0,0,T$46/MAE!T$5*1000)</f>
        <v>3.1163357791780939</v>
      </c>
      <c r="U82" s="349">
        <f>IF(U$46=0,0,U$46/MAE!U$5*1000)</f>
        <v>3.1102027322633008</v>
      </c>
      <c r="V82" s="349">
        <f>IF(V$46=0,0,V$46/MAE!V$5*1000)</f>
        <v>2.6438897741440326</v>
      </c>
      <c r="W82" s="349">
        <f>IF(W$46=0,0,W$46/MAE!W$5*1000)</f>
        <v>2.6461588738167325</v>
      </c>
      <c r="X82" s="349">
        <f>IF(X$46=0,0,X$46/MAE!X$5*1000)</f>
        <v>2.4880893229207519</v>
      </c>
      <c r="Y82" s="349">
        <f>IF(Y$46=0,0,Y$46/MAE!Y$5*1000)</f>
        <v>2.3661859741781308</v>
      </c>
      <c r="DA82" s="178"/>
    </row>
    <row r="83" spans="1:105" ht="12" customHeight="1" x14ac:dyDescent="0.25">
      <c r="A83" s="41" t="s">
        <v>2594</v>
      </c>
      <c r="B83" s="337">
        <f>IF(B$47=0,0,B$47/MAE!B$5*1000)</f>
        <v>2.0145435783257808</v>
      </c>
      <c r="C83" s="337">
        <f>IF(C$47=0,0,C$47/MAE!C$5*1000)</f>
        <v>2.1422778553203341</v>
      </c>
      <c r="D83" s="337">
        <f>IF(D$47=0,0,D$47/MAE!D$5*1000)</f>
        <v>2.1422025172013419</v>
      </c>
      <c r="E83" s="337">
        <f>IF(E$47=0,0,E$47/MAE!E$5*1000)</f>
        <v>2.2427431649701068</v>
      </c>
      <c r="F83" s="337">
        <f>IF(F$47=0,0,F$47/MAE!F$5*1000)</f>
        <v>2.2373890385472821</v>
      </c>
      <c r="G83" s="337">
        <f>IF(G$47=0,0,G$47/MAE!G$5*1000)</f>
        <v>2.3900182353308992</v>
      </c>
      <c r="H83" s="337">
        <f>IF(H$47=0,0,H$47/MAE!H$5*1000)</f>
        <v>2.2701654660022532</v>
      </c>
      <c r="I83" s="337">
        <f>IF(I$47=0,0,I$47/MAE!I$5*1000)</f>
        <v>2.1318119620279821</v>
      </c>
      <c r="J83" s="337">
        <f>IF(J$47=0,0,J$47/MAE!J$5*1000)</f>
        <v>2.2271485212430093</v>
      </c>
      <c r="K83" s="337">
        <f>IF(K$47=0,0,K$47/MAE!K$5*1000)</f>
        <v>2.5049538915582459</v>
      </c>
      <c r="L83" s="337">
        <f>IF(L$47=0,0,L$47/MAE!L$5*1000)</f>
        <v>2.5574919552838229</v>
      </c>
      <c r="M83" s="337">
        <f>IF(M$47=0,0,M$47/MAE!M$5*1000)</f>
        <v>2.3451708179427193</v>
      </c>
      <c r="N83" s="337">
        <f>IF(N$47=0,0,N$47/MAE!N$5*1000)</f>
        <v>2.3522411171662876</v>
      </c>
      <c r="O83" s="337">
        <f>IF(O$47=0,0,O$47/MAE!O$5*1000)</f>
        <v>2.4301702629249005</v>
      </c>
      <c r="P83" s="337">
        <f>IF(P$47=0,0,P$47/MAE!P$5*1000)</f>
        <v>2.2984913531183908</v>
      </c>
      <c r="Q83" s="337">
        <f>IF(Q$47=0,0,Q$47/MAE!Q$5*1000)</f>
        <v>2.1995168585594276</v>
      </c>
      <c r="R83" s="337">
        <f>IF(R$47=0,0,R$47/MAE!R$5*1000)</f>
        <v>2.1738360517523794</v>
      </c>
      <c r="S83" s="337">
        <f>IF(S$47=0,0,S$47/MAE!S$5*1000)</f>
        <v>2.1574538984854912</v>
      </c>
      <c r="T83" s="337">
        <f>IF(T$47=0,0,T$47/MAE!T$5*1000)</f>
        <v>2.1102444748604769</v>
      </c>
      <c r="U83" s="337">
        <f>IF(U$47=0,0,U$47/MAE!U$5*1000)</f>
        <v>2.1060914473040508</v>
      </c>
      <c r="V83" s="337">
        <f>IF(V$47=0,0,V$47/MAE!V$5*1000)</f>
        <v>1.7903249788760047</v>
      </c>
      <c r="W83" s="337">
        <f>IF(W$47=0,0,W$47/MAE!W$5*1000)</f>
        <v>1.7918615126087349</v>
      </c>
      <c r="X83" s="337">
        <f>IF(X$47=0,0,X$47/MAE!X$5*1000)</f>
        <v>1.6848238183234632</v>
      </c>
      <c r="Y83" s="337">
        <f>IF(Y$47=0,0,Y$47/MAE!Y$5*1000)</f>
        <v>1.6022762732643256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SE: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151.43436982844901</v>
      </c>
      <c r="C5" s="223">
        <v>139.4006990421303</v>
      </c>
      <c r="D5" s="223">
        <v>142.6712617992996</v>
      </c>
      <c r="E5" s="223">
        <v>159.449799090684</v>
      </c>
      <c r="F5" s="223">
        <v>156.18332753354699</v>
      </c>
      <c r="G5" s="223">
        <v>123.37748046074449</v>
      </c>
      <c r="H5" s="223">
        <v>128.346959444829</v>
      </c>
      <c r="I5" s="223">
        <v>121.55090341219601</v>
      </c>
      <c r="J5" s="223">
        <v>107.0569258431586</v>
      </c>
      <c r="K5" s="223">
        <v>125.29465540671031</v>
      </c>
      <c r="L5" s="223">
        <v>228.4899915976284</v>
      </c>
      <c r="M5" s="223">
        <v>215.51115405389999</v>
      </c>
      <c r="N5" s="223">
        <v>205.32872350466411</v>
      </c>
      <c r="O5" s="223">
        <v>194.34345344439021</v>
      </c>
      <c r="P5" s="223">
        <v>200.58908439626899</v>
      </c>
      <c r="Q5" s="223">
        <v>188.7899300815323</v>
      </c>
      <c r="R5" s="223">
        <v>183.3711540281337</v>
      </c>
      <c r="S5" s="223">
        <v>185.5606922023043</v>
      </c>
      <c r="T5" s="223">
        <v>189.4582247976783</v>
      </c>
      <c r="U5" s="223">
        <v>180.22291706190819</v>
      </c>
      <c r="V5" s="223">
        <v>205.46161065805359</v>
      </c>
      <c r="W5" s="223">
        <v>211.99883083293389</v>
      </c>
      <c r="X5" s="223">
        <v>214.7519886581679</v>
      </c>
      <c r="Y5" s="223">
        <v>218.40699133411391</v>
      </c>
      <c r="DA5" s="89" t="s">
        <v>2596</v>
      </c>
    </row>
    <row r="6" spans="1:105" ht="12" customHeight="1" x14ac:dyDescent="0.25">
      <c r="A6" s="55" t="s">
        <v>91</v>
      </c>
      <c r="B6" s="259">
        <v>3.220657570664283</v>
      </c>
      <c r="C6" s="259">
        <v>2.9924815659215929</v>
      </c>
      <c r="D6" s="259">
        <v>3.0333985328498589</v>
      </c>
      <c r="E6" s="259">
        <v>3.2546460239315489</v>
      </c>
      <c r="F6" s="259">
        <v>3.2318375502064001</v>
      </c>
      <c r="G6" s="259">
        <v>2.7073571536352778</v>
      </c>
      <c r="H6" s="259">
        <v>2.838336722507079</v>
      </c>
      <c r="I6" s="259">
        <v>2.6698675553739899</v>
      </c>
      <c r="J6" s="259">
        <v>2.3342677555612141</v>
      </c>
      <c r="K6" s="259">
        <v>2.8590371135031472</v>
      </c>
      <c r="L6" s="259">
        <v>5.3508760820459633</v>
      </c>
      <c r="M6" s="259">
        <v>5.0165261915212476</v>
      </c>
      <c r="N6" s="259">
        <v>4.8207585713471177</v>
      </c>
      <c r="O6" s="259">
        <v>4.5936664164659966</v>
      </c>
      <c r="P6" s="259">
        <v>4.7800885736366761</v>
      </c>
      <c r="Q6" s="259">
        <v>4.4594063882354762</v>
      </c>
      <c r="R6" s="259">
        <v>4.327281334981758</v>
      </c>
      <c r="S6" s="259">
        <v>4.387761124198498</v>
      </c>
      <c r="T6" s="259">
        <v>4.4771058502103678</v>
      </c>
      <c r="U6" s="259">
        <v>4.2979145237849439</v>
      </c>
      <c r="V6" s="259">
        <v>3.9883034574216349</v>
      </c>
      <c r="W6" s="259">
        <v>4.1410721497714258</v>
      </c>
      <c r="X6" s="259">
        <v>4.1357353236446803</v>
      </c>
      <c r="Y6" s="259">
        <v>4.1586269841664016</v>
      </c>
      <c r="DA6" s="67" t="s">
        <v>2597</v>
      </c>
    </row>
    <row r="7" spans="1:105" ht="12" customHeight="1" x14ac:dyDescent="0.25">
      <c r="A7" s="173" t="s">
        <v>92</v>
      </c>
      <c r="B7" s="224">
        <v>1.1373335492497869</v>
      </c>
      <c r="C7" s="224">
        <v>1.0567561455259531</v>
      </c>
      <c r="D7" s="224">
        <v>1.0712054429753131</v>
      </c>
      <c r="E7" s="224">
        <v>1.1493361317472479</v>
      </c>
      <c r="F7" s="224">
        <v>1.1412816143682261</v>
      </c>
      <c r="G7" s="224">
        <v>0.95606814852897004</v>
      </c>
      <c r="H7" s="224">
        <v>1.0023218885418981</v>
      </c>
      <c r="I7" s="224">
        <v>0.94282918197790488</v>
      </c>
      <c r="J7" s="224">
        <v>0.82431645497294848</v>
      </c>
      <c r="K7" s="224">
        <v>1.0096319637814579</v>
      </c>
      <c r="L7" s="224">
        <v>1.8895926538175569</v>
      </c>
      <c r="M7" s="224">
        <v>1.771521316105203</v>
      </c>
      <c r="N7" s="224">
        <v>1.7023885140622641</v>
      </c>
      <c r="O7" s="224">
        <v>1.622193857893196</v>
      </c>
      <c r="P7" s="224">
        <v>1.6880264305966639</v>
      </c>
      <c r="Q7" s="224">
        <v>1.574781666103338</v>
      </c>
      <c r="R7" s="224">
        <v>1.5281234131022661</v>
      </c>
      <c r="S7" s="224">
        <v>1.5494810681210109</v>
      </c>
      <c r="T7" s="224">
        <v>1.5810320020878501</v>
      </c>
      <c r="U7" s="224">
        <v>1.5177529037029289</v>
      </c>
      <c r="V7" s="224">
        <v>1.4084177616495119</v>
      </c>
      <c r="W7" s="224">
        <v>1.4623660486909691</v>
      </c>
      <c r="X7" s="224">
        <v>1.4604814175970739</v>
      </c>
      <c r="Y7" s="224">
        <v>1.4685653113169581</v>
      </c>
      <c r="DA7" s="177" t="s">
        <v>2598</v>
      </c>
    </row>
    <row r="8" spans="1:105" ht="12" customHeight="1" x14ac:dyDescent="0.25">
      <c r="A8" s="173" t="s">
        <v>93</v>
      </c>
      <c r="B8" s="224">
        <v>7.5284536676513234</v>
      </c>
      <c r="C8" s="224">
        <v>6.9950804536151523</v>
      </c>
      <c r="D8" s="224">
        <v>7.0907259803380507</v>
      </c>
      <c r="E8" s="224">
        <v>7.6079034352976764</v>
      </c>
      <c r="F8" s="224">
        <v>7.5545874481422297</v>
      </c>
      <c r="G8" s="224">
        <v>6.3285873911530359</v>
      </c>
      <c r="H8" s="224">
        <v>6.6347589086226577</v>
      </c>
      <c r="I8" s="224">
        <v>6.2409535159780507</v>
      </c>
      <c r="J8" s="224">
        <v>5.4564716242125666</v>
      </c>
      <c r="K8" s="224">
        <v>6.6831471433532474</v>
      </c>
      <c r="L8" s="224">
        <v>12.507949628658549</v>
      </c>
      <c r="M8" s="224">
        <v>11.726389464508451</v>
      </c>
      <c r="N8" s="224">
        <v>11.26877252580258</v>
      </c>
      <c r="O8" s="224">
        <v>10.73793286688255</v>
      </c>
      <c r="P8" s="224">
        <v>11.17370430240142</v>
      </c>
      <c r="Q8" s="224">
        <v>10.42409310597232</v>
      </c>
      <c r="R8" s="224">
        <v>10.11524395950704</v>
      </c>
      <c r="S8" s="224">
        <v>10.25661859526307</v>
      </c>
      <c r="T8" s="224">
        <v>10.465466513885669</v>
      </c>
      <c r="U8" s="224">
        <v>10.04659751926587</v>
      </c>
      <c r="V8" s="224">
        <v>9.3228656362679789</v>
      </c>
      <c r="W8" s="224">
        <v>9.6799703569619826</v>
      </c>
      <c r="X8" s="224">
        <v>9.6674952498306013</v>
      </c>
      <c r="Y8" s="224">
        <v>9.7210056904260718</v>
      </c>
      <c r="DA8" s="177" t="s">
        <v>2599</v>
      </c>
    </row>
    <row r="9" spans="1:105" ht="12" customHeight="1" x14ac:dyDescent="0.25">
      <c r="A9" s="173" t="s">
        <v>94</v>
      </c>
      <c r="B9" s="224">
        <v>3.3017469407173761</v>
      </c>
      <c r="C9" s="224">
        <v>3.0678259450590581</v>
      </c>
      <c r="D9" s="224">
        <v>3.1097731149815568</v>
      </c>
      <c r="E9" s="224">
        <v>3.3365911516068212</v>
      </c>
      <c r="F9" s="224">
        <v>3.3132084085824172</v>
      </c>
      <c r="G9" s="224">
        <v>2.775522700974649</v>
      </c>
      <c r="H9" s="224">
        <v>2.9098000593495579</v>
      </c>
      <c r="I9" s="224">
        <v>2.7370891936389419</v>
      </c>
      <c r="J9" s="224">
        <v>2.393039698147668</v>
      </c>
      <c r="K9" s="224">
        <v>2.931021642564573</v>
      </c>
      <c r="L9" s="224">
        <v>5.485599864753409</v>
      </c>
      <c r="M9" s="224">
        <v>5.1428317486318713</v>
      </c>
      <c r="N9" s="224">
        <v>4.9421351123644737</v>
      </c>
      <c r="O9" s="224">
        <v>4.7093252556230087</v>
      </c>
      <c r="P9" s="224">
        <v>4.9004411298242134</v>
      </c>
      <c r="Q9" s="224">
        <v>4.5716848428363406</v>
      </c>
      <c r="R9" s="224">
        <v>4.4362331591968989</v>
      </c>
      <c r="S9" s="224">
        <v>4.4982357020442034</v>
      </c>
      <c r="T9" s="224">
        <v>4.5898299399619189</v>
      </c>
      <c r="U9" s="224">
        <v>4.4061269535850727</v>
      </c>
      <c r="V9" s="224">
        <v>4.0887205330799423</v>
      </c>
      <c r="W9" s="224">
        <v>4.2453356191411684</v>
      </c>
      <c r="X9" s="224">
        <v>4.2398644229799762</v>
      </c>
      <c r="Y9" s="224">
        <v>4.2633324472691738</v>
      </c>
      <c r="DA9" s="177" t="s">
        <v>2600</v>
      </c>
    </row>
    <row r="10" spans="1:105" ht="12" customHeight="1" x14ac:dyDescent="0.25">
      <c r="A10" s="56" t="s">
        <v>95</v>
      </c>
      <c r="B10" s="260">
        <v>5.7785097270514996</v>
      </c>
      <c r="C10" s="260">
        <v>5.3418964541175624</v>
      </c>
      <c r="D10" s="260">
        <v>5.4366832443292834</v>
      </c>
      <c r="E10" s="260">
        <v>5.9828149598961629</v>
      </c>
      <c r="F10" s="260">
        <v>5.8330721394044467</v>
      </c>
      <c r="G10" s="260">
        <v>4.8162531430245217</v>
      </c>
      <c r="H10" s="260">
        <v>5.083964273175158</v>
      </c>
      <c r="I10" s="260">
        <v>4.7440199196051243</v>
      </c>
      <c r="J10" s="260">
        <v>4.1451973940831719</v>
      </c>
      <c r="K10" s="260">
        <v>5.1267732356942286</v>
      </c>
      <c r="L10" s="260">
        <v>9.6851936075906284</v>
      </c>
      <c r="M10" s="260">
        <v>9.0567297355081955</v>
      </c>
      <c r="N10" s="260">
        <v>8.7618733561917477</v>
      </c>
      <c r="O10" s="260">
        <v>8.3970898315420186</v>
      </c>
      <c r="P10" s="260">
        <v>8.7756606978904319</v>
      </c>
      <c r="Q10" s="260">
        <v>8.1690511843123392</v>
      </c>
      <c r="R10" s="260">
        <v>7.9093795406387546</v>
      </c>
      <c r="S10" s="260">
        <v>8.041766737776662</v>
      </c>
      <c r="T10" s="260">
        <v>8.1869275598180842</v>
      </c>
      <c r="U10" s="260">
        <v>7.9146236137082324</v>
      </c>
      <c r="V10" s="260">
        <v>7.3838779886455876</v>
      </c>
      <c r="W10" s="260">
        <v>7.6583034704562509</v>
      </c>
      <c r="X10" s="260">
        <v>7.6822152113022666</v>
      </c>
      <c r="Y10" s="260">
        <v>7.7525727604252586</v>
      </c>
      <c r="DA10" s="68" t="s">
        <v>2601</v>
      </c>
    </row>
    <row r="11" spans="1:105" ht="12" customHeight="1" x14ac:dyDescent="0.25">
      <c r="A11" s="37" t="s">
        <v>159</v>
      </c>
      <c r="B11" s="226">
        <v>1.8811125626911069</v>
      </c>
      <c r="C11" s="226">
        <v>1.3567374814699591</v>
      </c>
      <c r="D11" s="226">
        <v>1.565501002955217</v>
      </c>
      <c r="E11" s="226">
        <v>2.690311752122672</v>
      </c>
      <c r="F11" s="226">
        <v>2.2725156994563598</v>
      </c>
      <c r="G11" s="226">
        <v>0.85878894415018103</v>
      </c>
      <c r="H11" s="226">
        <v>0.87008056193065419</v>
      </c>
      <c r="I11" s="226">
        <v>0.80795499455722886</v>
      </c>
      <c r="J11" s="226">
        <v>0.73497908243798726</v>
      </c>
      <c r="K11" s="226">
        <v>0.40581021907196191</v>
      </c>
      <c r="L11" s="226">
        <v>0.33949466589896998</v>
      </c>
      <c r="M11" s="226">
        <v>0.20947805853198451</v>
      </c>
      <c r="N11" s="226">
        <v>0.17046513561085819</v>
      </c>
      <c r="O11" s="226">
        <v>0.1377356709452745</v>
      </c>
      <c r="P11" s="226">
        <v>0.1044500795401105</v>
      </c>
      <c r="Q11" s="226">
        <v>0.1071375732840746</v>
      </c>
      <c r="R11" s="226">
        <v>0.1243440739022882</v>
      </c>
      <c r="S11" s="226">
        <v>0.12027245056441289</v>
      </c>
      <c r="T11" s="226">
        <v>0.1149217769615986</v>
      </c>
      <c r="U11" s="226">
        <v>6.7648370528151078E-2</v>
      </c>
      <c r="V11" s="226">
        <v>0.19438484314926119</v>
      </c>
      <c r="W11" s="226">
        <v>0.20705199080509781</v>
      </c>
      <c r="X11" s="226">
        <v>0.19222743066810349</v>
      </c>
      <c r="Y11" s="226">
        <v>0.19662008144495191</v>
      </c>
      <c r="DA11" s="69" t="s">
        <v>2602</v>
      </c>
    </row>
    <row r="12" spans="1:105" ht="12" customHeight="1" x14ac:dyDescent="0.25">
      <c r="A12" s="37" t="s">
        <v>35</v>
      </c>
      <c r="B12" s="226">
        <v>5.5259797505086229E-2</v>
      </c>
      <c r="C12" s="226">
        <v>8.7798613819683236E-2</v>
      </c>
      <c r="D12" s="226">
        <v>6.4008431547881522E-2</v>
      </c>
      <c r="E12" s="226">
        <v>4.5050326473644403E-2</v>
      </c>
      <c r="F12" s="226">
        <v>0.15782310565073149</v>
      </c>
      <c r="G12" s="226">
        <v>6.1490531590300018E-2</v>
      </c>
      <c r="H12" s="226">
        <v>1.3148718836762909E-2</v>
      </c>
      <c r="I12" s="226">
        <v>7.4916908832898629E-2</v>
      </c>
      <c r="J12" s="226">
        <v>9.3330869991936558E-2</v>
      </c>
      <c r="K12" s="226">
        <v>2.3944434882158579E-2</v>
      </c>
      <c r="L12" s="226">
        <v>3.2854826960943467E-2</v>
      </c>
      <c r="M12" s="226">
        <v>0.14271911750178889</v>
      </c>
      <c r="N12" s="226">
        <v>7.448500438864683E-2</v>
      </c>
      <c r="O12" s="226">
        <v>3.805041112347432E-2</v>
      </c>
      <c r="P12" s="226">
        <v>2.7502392689613801E-2</v>
      </c>
      <c r="Q12" s="226">
        <v>4.6458261231422458E-2</v>
      </c>
      <c r="R12" s="226">
        <v>4.3522629414100851E-2</v>
      </c>
      <c r="S12" s="226">
        <v>3.1765116158982809E-2</v>
      </c>
      <c r="T12" s="226">
        <v>4.7408119850042348E-2</v>
      </c>
      <c r="U12" s="226">
        <v>2.9632055399346241E-2</v>
      </c>
      <c r="V12" s="226">
        <v>7.7332222734303013E-2</v>
      </c>
      <c r="W12" s="226">
        <v>9.0800522718456345E-2</v>
      </c>
      <c r="X12" s="226">
        <v>5.2240794061131607E-2</v>
      </c>
      <c r="Y12" s="226">
        <v>2.7158977695012819E-2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3.8421373668553072</v>
      </c>
      <c r="C15" s="226">
        <v>3.8973603588279202</v>
      </c>
      <c r="D15" s="226">
        <v>3.807173809826184</v>
      </c>
      <c r="E15" s="226">
        <v>3.247452881299846</v>
      </c>
      <c r="F15" s="226">
        <v>3.4027333342973551</v>
      </c>
      <c r="G15" s="226">
        <v>3.8959736672840402</v>
      </c>
      <c r="H15" s="226">
        <v>4.2007349924077406</v>
      </c>
      <c r="I15" s="226">
        <v>3.861148016214996</v>
      </c>
      <c r="J15" s="226">
        <v>3.3168874416532481</v>
      </c>
      <c r="K15" s="226">
        <v>4.6970185817401093</v>
      </c>
      <c r="L15" s="226">
        <v>9.3128441147307157</v>
      </c>
      <c r="M15" s="226">
        <v>8.7045325594744227</v>
      </c>
      <c r="N15" s="226">
        <v>8.516923216192243</v>
      </c>
      <c r="O15" s="226">
        <v>8.2213037494732699</v>
      </c>
      <c r="P15" s="226">
        <v>8.6437082256607081</v>
      </c>
      <c r="Q15" s="226">
        <v>8.0154553497968415</v>
      </c>
      <c r="R15" s="226">
        <v>7.7415128373223663</v>
      </c>
      <c r="S15" s="226">
        <v>7.8897291710532658</v>
      </c>
      <c r="T15" s="226">
        <v>8.0245976630064426</v>
      </c>
      <c r="U15" s="226">
        <v>7.8173431877807342</v>
      </c>
      <c r="V15" s="226">
        <v>7.1121609227620226</v>
      </c>
      <c r="W15" s="226">
        <v>7.3604509569326968</v>
      </c>
      <c r="X15" s="226">
        <v>7.4377469865730319</v>
      </c>
      <c r="Y15" s="226">
        <v>7.528793701285295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28.068172480736912</v>
      </c>
      <c r="C16" s="261">
        <f t="shared" si="0"/>
        <v>25.794026310118518</v>
      </c>
      <c r="D16" s="261">
        <f t="shared" si="0"/>
        <v>26.423248303242069</v>
      </c>
      <c r="E16" s="261">
        <f t="shared" si="0"/>
        <v>29.603730340148459</v>
      </c>
      <c r="F16" s="261">
        <f t="shared" si="0"/>
        <v>28.721490813145202</v>
      </c>
      <c r="G16" s="261">
        <f t="shared" si="0"/>
        <v>23.080438227564386</v>
      </c>
      <c r="H16" s="261">
        <f t="shared" si="0"/>
        <v>24.296366878445838</v>
      </c>
      <c r="I16" s="261">
        <f t="shared" si="0"/>
        <v>22.734332625306706</v>
      </c>
      <c r="J16" s="261">
        <f t="shared" si="0"/>
        <v>19.916465695078088</v>
      </c>
      <c r="K16" s="261">
        <f t="shared" si="0"/>
        <v>24.403510684771913</v>
      </c>
      <c r="L16" s="261">
        <f t="shared" si="0"/>
        <v>46.205556214215555</v>
      </c>
      <c r="M16" s="261">
        <f t="shared" si="0"/>
        <v>43.19866320521875</v>
      </c>
      <c r="N16" s="261">
        <f t="shared" si="0"/>
        <v>41.703461830974618</v>
      </c>
      <c r="O16" s="261">
        <f t="shared" si="0"/>
        <v>39.916764156222257</v>
      </c>
      <c r="P16" s="261">
        <f t="shared" si="0"/>
        <v>41.738982420097841</v>
      </c>
      <c r="Q16" s="261">
        <f t="shared" si="0"/>
        <v>38.735018313972688</v>
      </c>
      <c r="R16" s="261">
        <f t="shared" si="0"/>
        <v>37.561746354178226</v>
      </c>
      <c r="S16" s="261">
        <f t="shared" si="0"/>
        <v>38.157631922293668</v>
      </c>
      <c r="T16" s="261">
        <f t="shared" si="0"/>
        <v>38.929052736253865</v>
      </c>
      <c r="U16" s="261">
        <f t="shared" si="0"/>
        <v>37.586093688137133</v>
      </c>
      <c r="V16" s="261">
        <f t="shared" si="0"/>
        <v>35.61012795594857</v>
      </c>
      <c r="W16" s="261">
        <f t="shared" si="0"/>
        <v>36.894471115010447</v>
      </c>
      <c r="X16" s="261">
        <f t="shared" si="0"/>
        <v>37.023665277416001</v>
      </c>
      <c r="Y16" s="261">
        <f t="shared" si="0"/>
        <v>37.359369313079092</v>
      </c>
      <c r="DA16" s="70"/>
    </row>
    <row r="17" spans="1:105" ht="12" customHeight="1" x14ac:dyDescent="0.25">
      <c r="A17" s="169" t="s">
        <v>2556</v>
      </c>
      <c r="B17" s="351">
        <v>12.73294082717319</v>
      </c>
      <c r="C17" s="351">
        <v>10.385110845534349</v>
      </c>
      <c r="D17" s="351">
        <v>11.47557856788281</v>
      </c>
      <c r="E17" s="351">
        <v>16.663277794140761</v>
      </c>
      <c r="F17" s="351">
        <v>14.86684736424438</v>
      </c>
      <c r="G17" s="351">
        <v>6.902727743970158</v>
      </c>
      <c r="H17" s="351">
        <v>6.9230535423067776</v>
      </c>
      <c r="I17" s="351">
        <v>6.6077870476608576</v>
      </c>
      <c r="J17" s="351">
        <v>6.1822720228958286</v>
      </c>
      <c r="K17" s="351">
        <v>3.3200835896629699</v>
      </c>
      <c r="L17" s="351">
        <v>2.7900466604919321</v>
      </c>
      <c r="M17" s="351">
        <v>2.6681124900169308</v>
      </c>
      <c r="N17" s="351">
        <v>2.0383058904878002</v>
      </c>
      <c r="O17" s="351">
        <v>1.5864099398460081</v>
      </c>
      <c r="P17" s="351">
        <v>1.2323028993423819</v>
      </c>
      <c r="Q17" s="351">
        <v>1.539965473418887</v>
      </c>
      <c r="R17" s="351">
        <v>1.562991914611352</v>
      </c>
      <c r="S17" s="351">
        <v>1.488540740657508</v>
      </c>
      <c r="T17" s="351">
        <v>1.4792645555132291</v>
      </c>
      <c r="U17" s="351">
        <v>1.0136307526456481</v>
      </c>
      <c r="V17" s="351">
        <v>2.8914804737391808</v>
      </c>
      <c r="W17" s="351">
        <v>3.3924204189713532</v>
      </c>
      <c r="X17" s="351">
        <v>3.1109977290535702</v>
      </c>
      <c r="Y17" s="351">
        <v>3.147762980431283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2.021321838113793</v>
      </c>
      <c r="C19" s="230">
        <v>2.3419236323223909</v>
      </c>
      <c r="D19" s="230">
        <v>3.0724775530206161</v>
      </c>
      <c r="E19" s="230">
        <v>3.4750723972505808</v>
      </c>
      <c r="F19" s="230">
        <v>3.2165053455349919</v>
      </c>
      <c r="G19" s="230">
        <v>2.0390781983065751</v>
      </c>
      <c r="H19" s="230">
        <v>2.3498935684054501</v>
      </c>
      <c r="I19" s="230">
        <v>2.025412873161001</v>
      </c>
      <c r="J19" s="230">
        <v>2.0449849128174149</v>
      </c>
      <c r="K19" s="230">
        <v>1.132603469224768</v>
      </c>
      <c r="L19" s="230">
        <v>0.86861019455177035</v>
      </c>
      <c r="M19" s="230">
        <v>0.91473272954698426</v>
      </c>
      <c r="N19" s="230">
        <v>0.79744840230157488</v>
      </c>
      <c r="O19" s="230">
        <v>0.70032086475185862</v>
      </c>
      <c r="P19" s="230">
        <v>0.57938287762817142</v>
      </c>
      <c r="Q19" s="230">
        <v>0.77812170157304539</v>
      </c>
      <c r="R19" s="230">
        <v>0.7281608152100747</v>
      </c>
      <c r="S19" s="230">
        <v>0.72165086799181</v>
      </c>
      <c r="T19" s="230">
        <v>0.69277109719135133</v>
      </c>
      <c r="U19" s="230">
        <v>0.54468829783198514</v>
      </c>
      <c r="V19" s="230">
        <v>1.604194621539744</v>
      </c>
      <c r="W19" s="230">
        <v>1.996933563439133</v>
      </c>
      <c r="X19" s="230">
        <v>1.9538255827402879</v>
      </c>
      <c r="Y19" s="230">
        <v>2.0901937311971719</v>
      </c>
      <c r="DA19" s="71" t="s">
        <v>2609</v>
      </c>
    </row>
    <row r="20" spans="1:105" ht="12" customHeight="1" x14ac:dyDescent="0.25">
      <c r="A20" s="59" t="s">
        <v>159</v>
      </c>
      <c r="B20" s="230">
        <v>7.7210387839155317</v>
      </c>
      <c r="C20" s="230">
        <v>5.5162104861498964</v>
      </c>
      <c r="D20" s="230">
        <v>6.3207357907807928</v>
      </c>
      <c r="E20" s="230">
        <v>11.024342879838461</v>
      </c>
      <c r="F20" s="230">
        <v>9.5151979504952706</v>
      </c>
      <c r="G20" s="230">
        <v>3.6671695374725339</v>
      </c>
      <c r="H20" s="230">
        <v>3.7004993453914921</v>
      </c>
      <c r="I20" s="230">
        <v>3.470208467806235</v>
      </c>
      <c r="J20" s="230">
        <v>3.1296149655245138</v>
      </c>
      <c r="K20" s="230">
        <v>1.8732054161273559</v>
      </c>
      <c r="L20" s="230">
        <v>1.627567546786657</v>
      </c>
      <c r="M20" s="230">
        <v>1.0030419302752409</v>
      </c>
      <c r="N20" s="230">
        <v>0.81640470668342258</v>
      </c>
      <c r="O20" s="230">
        <v>0.66037719121317795</v>
      </c>
      <c r="P20" s="230">
        <v>0.5033601354763787</v>
      </c>
      <c r="Q20" s="230">
        <v>0.51126055056305442</v>
      </c>
      <c r="R20" s="230">
        <v>0.59460728476242419</v>
      </c>
      <c r="S20" s="230">
        <v>0.57484096280280905</v>
      </c>
      <c r="T20" s="230">
        <v>0.55153354079476657</v>
      </c>
      <c r="U20" s="230">
        <v>0.32545868669368788</v>
      </c>
      <c r="V20" s="230">
        <v>0.91960148487891158</v>
      </c>
      <c r="W20" s="230">
        <v>0.96914749185737559</v>
      </c>
      <c r="X20" s="230">
        <v>0.90132083490681203</v>
      </c>
      <c r="Y20" s="230">
        <v>0.91879672395198708</v>
      </c>
      <c r="DA20" s="71" t="s">
        <v>2610</v>
      </c>
    </row>
    <row r="21" spans="1:105" ht="12" customHeight="1" x14ac:dyDescent="0.25">
      <c r="A21" s="59" t="s">
        <v>32</v>
      </c>
      <c r="B21" s="230">
        <v>2.769197096094858</v>
      </c>
      <c r="C21" s="230">
        <v>2.1785536525859999</v>
      </c>
      <c r="D21" s="230">
        <v>1.8301183951930191</v>
      </c>
      <c r="E21" s="230">
        <v>1.9836760006583021</v>
      </c>
      <c r="F21" s="230">
        <v>1.490149936189243</v>
      </c>
      <c r="G21" s="230">
        <v>0.9401927387099156</v>
      </c>
      <c r="H21" s="230">
        <v>0.81807748456233886</v>
      </c>
      <c r="I21" s="230">
        <v>0.79809857539382567</v>
      </c>
      <c r="J21" s="230">
        <v>0.61977597788503014</v>
      </c>
      <c r="K21" s="230">
        <v>0.2063946242249492</v>
      </c>
      <c r="L21" s="230">
        <v>0.14013153274901169</v>
      </c>
      <c r="M21" s="230">
        <v>8.3320768921988961E-2</v>
      </c>
      <c r="N21" s="230">
        <v>7.626540470271076E-2</v>
      </c>
      <c r="O21" s="230">
        <v>4.7646609880014901E-2</v>
      </c>
      <c r="P21" s="230">
        <v>2.0195490417838521E-2</v>
      </c>
      <c r="Q21" s="230">
        <v>3.4192979186845843E-2</v>
      </c>
      <c r="R21" s="230">
        <v>3.7084257292067317E-2</v>
      </c>
      <c r="S21" s="230">
        <v>4.3863229315218008E-2</v>
      </c>
      <c r="T21" s="230">
        <v>1.288650256299961E-2</v>
      </c>
      <c r="U21" s="230">
        <v>4.3365438236777961E-3</v>
      </c>
      <c r="V21" s="230">
        <v>1.059904320592245E-2</v>
      </c>
      <c r="W21" s="230">
        <v>1.1506593015287451E-2</v>
      </c>
      <c r="X21" s="230">
        <v>1.6768660974168431E-2</v>
      </c>
      <c r="Y21" s="230">
        <v>1.489879164826155E-2</v>
      </c>
      <c r="DA21" s="71" t="s">
        <v>2611</v>
      </c>
    </row>
    <row r="22" spans="1:105" ht="12" customHeight="1" x14ac:dyDescent="0.25">
      <c r="A22" s="59" t="s">
        <v>35</v>
      </c>
      <c r="B22" s="230">
        <v>0.22138310904900979</v>
      </c>
      <c r="C22" s="230">
        <v>0.34842307447606219</v>
      </c>
      <c r="D22" s="230">
        <v>0.25224682888838718</v>
      </c>
      <c r="E22" s="230">
        <v>0.18018651639341221</v>
      </c>
      <c r="F22" s="230">
        <v>0.64499413202486811</v>
      </c>
      <c r="G22" s="230">
        <v>0.25628726948113401</v>
      </c>
      <c r="H22" s="230">
        <v>5.4583143947495409E-2</v>
      </c>
      <c r="I22" s="230">
        <v>0.31406713129979702</v>
      </c>
      <c r="J22" s="230">
        <v>0.3878961666688705</v>
      </c>
      <c r="K22" s="230">
        <v>0.10788008008589731</v>
      </c>
      <c r="L22" s="230">
        <v>0.1537373864044928</v>
      </c>
      <c r="M22" s="230">
        <v>0.66701706127271643</v>
      </c>
      <c r="N22" s="230">
        <v>0.34818737680009187</v>
      </c>
      <c r="O22" s="230">
        <v>0.1780652740009562</v>
      </c>
      <c r="P22" s="230">
        <v>0.12936439581999329</v>
      </c>
      <c r="Q22" s="230">
        <v>0.21639024209594171</v>
      </c>
      <c r="R22" s="230">
        <v>0.20313955734678579</v>
      </c>
      <c r="S22" s="230">
        <v>0.14818568054767081</v>
      </c>
      <c r="T22" s="230">
        <v>0.22207341496411159</v>
      </c>
      <c r="U22" s="230">
        <v>0.1391472242962967</v>
      </c>
      <c r="V22" s="230">
        <v>0.35708532411460392</v>
      </c>
      <c r="W22" s="230">
        <v>0.41483277065955709</v>
      </c>
      <c r="X22" s="230">
        <v>0.2390826504323012</v>
      </c>
      <c r="Y22" s="230">
        <v>0.1238737336338623</v>
      </c>
      <c r="DA22" s="71" t="s">
        <v>2612</v>
      </c>
    </row>
    <row r="23" spans="1:105" ht="12" customHeight="1" x14ac:dyDescent="0.25">
      <c r="A23" s="60" t="s">
        <v>2563</v>
      </c>
      <c r="B23" s="329">
        <v>15.335231653563721</v>
      </c>
      <c r="C23" s="329">
        <v>15.408915464584171</v>
      </c>
      <c r="D23" s="329">
        <v>14.947669735359259</v>
      </c>
      <c r="E23" s="329">
        <v>12.9404525460077</v>
      </c>
      <c r="F23" s="329">
        <v>13.85464344890082</v>
      </c>
      <c r="G23" s="329">
        <v>16.177710483594229</v>
      </c>
      <c r="H23" s="329">
        <v>17.373313336139059</v>
      </c>
      <c r="I23" s="329">
        <v>16.12654557764585</v>
      </c>
      <c r="J23" s="329">
        <v>13.73419367218226</v>
      </c>
      <c r="K23" s="329">
        <v>21.083427095108942</v>
      </c>
      <c r="L23" s="329">
        <v>43.415509553723624</v>
      </c>
      <c r="M23" s="329">
        <v>40.530550715201819</v>
      </c>
      <c r="N23" s="329">
        <v>39.665155940486819</v>
      </c>
      <c r="O23" s="329">
        <v>38.33035421637625</v>
      </c>
      <c r="P23" s="329">
        <v>40.506679520755462</v>
      </c>
      <c r="Q23" s="329">
        <v>37.195052840553799</v>
      </c>
      <c r="R23" s="329">
        <v>35.998754439566873</v>
      </c>
      <c r="S23" s="329">
        <v>36.669091181636162</v>
      </c>
      <c r="T23" s="329">
        <v>37.449788180740633</v>
      </c>
      <c r="U23" s="329">
        <v>36.572462935491487</v>
      </c>
      <c r="V23" s="329">
        <v>32.718647482209391</v>
      </c>
      <c r="W23" s="329">
        <v>33.502050696039092</v>
      </c>
      <c r="X23" s="329">
        <v>33.912667548362428</v>
      </c>
      <c r="Y23" s="329">
        <v>34.211606332647811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7.3821925508690533</v>
      </c>
      <c r="C24" s="261">
        <f t="shared" si="1"/>
        <v>7.3315374432651987</v>
      </c>
      <c r="D24" s="261">
        <f t="shared" si="1"/>
        <v>7.1199586151795193</v>
      </c>
      <c r="E24" s="261">
        <f t="shared" si="1"/>
        <v>7.3842027643392347</v>
      </c>
      <c r="F24" s="261">
        <f t="shared" si="1"/>
        <v>8.797441805576474</v>
      </c>
      <c r="G24" s="261">
        <f t="shared" si="1"/>
        <v>6.3121465469766473</v>
      </c>
      <c r="H24" s="261">
        <f t="shared" si="1"/>
        <v>5.3505261431671798</v>
      </c>
      <c r="I24" s="261">
        <f t="shared" si="1"/>
        <v>6.4035090563225925</v>
      </c>
      <c r="J24" s="261">
        <f t="shared" si="1"/>
        <v>5.8957809174975484</v>
      </c>
      <c r="K24" s="261">
        <f t="shared" si="1"/>
        <v>5.7370152545926949</v>
      </c>
      <c r="L24" s="261">
        <f t="shared" si="1"/>
        <v>10.208458349233215</v>
      </c>
      <c r="M24" s="261">
        <f t="shared" si="1"/>
        <v>11.309961380354309</v>
      </c>
      <c r="N24" s="261">
        <f t="shared" si="1"/>
        <v>10.094952998439986</v>
      </c>
      <c r="O24" s="261">
        <f t="shared" si="1"/>
        <v>8.9505959170226888</v>
      </c>
      <c r="P24" s="261">
        <f t="shared" si="1"/>
        <v>8.9040250894301849</v>
      </c>
      <c r="Q24" s="261">
        <f t="shared" si="1"/>
        <v>8.8894417555473169</v>
      </c>
      <c r="R24" s="261">
        <f t="shared" si="1"/>
        <v>8.6114085805578053</v>
      </c>
      <c r="S24" s="261">
        <f t="shared" si="1"/>
        <v>8.4242746061040279</v>
      </c>
      <c r="T24" s="261">
        <f t="shared" si="1"/>
        <v>8.9349210877051188</v>
      </c>
      <c r="U24" s="261">
        <f t="shared" si="1"/>
        <v>8.1275420238727403</v>
      </c>
      <c r="V24" s="261">
        <f t="shared" si="1"/>
        <v>9.02049858417449</v>
      </c>
      <c r="W24" s="261">
        <f t="shared" si="1"/>
        <v>9.5214260671039543</v>
      </c>
      <c r="X24" s="261">
        <f t="shared" si="1"/>
        <v>8.8177419496598013</v>
      </c>
      <c r="Y24" s="261">
        <f t="shared" si="1"/>
        <v>8.1297053616150627</v>
      </c>
      <c r="DA24" s="70"/>
    </row>
    <row r="25" spans="1:105" ht="12" customHeight="1" x14ac:dyDescent="0.25">
      <c r="A25" s="169" t="s">
        <v>2566</v>
      </c>
      <c r="B25" s="352">
        <v>3.6717935460988289</v>
      </c>
      <c r="C25" s="352">
        <v>3.8840114705804978</v>
      </c>
      <c r="D25" s="352">
        <v>3.6252937368403622</v>
      </c>
      <c r="E25" s="352">
        <v>3.6346469350977468</v>
      </c>
      <c r="F25" s="352">
        <v>5.0741627649575856</v>
      </c>
      <c r="G25" s="352">
        <v>3.1931017345429069</v>
      </c>
      <c r="H25" s="352">
        <v>2.0805846733508502</v>
      </c>
      <c r="I25" s="352">
        <v>3.3276546064238</v>
      </c>
      <c r="J25" s="352">
        <v>3.206558432005199</v>
      </c>
      <c r="K25" s="352">
        <v>2.4432256393386882</v>
      </c>
      <c r="L25" s="352">
        <v>4.0439143535245554</v>
      </c>
      <c r="M25" s="352">
        <v>5.5306093753582974</v>
      </c>
      <c r="N25" s="352">
        <v>4.5411375390477637</v>
      </c>
      <c r="O25" s="352">
        <v>3.6584048268701501</v>
      </c>
      <c r="P25" s="352">
        <v>3.3970640117031699</v>
      </c>
      <c r="Q25" s="352">
        <v>3.7519266171831549</v>
      </c>
      <c r="R25" s="352">
        <v>3.626109769245359</v>
      </c>
      <c r="S25" s="352">
        <v>3.3692992940165452</v>
      </c>
      <c r="T25" s="352">
        <v>3.7770150618728882</v>
      </c>
      <c r="U25" s="352">
        <v>3.1760756162378638</v>
      </c>
      <c r="V25" s="352">
        <v>4.4257234941649513</v>
      </c>
      <c r="W25" s="352">
        <v>4.7506518863441984</v>
      </c>
      <c r="X25" s="352">
        <v>4.0531161264682876</v>
      </c>
      <c r="Y25" s="352">
        <v>3.338706913407159</v>
      </c>
      <c r="DA25" s="170" t="s">
        <v>2614</v>
      </c>
    </row>
    <row r="26" spans="1:105" ht="12" customHeight="1" x14ac:dyDescent="0.25">
      <c r="A26" s="61" t="s">
        <v>2568</v>
      </c>
      <c r="B26" s="263">
        <v>3.7103990047702249</v>
      </c>
      <c r="C26" s="263">
        <v>3.447525972684701</v>
      </c>
      <c r="D26" s="263">
        <v>3.4946648783391572</v>
      </c>
      <c r="E26" s="263">
        <v>3.7495558292414879</v>
      </c>
      <c r="F26" s="263">
        <v>3.723279040618888</v>
      </c>
      <c r="G26" s="263">
        <v>3.1190448124337409</v>
      </c>
      <c r="H26" s="263">
        <v>3.2699414698163292</v>
      </c>
      <c r="I26" s="263">
        <v>3.0758544498987921</v>
      </c>
      <c r="J26" s="263">
        <v>2.6892224854923499</v>
      </c>
      <c r="K26" s="263">
        <v>3.2937896152540072</v>
      </c>
      <c r="L26" s="263">
        <v>6.1645439957086587</v>
      </c>
      <c r="M26" s="263">
        <v>5.779352004996011</v>
      </c>
      <c r="N26" s="263">
        <v>5.5538154593922213</v>
      </c>
      <c r="O26" s="263">
        <v>5.2921910901525386</v>
      </c>
      <c r="P26" s="263">
        <v>5.5069610777270146</v>
      </c>
      <c r="Q26" s="263">
        <v>5.1375151383641624</v>
      </c>
      <c r="R26" s="263">
        <v>4.9852988113124468</v>
      </c>
      <c r="S26" s="263">
        <v>5.0549753120874819</v>
      </c>
      <c r="T26" s="263">
        <v>5.1579060258322311</v>
      </c>
      <c r="U26" s="263">
        <v>4.9514664076348769</v>
      </c>
      <c r="V26" s="263">
        <v>4.5947750900095397</v>
      </c>
      <c r="W26" s="263">
        <v>4.7707741807597559</v>
      </c>
      <c r="X26" s="263">
        <v>4.7646258231915128</v>
      </c>
      <c r="Y26" s="263">
        <v>4.7909984482079047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34.369190792739083</v>
      </c>
      <c r="C27" s="261">
        <f t="shared" si="2"/>
        <v>31.584522012390018</v>
      </c>
      <c r="D27" s="261">
        <f t="shared" si="2"/>
        <v>32.354997922337247</v>
      </c>
      <c r="E27" s="261">
        <f t="shared" si="2"/>
        <v>36.249465722630774</v>
      </c>
      <c r="F27" s="261">
        <f t="shared" si="2"/>
        <v>35.169172424259415</v>
      </c>
      <c r="G27" s="261">
        <f t="shared" si="2"/>
        <v>28.261761094976798</v>
      </c>
      <c r="H27" s="261">
        <f t="shared" si="2"/>
        <v>29.750653320545911</v>
      </c>
      <c r="I27" s="261">
        <f t="shared" si="2"/>
        <v>27.837958316702085</v>
      </c>
      <c r="J27" s="261">
        <f t="shared" si="2"/>
        <v>24.387509014381333</v>
      </c>
      <c r="K27" s="261">
        <f t="shared" si="2"/>
        <v>29.88184981808806</v>
      </c>
      <c r="L27" s="261">
        <f t="shared" si="2"/>
        <v>56.578232099039489</v>
      </c>
      <c r="M27" s="261">
        <f t="shared" si="2"/>
        <v>52.8963222921046</v>
      </c>
      <c r="N27" s="261">
        <f t="shared" si="2"/>
        <v>51.065463466499523</v>
      </c>
      <c r="O27" s="261">
        <f t="shared" si="2"/>
        <v>48.877670395374203</v>
      </c>
      <c r="P27" s="261">
        <f t="shared" si="2"/>
        <v>51.108958065425931</v>
      </c>
      <c r="Q27" s="261">
        <f t="shared" si="2"/>
        <v>47.430634670170647</v>
      </c>
      <c r="R27" s="261">
        <f t="shared" si="2"/>
        <v>45.993975127565157</v>
      </c>
      <c r="S27" s="261">
        <f t="shared" si="2"/>
        <v>46.723630925257588</v>
      </c>
      <c r="T27" s="261">
        <f t="shared" si="2"/>
        <v>47.668227840310827</v>
      </c>
      <c r="U27" s="261">
        <f t="shared" si="2"/>
        <v>46.023788189555674</v>
      </c>
      <c r="V27" s="261">
        <f t="shared" si="2"/>
        <v>43.60423831340642</v>
      </c>
      <c r="W27" s="261">
        <f t="shared" si="2"/>
        <v>45.176903406135231</v>
      </c>
      <c r="X27" s="261">
        <f t="shared" si="2"/>
        <v>45.335100339693064</v>
      </c>
      <c r="Y27" s="261">
        <f t="shared" si="2"/>
        <v>45.746166505811125</v>
      </c>
      <c r="DA27" s="70"/>
    </row>
    <row r="28" spans="1:105" ht="12" customHeight="1" x14ac:dyDescent="0.25">
      <c r="A28" s="169" t="s">
        <v>2571</v>
      </c>
      <c r="B28" s="351">
        <v>15.591356114905951</v>
      </c>
      <c r="C28" s="351">
        <v>12.71646225983798</v>
      </c>
      <c r="D28" s="351">
        <v>14.051728858632019</v>
      </c>
      <c r="E28" s="351">
        <v>20.404013625478481</v>
      </c>
      <c r="F28" s="351">
        <v>18.204302894993109</v>
      </c>
      <c r="G28" s="351">
        <v>8.4523196864940697</v>
      </c>
      <c r="H28" s="351">
        <v>8.4772084191511503</v>
      </c>
      <c r="I28" s="351">
        <v>8.091167813462274</v>
      </c>
      <c r="J28" s="351">
        <v>7.5701290076275436</v>
      </c>
      <c r="K28" s="351">
        <v>4.0654084771383303</v>
      </c>
      <c r="L28" s="351">
        <v>3.416383665908489</v>
      </c>
      <c r="M28" s="351">
        <v>3.2670765183880781</v>
      </c>
      <c r="N28" s="351">
        <v>2.495884763862612</v>
      </c>
      <c r="O28" s="351">
        <v>1.9425427834849081</v>
      </c>
      <c r="P28" s="351">
        <v>1.508942325725366</v>
      </c>
      <c r="Q28" s="351">
        <v>1.8856720082680249</v>
      </c>
      <c r="R28" s="351">
        <v>1.913867650544512</v>
      </c>
      <c r="S28" s="351">
        <v>1.822702947743887</v>
      </c>
      <c r="T28" s="351">
        <v>1.8113443536896681</v>
      </c>
      <c r="U28" s="351">
        <v>1.24118051344365</v>
      </c>
      <c r="V28" s="351">
        <v>3.5405883351908338</v>
      </c>
      <c r="W28" s="351">
        <v>4.1539841864955349</v>
      </c>
      <c r="X28" s="351">
        <v>3.8093849743513091</v>
      </c>
      <c r="Y28" s="351">
        <v>3.8544036495076921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2.475087965037297</v>
      </c>
      <c r="C30" s="230">
        <v>2.8676615905988458</v>
      </c>
      <c r="D30" s="230">
        <v>3.762217411861978</v>
      </c>
      <c r="E30" s="230">
        <v>4.2551906905109149</v>
      </c>
      <c r="F30" s="230">
        <v>3.938577974124478</v>
      </c>
      <c r="G30" s="230">
        <v>2.4968304469060092</v>
      </c>
      <c r="H30" s="230">
        <v>2.8774206960066722</v>
      </c>
      <c r="I30" s="230">
        <v>2.480097395707348</v>
      </c>
      <c r="J30" s="230">
        <v>2.504063158551936</v>
      </c>
      <c r="K30" s="230">
        <v>1.386861390887471</v>
      </c>
      <c r="L30" s="230">
        <v>1.063604319859311</v>
      </c>
      <c r="M30" s="230">
        <v>1.1200808933228379</v>
      </c>
      <c r="N30" s="230">
        <v>0.97646743138968328</v>
      </c>
      <c r="O30" s="230">
        <v>0.8575357527573777</v>
      </c>
      <c r="P30" s="230">
        <v>0.70944842158551602</v>
      </c>
      <c r="Q30" s="230">
        <v>0.95280208355883067</v>
      </c>
      <c r="R30" s="230">
        <v>0.8916254880123361</v>
      </c>
      <c r="S30" s="230">
        <v>0.88365412407160437</v>
      </c>
      <c r="T30" s="230">
        <v>0.84829113941798073</v>
      </c>
      <c r="U30" s="230">
        <v>0.66696526265141032</v>
      </c>
      <c r="V30" s="230">
        <v>1.964319944742543</v>
      </c>
      <c r="W30" s="230">
        <v>2.4452247715581219</v>
      </c>
      <c r="X30" s="230">
        <v>2.3924394890697389</v>
      </c>
      <c r="Y30" s="230">
        <v>2.5594208953434752</v>
      </c>
      <c r="DA30" s="71" t="s">
        <v>2618</v>
      </c>
    </row>
    <row r="31" spans="1:105" ht="12" customHeight="1" x14ac:dyDescent="0.25">
      <c r="A31" s="59" t="s">
        <v>159</v>
      </c>
      <c r="B31" s="230">
        <v>9.4543332047945299</v>
      </c>
      <c r="C31" s="230">
        <v>6.7545434524284467</v>
      </c>
      <c r="D31" s="230">
        <v>7.7396764785070937</v>
      </c>
      <c r="E31" s="230">
        <v>13.499195363067511</v>
      </c>
      <c r="F31" s="230">
        <v>11.65126279652482</v>
      </c>
      <c r="G31" s="230">
        <v>4.4904116785377974</v>
      </c>
      <c r="H31" s="230">
        <v>4.5312236882344772</v>
      </c>
      <c r="I31" s="230">
        <v>4.2492348585382462</v>
      </c>
      <c r="J31" s="230">
        <v>3.83218159043818</v>
      </c>
      <c r="K31" s="230">
        <v>2.293720917706966</v>
      </c>
      <c r="L31" s="230">
        <v>1.9929398532081519</v>
      </c>
      <c r="M31" s="230">
        <v>1.228214608500295</v>
      </c>
      <c r="N31" s="230">
        <v>0.99967923267357861</v>
      </c>
      <c r="O31" s="230">
        <v>0.80862513209776932</v>
      </c>
      <c r="P31" s="230">
        <v>0.61635934956291283</v>
      </c>
      <c r="Q31" s="230">
        <v>0.62603332722006655</v>
      </c>
      <c r="R31" s="230">
        <v>0.72809055277031531</v>
      </c>
      <c r="S31" s="230">
        <v>0.70388689322792941</v>
      </c>
      <c r="T31" s="230">
        <v>0.67534719280991828</v>
      </c>
      <c r="U31" s="230">
        <v>0.39852084084941369</v>
      </c>
      <c r="V31" s="230">
        <v>1.126042634545606</v>
      </c>
      <c r="W31" s="230">
        <v>1.186711214519236</v>
      </c>
      <c r="X31" s="230">
        <v>1.103658165192015</v>
      </c>
      <c r="Y31" s="230">
        <v>1.125057213002433</v>
      </c>
      <c r="DA31" s="71" t="s">
        <v>2619</v>
      </c>
    </row>
    <row r="32" spans="1:105" ht="12" customHeight="1" x14ac:dyDescent="0.25">
      <c r="A32" s="59" t="s">
        <v>32</v>
      </c>
      <c r="B32" s="230">
        <v>3.3908535870549281</v>
      </c>
      <c r="C32" s="230">
        <v>2.6676167174522472</v>
      </c>
      <c r="D32" s="230">
        <v>2.24096130023635</v>
      </c>
      <c r="E32" s="230">
        <v>2.4289910212142471</v>
      </c>
      <c r="F32" s="230">
        <v>1.8246733912521349</v>
      </c>
      <c r="G32" s="230">
        <v>1.151256414746836</v>
      </c>
      <c r="H32" s="230">
        <v>1.001727532117149</v>
      </c>
      <c r="I32" s="230">
        <v>0.97726356170672557</v>
      </c>
      <c r="J32" s="230">
        <v>0.75890936067554693</v>
      </c>
      <c r="K32" s="230">
        <v>0.25272811129585598</v>
      </c>
      <c r="L32" s="230">
        <v>0.17158963193756549</v>
      </c>
      <c r="M32" s="230">
        <v>0.1020254313330477</v>
      </c>
      <c r="N32" s="230">
        <v>9.3386209840053983E-2</v>
      </c>
      <c r="O32" s="230">
        <v>5.8342787608181533E-2</v>
      </c>
      <c r="P32" s="230">
        <v>2.4729171940210432E-2</v>
      </c>
      <c r="Q32" s="230">
        <v>4.1868954106341838E-2</v>
      </c>
      <c r="R32" s="230">
        <v>4.5409294643347753E-2</v>
      </c>
      <c r="S32" s="230">
        <v>5.3710076712511878E-2</v>
      </c>
      <c r="T32" s="230">
        <v>1.5779390893468911E-2</v>
      </c>
      <c r="U32" s="230">
        <v>5.3100536616462824E-3</v>
      </c>
      <c r="V32" s="230">
        <v>1.2978420252149941E-2</v>
      </c>
      <c r="W32" s="230">
        <v>1.408970573300504E-2</v>
      </c>
      <c r="X32" s="230">
        <v>2.053305425408378E-2</v>
      </c>
      <c r="Y32" s="230">
        <v>1.824341834481006E-2</v>
      </c>
      <c r="DA32" s="71" t="s">
        <v>2620</v>
      </c>
    </row>
    <row r="33" spans="1:105" ht="12" customHeight="1" x14ac:dyDescent="0.25">
      <c r="A33" s="59" t="s">
        <v>35</v>
      </c>
      <c r="B33" s="230">
        <v>0.27108135801919581</v>
      </c>
      <c r="C33" s="230">
        <v>0.42664049935844361</v>
      </c>
      <c r="D33" s="230">
        <v>0.30887366802659671</v>
      </c>
      <c r="E33" s="230">
        <v>0.22063655068581081</v>
      </c>
      <c r="F33" s="230">
        <v>0.7897887330916753</v>
      </c>
      <c r="G33" s="230">
        <v>0.31382114630342939</v>
      </c>
      <c r="H33" s="230">
        <v>6.6836502792851499E-2</v>
      </c>
      <c r="I33" s="230">
        <v>0.38457199750995541</v>
      </c>
      <c r="J33" s="230">
        <v>0.47497489796188208</v>
      </c>
      <c r="K33" s="230">
        <v>0.13209805724803739</v>
      </c>
      <c r="L33" s="230">
        <v>0.1882498609034606</v>
      </c>
      <c r="M33" s="230">
        <v>0.81675558523189773</v>
      </c>
      <c r="N33" s="230">
        <v>0.42635188995929602</v>
      </c>
      <c r="O33" s="230">
        <v>0.218039111021579</v>
      </c>
      <c r="P33" s="230">
        <v>0.15840538263672649</v>
      </c>
      <c r="Q33" s="230">
        <v>0.26496764338278578</v>
      </c>
      <c r="R33" s="230">
        <v>0.24874231511851319</v>
      </c>
      <c r="S33" s="230">
        <v>0.18145185373184189</v>
      </c>
      <c r="T33" s="230">
        <v>0.27192663056830002</v>
      </c>
      <c r="U33" s="230">
        <v>0.17038435628117959</v>
      </c>
      <c r="V33" s="230">
        <v>0.43724733565053531</v>
      </c>
      <c r="W33" s="230">
        <v>0.50795849468517207</v>
      </c>
      <c r="X33" s="230">
        <v>0.29275426583547082</v>
      </c>
      <c r="Y33" s="230">
        <v>0.15168212281697421</v>
      </c>
      <c r="DA33" s="71" t="s">
        <v>2621</v>
      </c>
    </row>
    <row r="34" spans="1:105" ht="12" customHeight="1" x14ac:dyDescent="0.25">
      <c r="A34" s="60" t="s">
        <v>2578</v>
      </c>
      <c r="B34" s="329">
        <v>18.77783467783313</v>
      </c>
      <c r="C34" s="329">
        <v>18.868059752552039</v>
      </c>
      <c r="D34" s="329">
        <v>18.30326906370523</v>
      </c>
      <c r="E34" s="329">
        <v>15.84545209715229</v>
      </c>
      <c r="F34" s="329">
        <v>16.964869529266309</v>
      </c>
      <c r="G34" s="329">
        <v>19.80944140848273</v>
      </c>
      <c r="H34" s="329">
        <v>21.273444901394761</v>
      </c>
      <c r="I34" s="329">
        <v>19.746790503239811</v>
      </c>
      <c r="J34" s="329">
        <v>16.81738000675379</v>
      </c>
      <c r="K34" s="329">
        <v>25.81644134094973</v>
      </c>
      <c r="L34" s="329">
        <v>53.161848433130999</v>
      </c>
      <c r="M34" s="329">
        <v>49.629245773716519</v>
      </c>
      <c r="N34" s="329">
        <v>48.56957870263691</v>
      </c>
      <c r="O34" s="329">
        <v>46.935127611889293</v>
      </c>
      <c r="P34" s="329">
        <v>49.600015739700567</v>
      </c>
      <c r="Q34" s="329">
        <v>45.544962661902623</v>
      </c>
      <c r="R34" s="329">
        <v>44.080107477020647</v>
      </c>
      <c r="S34" s="329">
        <v>44.900927977513703</v>
      </c>
      <c r="T34" s="329">
        <v>45.856883486621157</v>
      </c>
      <c r="U34" s="329">
        <v>44.782607676112022</v>
      </c>
      <c r="V34" s="329">
        <v>40.063649978215587</v>
      </c>
      <c r="W34" s="329">
        <v>41.022919219639697</v>
      </c>
      <c r="X34" s="329">
        <v>41.525715365341753</v>
      </c>
      <c r="Y34" s="329">
        <v>41.89176285630343</v>
      </c>
      <c r="DA34" s="72" t="s">
        <v>2622</v>
      </c>
    </row>
    <row r="35" spans="1:105" ht="12" customHeight="1" x14ac:dyDescent="0.25">
      <c r="A35" s="39" t="s">
        <v>2580</v>
      </c>
      <c r="B35" s="228">
        <v>27.80401695354368</v>
      </c>
      <c r="C35" s="228">
        <v>24.71940394716577</v>
      </c>
      <c r="D35" s="228">
        <v>26.09683281309588</v>
      </c>
      <c r="E35" s="228">
        <v>31.69040051677138</v>
      </c>
      <c r="F35" s="228">
        <v>29.463126894470111</v>
      </c>
      <c r="G35" s="228">
        <v>20.529860967895448</v>
      </c>
      <c r="H35" s="228">
        <v>21.535023447386731</v>
      </c>
      <c r="I35" s="228">
        <v>20.01317590187081</v>
      </c>
      <c r="J35" s="228">
        <v>17.899138155565321</v>
      </c>
      <c r="K35" s="228">
        <v>17.506359254545899</v>
      </c>
      <c r="L35" s="228">
        <v>26.01058177127922</v>
      </c>
      <c r="M35" s="228">
        <v>24.233939895890011</v>
      </c>
      <c r="N35" s="228">
        <v>21.80707614314473</v>
      </c>
      <c r="O35" s="228">
        <v>19.692247548228231</v>
      </c>
      <c r="P35" s="228">
        <v>18.77210718712443</v>
      </c>
      <c r="Q35" s="228">
        <v>19.059027623385369</v>
      </c>
      <c r="R35" s="228">
        <v>18.758376333634409</v>
      </c>
      <c r="S35" s="228">
        <v>18.7751356042513</v>
      </c>
      <c r="T35" s="228">
        <v>18.96837255918695</v>
      </c>
      <c r="U35" s="228">
        <v>16.472572609173842</v>
      </c>
      <c r="V35" s="228">
        <v>50.362052672681799</v>
      </c>
      <c r="W35" s="228">
        <v>50.988547798806621</v>
      </c>
      <c r="X35" s="228">
        <v>54.213679335814398</v>
      </c>
      <c r="Y35" s="228">
        <v>57.3981888862997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4.3446105074088992</v>
      </c>
      <c r="C38" s="229">
        <v>5.4866131146335544</v>
      </c>
      <c r="D38" s="229">
        <v>6.7494793640991144</v>
      </c>
      <c r="E38" s="229">
        <v>6.1649498433873404</v>
      </c>
      <c r="F38" s="229">
        <v>6.2794007816001294</v>
      </c>
      <c r="G38" s="229">
        <v>5.9432824638787114</v>
      </c>
      <c r="H38" s="229">
        <v>7.1872352450940724</v>
      </c>
      <c r="I38" s="229">
        <v>6.044790178249202</v>
      </c>
      <c r="J38" s="229">
        <v>5.7861509398232203</v>
      </c>
      <c r="K38" s="229">
        <v>5.9095980845530107</v>
      </c>
      <c r="L38" s="229">
        <v>7.9915791453894078</v>
      </c>
      <c r="M38" s="229">
        <v>8.1503393928766918</v>
      </c>
      <c r="N38" s="229">
        <v>8.4157102824240262</v>
      </c>
      <c r="O38" s="229">
        <v>8.5678802987575491</v>
      </c>
      <c r="P38" s="229">
        <v>8.7481291712997393</v>
      </c>
      <c r="Q38" s="229">
        <v>9.564236769780095</v>
      </c>
      <c r="R38" s="229">
        <v>8.6557311311672329</v>
      </c>
      <c r="S38" s="229">
        <v>8.9421360801199814</v>
      </c>
      <c r="T38" s="229">
        <v>8.6699699809059183</v>
      </c>
      <c r="U38" s="229">
        <v>8.6555018205513896</v>
      </c>
      <c r="V38" s="229">
        <v>3.1730428802105251</v>
      </c>
      <c r="W38" s="229">
        <v>4.0172008048604768</v>
      </c>
      <c r="X38" s="229">
        <v>3.6473460184394968</v>
      </c>
      <c r="Y38" s="229">
        <v>3.7000485110887409</v>
      </c>
      <c r="DA38" s="73" t="s">
        <v>2626</v>
      </c>
    </row>
    <row r="39" spans="1:105" ht="12" customHeight="1" x14ac:dyDescent="0.25">
      <c r="A39" s="64" t="s">
        <v>159</v>
      </c>
      <c r="B39" s="229">
        <v>16.911124124027101</v>
      </c>
      <c r="C39" s="229">
        <v>13.169030416784491</v>
      </c>
      <c r="D39" s="229">
        <v>14.149156664656021</v>
      </c>
      <c r="E39" s="229">
        <v>19.929654329083188</v>
      </c>
      <c r="F39" s="229">
        <v>18.929237311035759</v>
      </c>
      <c r="G39" s="229">
        <v>10.891929998373181</v>
      </c>
      <c r="H39" s="229">
        <v>11.53334709164103</v>
      </c>
      <c r="I39" s="229">
        <v>10.55369631040959</v>
      </c>
      <c r="J39" s="229">
        <v>9.0234356034657406</v>
      </c>
      <c r="K39" s="229">
        <v>9.9597130378062921</v>
      </c>
      <c r="L39" s="229">
        <v>15.2590700703667</v>
      </c>
      <c r="M39" s="229">
        <v>9.1071381903021997</v>
      </c>
      <c r="N39" s="229">
        <v>8.7796064069777895</v>
      </c>
      <c r="O39" s="229">
        <v>8.232841467198007</v>
      </c>
      <c r="P39" s="229">
        <v>7.7447911614236986</v>
      </c>
      <c r="Q39" s="229">
        <v>6.4036330511611288</v>
      </c>
      <c r="R39" s="229">
        <v>7.2025791916380584</v>
      </c>
      <c r="S39" s="229">
        <v>7.258438600868228</v>
      </c>
      <c r="T39" s="229">
        <v>7.033656015475465</v>
      </c>
      <c r="U39" s="229">
        <v>5.2701313300794634</v>
      </c>
      <c r="V39" s="229">
        <v>1.85353124852026</v>
      </c>
      <c r="W39" s="229">
        <v>1.986694840090089</v>
      </c>
      <c r="X39" s="229">
        <v>1.7145570791468969</v>
      </c>
      <c r="Y39" s="229">
        <v>1.6573784143632939</v>
      </c>
      <c r="DA39" s="73" t="s">
        <v>2627</v>
      </c>
    </row>
    <row r="40" spans="1:105" ht="12" customHeight="1" x14ac:dyDescent="0.25">
      <c r="A40" s="64" t="s">
        <v>32</v>
      </c>
      <c r="B40" s="229">
        <v>5.8801445248521551</v>
      </c>
      <c r="C40" s="229">
        <v>5.0421832002274556</v>
      </c>
      <c r="D40" s="229">
        <v>3.9717279609465321</v>
      </c>
      <c r="E40" s="229">
        <v>3.476603657728246</v>
      </c>
      <c r="F40" s="229">
        <v>2.8739727540862439</v>
      </c>
      <c r="G40" s="229">
        <v>2.707248586569218</v>
      </c>
      <c r="H40" s="229">
        <v>2.4718770207894152</v>
      </c>
      <c r="I40" s="229">
        <v>2.3531139207928882</v>
      </c>
      <c r="J40" s="229">
        <v>1.73241981511207</v>
      </c>
      <c r="K40" s="229">
        <v>1.0638911395953521</v>
      </c>
      <c r="L40" s="229">
        <v>1.2736858025237761</v>
      </c>
      <c r="M40" s="229">
        <v>0.73342126394073537</v>
      </c>
      <c r="N40" s="229">
        <v>0.795123365654272</v>
      </c>
      <c r="O40" s="229">
        <v>0.57587348554082129</v>
      </c>
      <c r="P40" s="229">
        <v>0.30124696992095529</v>
      </c>
      <c r="Q40" s="229">
        <v>0.41520109081141482</v>
      </c>
      <c r="R40" s="229">
        <v>0.43549662306178538</v>
      </c>
      <c r="S40" s="229">
        <v>0.53694956077202582</v>
      </c>
      <c r="T40" s="229">
        <v>0.15932416487274151</v>
      </c>
      <c r="U40" s="229">
        <v>6.8077986056067102E-2</v>
      </c>
      <c r="V40" s="229">
        <v>2.071115412786792E-2</v>
      </c>
      <c r="W40" s="229">
        <v>2.2867855008629229E-2</v>
      </c>
      <c r="X40" s="229">
        <v>3.0924900539687768E-2</v>
      </c>
      <c r="Y40" s="229">
        <v>2.6054975965930139E-2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0.14547527683823211</v>
      </c>
      <c r="H41" s="229">
        <v>0.17602061492377041</v>
      </c>
      <c r="I41" s="229">
        <v>0.12650240017345371</v>
      </c>
      <c r="J41" s="229">
        <v>0.1240687065698797</v>
      </c>
      <c r="K41" s="229">
        <v>1.162212863786048E-2</v>
      </c>
      <c r="L41" s="229">
        <v>7.5196165631175427E-2</v>
      </c>
      <c r="M41" s="229">
        <v>0.31414514374022873</v>
      </c>
      <c r="N41" s="229">
        <v>0.15093867064482211</v>
      </c>
      <c r="O41" s="229">
        <v>0.14239590942363481</v>
      </c>
      <c r="P41" s="229">
        <v>2.9353324893467991E-2</v>
      </c>
      <c r="Q41" s="229">
        <v>2.2598583462753421E-2</v>
      </c>
      <c r="R41" s="229">
        <v>5.5627282369695823E-2</v>
      </c>
      <c r="S41" s="229">
        <v>0.2058209447690855</v>
      </c>
      <c r="T41" s="229">
        <v>0.33286968432499492</v>
      </c>
      <c r="U41" s="229">
        <v>0.2730206885581497</v>
      </c>
      <c r="V41" s="229">
        <v>0.14045888797957631</v>
      </c>
      <c r="W41" s="229">
        <v>0.13499549417619991</v>
      </c>
      <c r="X41" s="229">
        <v>0.11239691071410279</v>
      </c>
      <c r="Y41" s="229">
        <v>0.15024332961093481</v>
      </c>
      <c r="DA41" s="73" t="s">
        <v>2629</v>
      </c>
    </row>
    <row r="42" spans="1:105" ht="12" customHeight="1" x14ac:dyDescent="0.25">
      <c r="A42" s="64" t="s">
        <v>35</v>
      </c>
      <c r="B42" s="229">
        <v>0.4746956696591671</v>
      </c>
      <c r="C42" s="229">
        <v>0.81431779309517527</v>
      </c>
      <c r="D42" s="229">
        <v>0.55279318203477579</v>
      </c>
      <c r="E42" s="229">
        <v>0.31889182603550958</v>
      </c>
      <c r="F42" s="229">
        <v>1.2561603942926911</v>
      </c>
      <c r="G42" s="229">
        <v>0.74520357843751495</v>
      </c>
      <c r="H42" s="229">
        <v>0.16654347493843749</v>
      </c>
      <c r="I42" s="229">
        <v>0.93507309224568058</v>
      </c>
      <c r="J42" s="229">
        <v>1.094890142310218</v>
      </c>
      <c r="K42" s="229">
        <v>0.56153486395338137</v>
      </c>
      <c r="L42" s="229">
        <v>1.411050587368162</v>
      </c>
      <c r="M42" s="229">
        <v>5.928895905030152</v>
      </c>
      <c r="N42" s="229">
        <v>3.6656974174438282</v>
      </c>
      <c r="O42" s="229">
        <v>2.1732563873082191</v>
      </c>
      <c r="P42" s="229">
        <v>1.948586559586565</v>
      </c>
      <c r="Q42" s="229">
        <v>2.6533581281699798</v>
      </c>
      <c r="R42" s="229">
        <v>2.4089421053976379</v>
      </c>
      <c r="S42" s="229">
        <v>1.8317904177219819</v>
      </c>
      <c r="T42" s="229">
        <v>2.772552713607829</v>
      </c>
      <c r="U42" s="229">
        <v>2.2058407839287661</v>
      </c>
      <c r="V42" s="229">
        <v>0.70460593053182907</v>
      </c>
      <c r="W42" s="229">
        <v>0.83250794966672859</v>
      </c>
      <c r="X42" s="229">
        <v>0.44524048136552158</v>
      </c>
      <c r="Y42" s="229">
        <v>0.21875375292296129</v>
      </c>
      <c r="DA42" s="73" t="s">
        <v>2630</v>
      </c>
    </row>
    <row r="43" spans="1:105" ht="12" customHeight="1" x14ac:dyDescent="0.25">
      <c r="A43" s="64" t="s">
        <v>36</v>
      </c>
      <c r="B43" s="229">
        <v>0.19344212759636001</v>
      </c>
      <c r="C43" s="229">
        <v>0.20725942242509221</v>
      </c>
      <c r="D43" s="229">
        <v>0.11053835862653059</v>
      </c>
      <c r="E43" s="229">
        <v>0.1243556534547085</v>
      </c>
      <c r="F43" s="229">
        <v>0.1243556534552835</v>
      </c>
      <c r="G43" s="229">
        <v>9.6721063798594492E-2</v>
      </c>
      <c r="H43" s="229">
        <v>0</v>
      </c>
      <c r="I43" s="229">
        <v>0</v>
      </c>
      <c r="J43" s="229">
        <v>0.13817294828419069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0.56313728273290775</v>
      </c>
      <c r="E44" s="229">
        <v>1.675945207082393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1.997744835413104</v>
      </c>
      <c r="W44" s="229">
        <v>2.694921051394024</v>
      </c>
      <c r="X44" s="229">
        <v>2.3597513169932611</v>
      </c>
      <c r="Y44" s="229">
        <v>0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42.471957735898627</v>
      </c>
      <c r="W45" s="229">
        <v>41.299359803610471</v>
      </c>
      <c r="X45" s="229">
        <v>45.903462628615429</v>
      </c>
      <c r="Y45" s="229">
        <v>51.645709902347839</v>
      </c>
      <c r="DA45" s="73" t="s">
        <v>2633</v>
      </c>
    </row>
    <row r="46" spans="1:105" ht="12" customHeight="1" x14ac:dyDescent="0.25">
      <c r="A46" s="39" t="s">
        <v>2592</v>
      </c>
      <c r="B46" s="228">
        <v>20.195338405366108</v>
      </c>
      <c r="C46" s="228">
        <v>18.764546236171739</v>
      </c>
      <c r="D46" s="228">
        <v>19.021118683104401</v>
      </c>
      <c r="E46" s="228">
        <v>20.40846516614306</v>
      </c>
      <c r="F46" s="228">
        <v>20.265443179085221</v>
      </c>
      <c r="G46" s="228">
        <v>16.97665545069912</v>
      </c>
      <c r="H46" s="228">
        <v>17.797971178781761</v>
      </c>
      <c r="I46" s="228">
        <v>16.741574537265741</v>
      </c>
      <c r="J46" s="228">
        <v>14.6371746197687</v>
      </c>
      <c r="K46" s="228">
        <v>17.92777429883304</v>
      </c>
      <c r="L46" s="228">
        <v>33.553009244571463</v>
      </c>
      <c r="M46" s="228">
        <v>31.456446962866071</v>
      </c>
      <c r="N46" s="228">
        <v>30.228873633046259</v>
      </c>
      <c r="O46" s="228">
        <v>28.804877813434139</v>
      </c>
      <c r="P46" s="228">
        <v>29.973849822322279</v>
      </c>
      <c r="Q46" s="228">
        <v>27.962991756025659</v>
      </c>
      <c r="R46" s="228">
        <v>27.13449319517569</v>
      </c>
      <c r="S46" s="228">
        <v>27.513735565132261</v>
      </c>
      <c r="T46" s="228">
        <v>28.073977359534581</v>
      </c>
      <c r="U46" s="228">
        <v>26.95034673533214</v>
      </c>
      <c r="V46" s="228">
        <v>25.00891082603005</v>
      </c>
      <c r="W46" s="228">
        <v>25.96685664052811</v>
      </c>
      <c r="X46" s="228">
        <v>25.933391732423011</v>
      </c>
      <c r="Y46" s="228">
        <v>26.076935347586531</v>
      </c>
      <c r="DA46" s="92" t="s">
        <v>2634</v>
      </c>
    </row>
    <row r="47" spans="1:105" ht="12" customHeight="1" x14ac:dyDescent="0.25">
      <c r="A47" s="39" t="s">
        <v>2594</v>
      </c>
      <c r="B47" s="228">
        <v>12.648757189859881</v>
      </c>
      <c r="C47" s="228">
        <v>11.752622528779691</v>
      </c>
      <c r="D47" s="228">
        <v>11.913319146866421</v>
      </c>
      <c r="E47" s="228">
        <v>12.782242878171621</v>
      </c>
      <c r="F47" s="228">
        <v>12.69266525630691</v>
      </c>
      <c r="G47" s="228">
        <v>10.63282963531563</v>
      </c>
      <c r="H47" s="228">
        <v>11.14723662430522</v>
      </c>
      <c r="I47" s="228">
        <v>10.48559360815406</v>
      </c>
      <c r="J47" s="228">
        <v>9.1675645138899817</v>
      </c>
      <c r="K47" s="228">
        <v>11.228534996982081</v>
      </c>
      <c r="L47" s="228">
        <v>21.014942082423339</v>
      </c>
      <c r="M47" s="228">
        <v>19.701821861191291</v>
      </c>
      <c r="N47" s="228">
        <v>18.93296735279084</v>
      </c>
      <c r="O47" s="228">
        <v>18.041089385701991</v>
      </c>
      <c r="P47" s="228">
        <v>18.77324067751892</v>
      </c>
      <c r="Q47" s="228">
        <v>17.513798774970809</v>
      </c>
      <c r="R47" s="228">
        <v>16.99489302959568</v>
      </c>
      <c r="S47" s="228">
        <v>17.23242035186194</v>
      </c>
      <c r="T47" s="228">
        <v>17.583311348723061</v>
      </c>
      <c r="U47" s="228">
        <v>16.879558301789661</v>
      </c>
      <c r="V47" s="228">
        <v>15.66359692874765</v>
      </c>
      <c r="W47" s="228">
        <v>16.26357816032775</v>
      </c>
      <c r="X47" s="228">
        <v>16.242618397807011</v>
      </c>
      <c r="Y47" s="228">
        <v>16.33252272611853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0.99999999999999956</v>
      </c>
      <c r="D51" s="232">
        <f t="shared" si="3"/>
        <v>1</v>
      </c>
      <c r="E51" s="232">
        <f t="shared" si="3"/>
        <v>1</v>
      </c>
      <c r="F51" s="232">
        <f t="shared" si="3"/>
        <v>1.0000000000000004</v>
      </c>
      <c r="G51" s="232">
        <f t="shared" si="3"/>
        <v>0.99999999999999989</v>
      </c>
      <c r="H51" s="232">
        <f t="shared" si="3"/>
        <v>1</v>
      </c>
      <c r="I51" s="232">
        <f t="shared" si="3"/>
        <v>1</v>
      </c>
      <c r="J51" s="232">
        <f t="shared" si="3"/>
        <v>0.99999999999999944</v>
      </c>
      <c r="K51" s="232">
        <f t="shared" si="3"/>
        <v>1.0000000000000002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1.0000000000000004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0.99999999999999989</v>
      </c>
      <c r="T51" s="232">
        <f t="shared" si="3"/>
        <v>0.99999999999999989</v>
      </c>
      <c r="U51" s="232">
        <f t="shared" si="3"/>
        <v>1.0000000000000002</v>
      </c>
      <c r="V51" s="232">
        <f t="shared" si="3"/>
        <v>1</v>
      </c>
      <c r="W51" s="232">
        <f t="shared" si="3"/>
        <v>1</v>
      </c>
      <c r="X51" s="232">
        <f t="shared" si="3"/>
        <v>0.99999999999999989</v>
      </c>
      <c r="Y51" s="232">
        <f t="shared" si="3"/>
        <v>1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2.1267679023677218E-2</v>
      </c>
      <c r="C52" s="233">
        <f t="shared" si="4"/>
        <v>2.1466761547710687E-2</v>
      </c>
      <c r="D52" s="233">
        <f t="shared" si="4"/>
        <v>2.1261454441449053E-2</v>
      </c>
      <c r="E52" s="233">
        <f t="shared" si="4"/>
        <v>2.0411728597290561E-2</v>
      </c>
      <c r="F52" s="233">
        <f t="shared" si="4"/>
        <v>2.0692589927770785E-2</v>
      </c>
      <c r="G52" s="233">
        <f t="shared" si="4"/>
        <v>2.1943689752172306E-2</v>
      </c>
      <c r="H52" s="233">
        <f t="shared" si="4"/>
        <v>2.2114561457353119E-2</v>
      </c>
      <c r="I52" s="233">
        <f t="shared" si="4"/>
        <v>2.1965016140769417E-2</v>
      </c>
      <c r="J52" s="233">
        <f t="shared" si="4"/>
        <v>2.1803986404214354E-2</v>
      </c>
      <c r="K52" s="233">
        <f t="shared" si="4"/>
        <v>2.2818508133667991E-2</v>
      </c>
      <c r="L52" s="233">
        <f t="shared" si="4"/>
        <v>2.3418426534274082E-2</v>
      </c>
      <c r="M52" s="233">
        <f t="shared" si="4"/>
        <v>2.3277339001519147E-2</v>
      </c>
      <c r="N52" s="233">
        <f t="shared" si="4"/>
        <v>2.3478247412557517E-2</v>
      </c>
      <c r="O52" s="233">
        <f t="shared" si="4"/>
        <v>2.3636846701298519E-2</v>
      </c>
      <c r="P52" s="233">
        <f t="shared" si="4"/>
        <v>2.3830252718006758E-2</v>
      </c>
      <c r="Q52" s="233">
        <f t="shared" si="4"/>
        <v>2.3620997085541596E-2</v>
      </c>
      <c r="R52" s="233">
        <f t="shared" si="4"/>
        <v>2.3598484494010686E-2</v>
      </c>
      <c r="S52" s="233">
        <f t="shared" si="4"/>
        <v>2.3645962257000087E-2</v>
      </c>
      <c r="T52" s="233">
        <f t="shared" si="4"/>
        <v>2.3631097858071097E-2</v>
      </c>
      <c r="U52" s="233">
        <f t="shared" si="4"/>
        <v>2.38477691619461E-2</v>
      </c>
      <c r="V52" s="233">
        <f t="shared" si="4"/>
        <v>1.9411428950877364E-2</v>
      </c>
      <c r="W52" s="233">
        <f t="shared" si="4"/>
        <v>1.9533466922913391E-2</v>
      </c>
      <c r="X52" s="233">
        <f t="shared" si="4"/>
        <v>1.9258193367548967E-2</v>
      </c>
      <c r="Y52" s="233">
        <f t="shared" si="4"/>
        <v>1.9040722821022846E-2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7.510405666416445E-3</v>
      </c>
      <c r="C53" s="233">
        <f t="shared" si="5"/>
        <v>7.5807090838660397E-3</v>
      </c>
      <c r="D53" s="233">
        <f t="shared" si="5"/>
        <v>7.5082075357419441E-3</v>
      </c>
      <c r="E53" s="233">
        <f t="shared" si="5"/>
        <v>7.2081378484119959E-3</v>
      </c>
      <c r="F53" s="233">
        <f t="shared" si="5"/>
        <v>7.3073203932288323E-3</v>
      </c>
      <c r="G53" s="233">
        <f t="shared" si="5"/>
        <v>7.7491301083358246E-3</v>
      </c>
      <c r="H53" s="233">
        <f t="shared" si="5"/>
        <v>7.8094712401251265E-3</v>
      </c>
      <c r="I53" s="233">
        <f t="shared" si="5"/>
        <v>7.7566612465284615E-3</v>
      </c>
      <c r="J53" s="233">
        <f t="shared" si="5"/>
        <v>7.699795678614901E-3</v>
      </c>
      <c r="K53" s="233">
        <f t="shared" si="5"/>
        <v>8.0580609005560661E-3</v>
      </c>
      <c r="L53" s="233">
        <f t="shared" si="5"/>
        <v>8.2699143214339799E-3</v>
      </c>
      <c r="M53" s="233">
        <f t="shared" si="5"/>
        <v>8.2200910847618595E-3</v>
      </c>
      <c r="N53" s="233">
        <f t="shared" si="5"/>
        <v>8.291039290582225E-3</v>
      </c>
      <c r="O53" s="233">
        <f t="shared" si="5"/>
        <v>8.3470465772976163E-3</v>
      </c>
      <c r="P53" s="233">
        <f t="shared" si="5"/>
        <v>8.4153454096331758E-3</v>
      </c>
      <c r="Q53" s="233">
        <f t="shared" si="5"/>
        <v>8.3414494905699708E-3</v>
      </c>
      <c r="R53" s="233">
        <f t="shared" si="5"/>
        <v>8.3334994601594412E-3</v>
      </c>
      <c r="S53" s="233">
        <f t="shared" si="5"/>
        <v>8.3502656178481832E-3</v>
      </c>
      <c r="T53" s="233">
        <f t="shared" si="5"/>
        <v>8.3450164476956759E-3</v>
      </c>
      <c r="U53" s="233">
        <f t="shared" si="5"/>
        <v>8.4215311151664869E-3</v>
      </c>
      <c r="V53" s="233">
        <f t="shared" si="5"/>
        <v>6.8548949710781678E-3</v>
      </c>
      <c r="W53" s="233">
        <f t="shared" si="5"/>
        <v>6.8979911018631499E-3</v>
      </c>
      <c r="X53" s="233">
        <f t="shared" si="5"/>
        <v>6.8007818075286807E-3</v>
      </c>
      <c r="Y53" s="233">
        <f t="shared" si="5"/>
        <v>6.7239848978569612E-3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4.9714299839460886E-2</v>
      </c>
      <c r="C54" s="233">
        <f t="shared" si="6"/>
        <v>5.017966553740931E-2</v>
      </c>
      <c r="D54" s="233">
        <f t="shared" si="6"/>
        <v>4.9699749556521129E-2</v>
      </c>
      <c r="E54" s="233">
        <f t="shared" si="6"/>
        <v>4.7713471441697006E-2</v>
      </c>
      <c r="F54" s="233">
        <f t="shared" si="6"/>
        <v>4.8369999329919269E-2</v>
      </c>
      <c r="G54" s="233">
        <f t="shared" si="6"/>
        <v>5.1294509885591547E-2</v>
      </c>
      <c r="H54" s="233">
        <f t="shared" si="6"/>
        <v>5.1693931335199755E-2</v>
      </c>
      <c r="I54" s="233">
        <f t="shared" si="6"/>
        <v>5.1344361422095808E-2</v>
      </c>
      <c r="J54" s="233">
        <f t="shared" si="6"/>
        <v>5.0967946083249678E-2</v>
      </c>
      <c r="K54" s="233">
        <f t="shared" si="6"/>
        <v>5.3339443104412923E-2</v>
      </c>
      <c r="L54" s="233">
        <f t="shared" si="6"/>
        <v>5.4741783398045231E-2</v>
      </c>
      <c r="M54" s="233">
        <f t="shared" si="6"/>
        <v>5.4411983992140124E-2</v>
      </c>
      <c r="N54" s="233">
        <f t="shared" si="6"/>
        <v>5.4881617795410911E-2</v>
      </c>
      <c r="O54" s="233">
        <f t="shared" si="6"/>
        <v>5.5252351836770887E-2</v>
      </c>
      <c r="P54" s="233">
        <f t="shared" si="6"/>
        <v>5.5704448405215684E-2</v>
      </c>
      <c r="Q54" s="233">
        <f t="shared" si="6"/>
        <v>5.5215302540079808E-2</v>
      </c>
      <c r="R54" s="233">
        <f t="shared" si="6"/>
        <v>5.5162678192858569E-2</v>
      </c>
      <c r="S54" s="233">
        <f t="shared" si="6"/>
        <v>5.5273659919747288E-2</v>
      </c>
      <c r="T54" s="233">
        <f t="shared" si="6"/>
        <v>5.5238913618354125E-2</v>
      </c>
      <c r="U54" s="233">
        <f t="shared" si="6"/>
        <v>5.574539399900387E-2</v>
      </c>
      <c r="V54" s="233">
        <f t="shared" si="6"/>
        <v>4.537521927531208E-2</v>
      </c>
      <c r="W54" s="233">
        <f t="shared" si="6"/>
        <v>4.5660489347652593E-2</v>
      </c>
      <c r="X54" s="233">
        <f t="shared" si="6"/>
        <v>4.5017023172804538E-2</v>
      </c>
      <c r="Y54" s="233">
        <f t="shared" si="6"/>
        <v>4.4508674521115052E-2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2.1803154359593062E-2</v>
      </c>
      <c r="C55" s="233">
        <f t="shared" si="7"/>
        <v>2.2007249362012784E-2</v>
      </c>
      <c r="D55" s="233">
        <f t="shared" si="7"/>
        <v>2.1796773055502781E-2</v>
      </c>
      <c r="E55" s="233">
        <f t="shared" si="7"/>
        <v>2.0925652905396257E-2</v>
      </c>
      <c r="F55" s="233">
        <f t="shared" si="7"/>
        <v>2.1213585732259194E-2</v>
      </c>
      <c r="G55" s="233">
        <f t="shared" si="7"/>
        <v>2.2496185613530569E-2</v>
      </c>
      <c r="H55" s="233">
        <f t="shared" si="7"/>
        <v>2.2671359508133572E-2</v>
      </c>
      <c r="I55" s="233">
        <f t="shared" si="7"/>
        <v>2.2518048955646935E-2</v>
      </c>
      <c r="J55" s="233">
        <f t="shared" si="7"/>
        <v>2.2352964829697598E-2</v>
      </c>
      <c r="K55" s="233">
        <f t="shared" si="7"/>
        <v>2.3393030078181599E-2</v>
      </c>
      <c r="L55" s="233">
        <f t="shared" si="7"/>
        <v>2.4008053159779389E-2</v>
      </c>
      <c r="M55" s="233">
        <f t="shared" si="7"/>
        <v>2.3863413340293439E-2</v>
      </c>
      <c r="N55" s="233">
        <f t="shared" si="7"/>
        <v>2.4069380201704762E-2</v>
      </c>
      <c r="O55" s="233">
        <f t="shared" si="7"/>
        <v>2.4231972686286258E-2</v>
      </c>
      <c r="P55" s="233">
        <f t="shared" si="7"/>
        <v>2.443024825888962E-2</v>
      </c>
      <c r="Q55" s="233">
        <f t="shared" si="7"/>
        <v>2.4215724010607859E-2</v>
      </c>
      <c r="R55" s="233">
        <f t="shared" si="7"/>
        <v>2.4192644599467756E-2</v>
      </c>
      <c r="S55" s="233">
        <f t="shared" si="7"/>
        <v>2.4241317752469262E-2</v>
      </c>
      <c r="T55" s="233">
        <f t="shared" si="7"/>
        <v>2.422607909930213E-2</v>
      </c>
      <c r="U55" s="233">
        <f t="shared" si="7"/>
        <v>2.4448205729971226E-2</v>
      </c>
      <c r="V55" s="233">
        <f t="shared" si="7"/>
        <v>1.990016782203043E-2</v>
      </c>
      <c r="W55" s="233">
        <f t="shared" si="7"/>
        <v>2.0025278453005779E-2</v>
      </c>
      <c r="X55" s="233">
        <f t="shared" si="7"/>
        <v>1.9743074089659737E-2</v>
      </c>
      <c r="Y55" s="233">
        <f t="shared" si="7"/>
        <v>1.9520128093093995E-2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3.815850875595566E-2</v>
      </c>
      <c r="C56" s="233">
        <f t="shared" si="8"/>
        <v>3.8320442370974844E-2</v>
      </c>
      <c r="D56" s="233">
        <f t="shared" si="8"/>
        <v>3.810636547097513E-2</v>
      </c>
      <c r="E56" s="233">
        <f t="shared" si="8"/>
        <v>3.752162118745319E-2</v>
      </c>
      <c r="F56" s="233">
        <f t="shared" si="8"/>
        <v>3.7347598053649789E-2</v>
      </c>
      <c r="G56" s="233">
        <f t="shared" si="8"/>
        <v>3.9036727975304442E-2</v>
      </c>
      <c r="H56" s="233">
        <f t="shared" si="8"/>
        <v>3.9611100217458145E-2</v>
      </c>
      <c r="I56" s="233">
        <f t="shared" si="8"/>
        <v>3.9029079886946566E-2</v>
      </c>
      <c r="J56" s="233">
        <f t="shared" si="8"/>
        <v>3.8719563086987971E-2</v>
      </c>
      <c r="K56" s="233">
        <f t="shared" si="8"/>
        <v>4.0917732835870489E-2</v>
      </c>
      <c r="L56" s="233">
        <f t="shared" si="8"/>
        <v>4.2387824253791756E-2</v>
      </c>
      <c r="M56" s="233">
        <f t="shared" si="8"/>
        <v>4.2024412960282698E-2</v>
      </c>
      <c r="N56" s="233">
        <f t="shared" si="8"/>
        <v>4.2672419165907485E-2</v>
      </c>
      <c r="O56" s="233">
        <f t="shared" si="8"/>
        <v>4.3207474616297162E-2</v>
      </c>
      <c r="P56" s="233">
        <f t="shared" si="8"/>
        <v>4.3749442918608099E-2</v>
      </c>
      <c r="Q56" s="233">
        <f t="shared" si="8"/>
        <v>4.327058747669639E-2</v>
      </c>
      <c r="R56" s="233">
        <f t="shared" si="8"/>
        <v>4.3133172076919246E-2</v>
      </c>
      <c r="S56" s="233">
        <f t="shared" si="8"/>
        <v>4.3337662962634707E-2</v>
      </c>
      <c r="T56" s="233">
        <f t="shared" si="8"/>
        <v>4.3212310094010817E-2</v>
      </c>
      <c r="U56" s="233">
        <f t="shared" si="8"/>
        <v>4.3915744694052912E-2</v>
      </c>
      <c r="V56" s="233">
        <f t="shared" si="8"/>
        <v>3.5937993306858942E-2</v>
      </c>
      <c r="W56" s="233">
        <f t="shared" si="8"/>
        <v>3.6124272197007506E-2</v>
      </c>
      <c r="X56" s="233">
        <f t="shared" si="8"/>
        <v>3.5772498589200286E-2</v>
      </c>
      <c r="Y56" s="233">
        <f t="shared" si="8"/>
        <v>3.549599174032645E-2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0.18534875875624321</v>
      </c>
      <c r="C57" s="234">
        <f t="shared" si="9"/>
        <v>0.18503512885773216</v>
      </c>
      <c r="D57" s="234">
        <f t="shared" si="9"/>
        <v>0.1852037191653392</v>
      </c>
      <c r="E57" s="234">
        <f t="shared" si="9"/>
        <v>0.18566176005848656</v>
      </c>
      <c r="F57" s="234">
        <f t="shared" si="9"/>
        <v>0.18389601032783762</v>
      </c>
      <c r="G57" s="234">
        <f t="shared" si="9"/>
        <v>0.18707172606680017</v>
      </c>
      <c r="H57" s="234">
        <f t="shared" si="9"/>
        <v>0.18930223967549331</v>
      </c>
      <c r="I57" s="234">
        <f t="shared" si="9"/>
        <v>0.18703548873027645</v>
      </c>
      <c r="J57" s="234">
        <f t="shared" si="9"/>
        <v>0.18603621893885006</v>
      </c>
      <c r="K57" s="234">
        <f t="shared" si="9"/>
        <v>0.19476896764317175</v>
      </c>
      <c r="L57" s="234">
        <f t="shared" si="9"/>
        <v>0.20222135722943912</v>
      </c>
      <c r="M57" s="234">
        <f t="shared" si="9"/>
        <v>0.20044745894875879</v>
      </c>
      <c r="N57" s="234">
        <f t="shared" si="9"/>
        <v>0.20310583497114718</v>
      </c>
      <c r="O57" s="234">
        <f t="shared" si="9"/>
        <v>0.20539289309091194</v>
      </c>
      <c r="P57" s="234">
        <f t="shared" si="9"/>
        <v>0.20808202273679752</v>
      </c>
      <c r="Q57" s="234">
        <f t="shared" si="9"/>
        <v>0.20517523523232556</v>
      </c>
      <c r="R57" s="234">
        <f t="shared" si="9"/>
        <v>0.20483999543578876</v>
      </c>
      <c r="S57" s="234">
        <f t="shared" si="9"/>
        <v>0.20563424003987318</v>
      </c>
      <c r="T57" s="234">
        <f t="shared" si="9"/>
        <v>0.2054756544764739</v>
      </c>
      <c r="U57" s="234">
        <f t="shared" si="9"/>
        <v>0.20855335326320332</v>
      </c>
      <c r="V57" s="234">
        <f t="shared" si="9"/>
        <v>0.17331767156840763</v>
      </c>
      <c r="W57" s="234">
        <f t="shared" si="9"/>
        <v>0.174031483900424</v>
      </c>
      <c r="X57" s="234">
        <f t="shared" si="9"/>
        <v>0.17240196707257752</v>
      </c>
      <c r="Y57" s="234">
        <f t="shared" si="9"/>
        <v>0.1710539075918481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8.4082238672750317E-2</v>
      </c>
      <c r="C58" s="302">
        <f t="shared" si="10"/>
        <v>7.4498269498603553E-2</v>
      </c>
      <c r="D58" s="302">
        <f t="shared" si="10"/>
        <v>8.0433707693886428E-2</v>
      </c>
      <c r="E58" s="302">
        <f t="shared" si="10"/>
        <v>0.10450485287011145</v>
      </c>
      <c r="F58" s="302">
        <f t="shared" si="10"/>
        <v>9.5188440398999027E-2</v>
      </c>
      <c r="G58" s="302">
        <f t="shared" si="10"/>
        <v>5.5948036207194442E-2</v>
      </c>
      <c r="H58" s="302">
        <f t="shared" si="10"/>
        <v>5.3940144528961044E-2</v>
      </c>
      <c r="I58" s="302">
        <f t="shared" si="10"/>
        <v>5.4362303053009264E-2</v>
      </c>
      <c r="J58" s="302">
        <f t="shared" si="10"/>
        <v>5.7747520528966347E-2</v>
      </c>
      <c r="K58" s="302">
        <f t="shared" si="10"/>
        <v>2.649820599997563E-2</v>
      </c>
      <c r="L58" s="302">
        <f t="shared" si="10"/>
        <v>1.2210804687695963E-2</v>
      </c>
      <c r="M58" s="302">
        <f t="shared" si="10"/>
        <v>1.2380391640191522E-2</v>
      </c>
      <c r="N58" s="302">
        <f t="shared" si="10"/>
        <v>9.9270372683220778E-3</v>
      </c>
      <c r="O58" s="302">
        <f t="shared" si="10"/>
        <v>8.1629193663574906E-3</v>
      </c>
      <c r="P58" s="302">
        <f t="shared" si="10"/>
        <v>6.1434195337765002E-3</v>
      </c>
      <c r="Q58" s="302">
        <f t="shared" si="10"/>
        <v>8.1570318541557031E-3</v>
      </c>
      <c r="R58" s="302">
        <f t="shared" si="10"/>
        <v>8.5236520590994923E-3</v>
      </c>
      <c r="S58" s="302">
        <f t="shared" si="10"/>
        <v>8.0218537826677889E-3</v>
      </c>
      <c r="T58" s="302">
        <f t="shared" si="10"/>
        <v>7.8078666528884136E-3</v>
      </c>
      <c r="U58" s="302">
        <f t="shared" si="10"/>
        <v>5.6243166472411321E-3</v>
      </c>
      <c r="V58" s="302">
        <f t="shared" si="10"/>
        <v>1.4073093579274158E-2</v>
      </c>
      <c r="W58" s="302">
        <f t="shared" si="10"/>
        <v>1.6002071358802713E-2</v>
      </c>
      <c r="X58" s="302">
        <f t="shared" si="10"/>
        <v>1.4486467615466462E-2</v>
      </c>
      <c r="Y58" s="302">
        <f t="shared" si="10"/>
        <v>1.4412372796326418E-2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0.10126652008349289</v>
      </c>
      <c r="C59" s="302">
        <f t="shared" si="11"/>
        <v>0.1105368593591286</v>
      </c>
      <c r="D59" s="302">
        <f t="shared" si="11"/>
        <v>0.10477001147145276</v>
      </c>
      <c r="E59" s="302">
        <f t="shared" si="11"/>
        <v>8.1156907188375121E-2</v>
      </c>
      <c r="F59" s="302">
        <f t="shared" si="11"/>
        <v>8.8707569928838589E-2</v>
      </c>
      <c r="G59" s="302">
        <f t="shared" si="11"/>
        <v>0.13112368985960574</v>
      </c>
      <c r="H59" s="302">
        <f t="shared" si="11"/>
        <v>0.13536209514653225</v>
      </c>
      <c r="I59" s="302">
        <f t="shared" si="11"/>
        <v>0.13267318567726719</v>
      </c>
      <c r="J59" s="302">
        <f t="shared" si="11"/>
        <v>0.12828869840988372</v>
      </c>
      <c r="K59" s="302">
        <f t="shared" si="11"/>
        <v>0.1682707616431961</v>
      </c>
      <c r="L59" s="302">
        <f t="shared" si="11"/>
        <v>0.19001055254174315</v>
      </c>
      <c r="M59" s="302">
        <f t="shared" si="11"/>
        <v>0.18806706730856726</v>
      </c>
      <c r="N59" s="302">
        <f t="shared" si="11"/>
        <v>0.19317879770282512</v>
      </c>
      <c r="O59" s="302">
        <f t="shared" si="11"/>
        <v>0.19722997372455445</v>
      </c>
      <c r="P59" s="302">
        <f t="shared" si="11"/>
        <v>0.20193860320302104</v>
      </c>
      <c r="Q59" s="302">
        <f t="shared" si="11"/>
        <v>0.19701820337816986</v>
      </c>
      <c r="R59" s="302">
        <f t="shared" si="11"/>
        <v>0.19631634337668927</v>
      </c>
      <c r="S59" s="302">
        <f t="shared" si="11"/>
        <v>0.19761238625720542</v>
      </c>
      <c r="T59" s="302">
        <f t="shared" si="11"/>
        <v>0.19766778782358546</v>
      </c>
      <c r="U59" s="302">
        <f t="shared" si="11"/>
        <v>0.2029290366159622</v>
      </c>
      <c r="V59" s="302">
        <f t="shared" si="11"/>
        <v>0.15924457798913347</v>
      </c>
      <c r="W59" s="302">
        <f t="shared" si="11"/>
        <v>0.15802941254162128</v>
      </c>
      <c r="X59" s="302">
        <f t="shared" si="11"/>
        <v>0.15791549945711103</v>
      </c>
      <c r="Y59" s="302">
        <f t="shared" si="11"/>
        <v>0.1566415347955217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4.8748461523179319E-2</v>
      </c>
      <c r="C60" s="301">
        <f t="shared" si="12"/>
        <v>5.2593261681201674E-2</v>
      </c>
      <c r="D60" s="301">
        <f t="shared" si="12"/>
        <v>4.9904644603167535E-2</v>
      </c>
      <c r="E60" s="301">
        <f t="shared" si="12"/>
        <v>4.6310517833513302E-2</v>
      </c>
      <c r="F60" s="301">
        <f t="shared" si="12"/>
        <v>5.6327662782615841E-2</v>
      </c>
      <c r="G60" s="301">
        <f t="shared" si="12"/>
        <v>5.1161253442722134E-2</v>
      </c>
      <c r="H60" s="301">
        <f t="shared" si="12"/>
        <v>4.1687985179478658E-2</v>
      </c>
      <c r="I60" s="301">
        <f t="shared" si="12"/>
        <v>5.268170681222667E-2</v>
      </c>
      <c r="J60" s="301">
        <f t="shared" si="12"/>
        <v>5.5071457274375998E-2</v>
      </c>
      <c r="K60" s="301">
        <f t="shared" si="12"/>
        <v>4.5788188139152197E-2</v>
      </c>
      <c r="L60" s="301">
        <f t="shared" si="12"/>
        <v>4.4677923430494683E-2</v>
      </c>
      <c r="M60" s="301">
        <f t="shared" si="12"/>
        <v>5.2479703104024278E-2</v>
      </c>
      <c r="N60" s="301">
        <f t="shared" si="12"/>
        <v>4.9164835908652962E-2</v>
      </c>
      <c r="O60" s="301">
        <f t="shared" si="12"/>
        <v>4.6055556584949899E-2</v>
      </c>
      <c r="P60" s="301">
        <f t="shared" si="12"/>
        <v>4.4389379991585438E-2</v>
      </c>
      <c r="Q60" s="301">
        <f t="shared" si="12"/>
        <v>4.7086419025147437E-2</v>
      </c>
      <c r="R60" s="301">
        <f t="shared" si="12"/>
        <v>4.6961631594665106E-2</v>
      </c>
      <c r="S60" s="301">
        <f t="shared" si="12"/>
        <v>4.5399025548576902E-2</v>
      </c>
      <c r="T60" s="301">
        <f t="shared" si="12"/>
        <v>4.7160375841411403E-2</v>
      </c>
      <c r="U60" s="301">
        <f t="shared" si="12"/>
        <v>4.5097161650540014E-2</v>
      </c>
      <c r="V60" s="301">
        <f t="shared" si="12"/>
        <v>4.390357184139454E-2</v>
      </c>
      <c r="W60" s="301">
        <f t="shared" si="12"/>
        <v>4.4912634799421765E-2</v>
      </c>
      <c r="X60" s="301">
        <f t="shared" si="12"/>
        <v>4.1060117788690037E-2</v>
      </c>
      <c r="Y60" s="301">
        <f t="shared" si="12"/>
        <v>3.7222734089031193E-2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2.424676478832636E-2</v>
      </c>
      <c r="C61" s="302">
        <f t="shared" si="13"/>
        <v>2.7862209424119565E-2</v>
      </c>
      <c r="D61" s="302">
        <f t="shared" si="13"/>
        <v>2.5410118976449392E-2</v>
      </c>
      <c r="E61" s="302">
        <f t="shared" si="13"/>
        <v>2.2794929537857941E-2</v>
      </c>
      <c r="F61" s="302">
        <f t="shared" si="13"/>
        <v>3.2488504663647243E-2</v>
      </c>
      <c r="G61" s="302">
        <f t="shared" si="13"/>
        <v>2.5880750057615812E-2</v>
      </c>
      <c r="H61" s="302">
        <f t="shared" si="13"/>
        <v>1.6210626900321753E-2</v>
      </c>
      <c r="I61" s="302">
        <f t="shared" si="13"/>
        <v>2.7376634093284034E-2</v>
      </c>
      <c r="J61" s="302">
        <f t="shared" si="13"/>
        <v>2.99519008859165E-2</v>
      </c>
      <c r="K61" s="302">
        <f t="shared" si="13"/>
        <v>1.9499839250189104E-2</v>
      </c>
      <c r="L61" s="302">
        <f t="shared" si="13"/>
        <v>1.7698431013319398E-2</v>
      </c>
      <c r="M61" s="302">
        <f t="shared" si="13"/>
        <v>2.5662752350976113E-2</v>
      </c>
      <c r="N61" s="302">
        <f t="shared" si="13"/>
        <v>2.2116426097319064E-2</v>
      </c>
      <c r="O61" s="302">
        <f t="shared" si="13"/>
        <v>1.8824430471062782E-2</v>
      </c>
      <c r="P61" s="302">
        <f t="shared" si="13"/>
        <v>1.6935438047028427E-2</v>
      </c>
      <c r="Q61" s="302">
        <f t="shared" si="13"/>
        <v>1.9873552660159461E-2</v>
      </c>
      <c r="R61" s="302">
        <f t="shared" si="13"/>
        <v>1.9774701143501685E-2</v>
      </c>
      <c r="S61" s="302">
        <f t="shared" si="13"/>
        <v>1.8157397744255156E-2</v>
      </c>
      <c r="T61" s="302">
        <f t="shared" si="13"/>
        <v>1.9935872754568179E-2</v>
      </c>
      <c r="U61" s="302">
        <f t="shared" si="13"/>
        <v>1.7623039666741457E-2</v>
      </c>
      <c r="V61" s="302">
        <f t="shared" si="13"/>
        <v>2.1540391316850965E-2</v>
      </c>
      <c r="W61" s="302">
        <f t="shared" si="13"/>
        <v>2.2408858896434007E-2</v>
      </c>
      <c r="X61" s="302">
        <f t="shared" si="13"/>
        <v>1.8873474242512588E-2</v>
      </c>
      <c r="Y61" s="302">
        <f t="shared" si="13"/>
        <v>1.5286630217343561E-2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2.4501696734852963E-2</v>
      </c>
      <c r="C62" s="302">
        <f t="shared" si="14"/>
        <v>2.4731052257082112E-2</v>
      </c>
      <c r="D62" s="302">
        <f t="shared" si="14"/>
        <v>2.4494525626718142E-2</v>
      </c>
      <c r="E62" s="302">
        <f t="shared" si="14"/>
        <v>2.3515588295655365E-2</v>
      </c>
      <c r="F62" s="302">
        <f t="shared" si="14"/>
        <v>2.3839158118968595E-2</v>
      </c>
      <c r="G62" s="302">
        <f t="shared" si="14"/>
        <v>2.5280503385106328E-2</v>
      </c>
      <c r="H62" s="302">
        <f t="shared" si="14"/>
        <v>2.5477358279156901E-2</v>
      </c>
      <c r="I62" s="302">
        <f t="shared" si="14"/>
        <v>2.5305072718942632E-2</v>
      </c>
      <c r="J62" s="302">
        <f t="shared" si="14"/>
        <v>2.5119556388459505E-2</v>
      </c>
      <c r="K62" s="302">
        <f t="shared" si="14"/>
        <v>2.6288348888963097E-2</v>
      </c>
      <c r="L62" s="302">
        <f t="shared" si="14"/>
        <v>2.6979492417175278E-2</v>
      </c>
      <c r="M62" s="302">
        <f t="shared" si="14"/>
        <v>2.6816950753048158E-2</v>
      </c>
      <c r="N62" s="302">
        <f t="shared" si="14"/>
        <v>2.7048409811333895E-2</v>
      </c>
      <c r="O62" s="302">
        <f t="shared" si="14"/>
        <v>2.7231126113887113E-2</v>
      </c>
      <c r="P62" s="302">
        <f t="shared" si="14"/>
        <v>2.7453941944557008E-2</v>
      </c>
      <c r="Q62" s="302">
        <f t="shared" si="14"/>
        <v>2.7212866364987976E-2</v>
      </c>
      <c r="R62" s="302">
        <f t="shared" si="14"/>
        <v>2.7186930451163424E-2</v>
      </c>
      <c r="S62" s="302">
        <f t="shared" si="14"/>
        <v>2.7241627804321746E-2</v>
      </c>
      <c r="T62" s="302">
        <f t="shared" si="14"/>
        <v>2.7224503086843228E-2</v>
      </c>
      <c r="U62" s="302">
        <f t="shared" si="14"/>
        <v>2.7474121983798564E-2</v>
      </c>
      <c r="V62" s="302">
        <f t="shared" si="14"/>
        <v>2.2363180524543579E-2</v>
      </c>
      <c r="W62" s="302">
        <f t="shared" si="14"/>
        <v>2.2503775902987758E-2</v>
      </c>
      <c r="X62" s="302">
        <f t="shared" si="14"/>
        <v>2.2186643546177446E-2</v>
      </c>
      <c r="Y62" s="302">
        <f t="shared" si="14"/>
        <v>2.1936103871687637E-2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0.22695766378315502</v>
      </c>
      <c r="C63" s="301">
        <f t="shared" si="15"/>
        <v>0.22657362717273322</v>
      </c>
      <c r="D63" s="301">
        <f t="shared" si="15"/>
        <v>0.22678006428408895</v>
      </c>
      <c r="E63" s="301">
        <f t="shared" si="15"/>
        <v>0.22734093068386113</v>
      </c>
      <c r="F63" s="301">
        <f t="shared" si="15"/>
        <v>0.22517878815653575</v>
      </c>
      <c r="G63" s="301">
        <f t="shared" si="15"/>
        <v>0.22906741967363287</v>
      </c>
      <c r="H63" s="301">
        <f t="shared" si="15"/>
        <v>0.23179866082713457</v>
      </c>
      <c r="I63" s="301">
        <f t="shared" si="15"/>
        <v>0.22902304742482826</v>
      </c>
      <c r="J63" s="301">
        <f t="shared" si="15"/>
        <v>0.22779945176185723</v>
      </c>
      <c r="K63" s="301">
        <f t="shared" si="15"/>
        <v>0.23849261344061848</v>
      </c>
      <c r="L63" s="301">
        <f t="shared" si="15"/>
        <v>0.24761798844421132</v>
      </c>
      <c r="M63" s="301">
        <f t="shared" si="15"/>
        <v>0.24544586810052102</v>
      </c>
      <c r="N63" s="301">
        <f t="shared" si="15"/>
        <v>0.24870102241364955</v>
      </c>
      <c r="O63" s="301">
        <f t="shared" si="15"/>
        <v>0.25150150174397384</v>
      </c>
      <c r="P63" s="301">
        <f t="shared" si="15"/>
        <v>0.25479431355526228</v>
      </c>
      <c r="Q63" s="301">
        <f t="shared" si="15"/>
        <v>0.25123498191713339</v>
      </c>
      <c r="R63" s="301">
        <f t="shared" si="15"/>
        <v>0.25082448420708819</v>
      </c>
      <c r="S63" s="301">
        <f t="shared" si="15"/>
        <v>0.2517970286202531</v>
      </c>
      <c r="T63" s="301">
        <f t="shared" si="15"/>
        <v>0.25160284221609036</v>
      </c>
      <c r="U63" s="301">
        <f t="shared" si="15"/>
        <v>0.25537145297535102</v>
      </c>
      <c r="V63" s="301">
        <f t="shared" si="15"/>
        <v>0.21222572028784609</v>
      </c>
      <c r="W63" s="301">
        <f t="shared" si="15"/>
        <v>0.21309977620460077</v>
      </c>
      <c r="X63" s="301">
        <f t="shared" si="15"/>
        <v>0.21110444947662552</v>
      </c>
      <c r="Y63" s="301">
        <f t="shared" si="15"/>
        <v>0.20945376439818134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0.10295784327275552</v>
      </c>
      <c r="C64" s="302">
        <f t="shared" si="16"/>
        <v>9.1222370814616607E-2</v>
      </c>
      <c r="D64" s="302">
        <f t="shared" si="16"/>
        <v>9.8490254319044665E-2</v>
      </c>
      <c r="E64" s="302">
        <f t="shared" si="16"/>
        <v>0.12796512596340176</v>
      </c>
      <c r="F64" s="302">
        <f t="shared" si="16"/>
        <v>0.11655727395795792</v>
      </c>
      <c r="G64" s="302">
        <f t="shared" si="16"/>
        <v>6.8507799437380945E-2</v>
      </c>
      <c r="H64" s="302">
        <f t="shared" si="16"/>
        <v>6.6049156566074699E-2</v>
      </c>
      <c r="I64" s="302">
        <f t="shared" si="16"/>
        <v>6.6566085371031758E-2</v>
      </c>
      <c r="J64" s="302">
        <f t="shared" si="16"/>
        <v>7.0711249627305711E-2</v>
      </c>
      <c r="K64" s="302">
        <f t="shared" si="16"/>
        <v>3.2446782857113013E-2</v>
      </c>
      <c r="L64" s="302">
        <f t="shared" si="16"/>
        <v>1.4952005740035875E-2</v>
      </c>
      <c r="M64" s="302">
        <f t="shared" si="16"/>
        <v>1.5159663232887578E-2</v>
      </c>
      <c r="N64" s="302">
        <f t="shared" si="16"/>
        <v>1.2155555838761727E-2</v>
      </c>
      <c r="O64" s="302">
        <f t="shared" si="16"/>
        <v>9.9954114690091727E-3</v>
      </c>
      <c r="P64" s="302">
        <f t="shared" si="16"/>
        <v>7.5225545311549003E-3</v>
      </c>
      <c r="Q64" s="302">
        <f t="shared" si="16"/>
        <v>9.9882022703947394E-3</v>
      </c>
      <c r="R64" s="302">
        <f t="shared" si="16"/>
        <v>1.0437124970325905E-2</v>
      </c>
      <c r="S64" s="302">
        <f t="shared" si="16"/>
        <v>9.8226781012258624E-3</v>
      </c>
      <c r="T64" s="302">
        <f t="shared" si="16"/>
        <v>9.5606530443531589E-3</v>
      </c>
      <c r="U64" s="302">
        <f t="shared" si="16"/>
        <v>6.886918343560566E-3</v>
      </c>
      <c r="V64" s="302">
        <f t="shared" si="16"/>
        <v>1.7232359484825502E-2</v>
      </c>
      <c r="W64" s="302">
        <f t="shared" si="16"/>
        <v>1.959437309241149E-2</v>
      </c>
      <c r="X64" s="302">
        <f t="shared" si="16"/>
        <v>1.7738531774040559E-2</v>
      </c>
      <c r="Y64" s="302">
        <f t="shared" si="16"/>
        <v>1.7647803424073159E-2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0.12399982051039947</v>
      </c>
      <c r="C65" s="302">
        <f t="shared" si="17"/>
        <v>0.13535125635811662</v>
      </c>
      <c r="D65" s="302">
        <f t="shared" si="17"/>
        <v>0.1282898099650443</v>
      </c>
      <c r="E65" s="302">
        <f t="shared" si="17"/>
        <v>9.9375804720459357E-2</v>
      </c>
      <c r="F65" s="302">
        <f t="shared" si="17"/>
        <v>0.10862151419857785</v>
      </c>
      <c r="G65" s="302">
        <f t="shared" si="17"/>
        <v>0.16055962023625195</v>
      </c>
      <c r="H65" s="302">
        <f t="shared" si="17"/>
        <v>0.16574950426105986</v>
      </c>
      <c r="I65" s="302">
        <f t="shared" si="17"/>
        <v>0.16245696205379651</v>
      </c>
      <c r="J65" s="302">
        <f t="shared" si="17"/>
        <v>0.15708820213455152</v>
      </c>
      <c r="K65" s="302">
        <f t="shared" si="17"/>
        <v>0.20604583058350548</v>
      </c>
      <c r="L65" s="302">
        <f t="shared" si="17"/>
        <v>0.23266598270417543</v>
      </c>
      <c r="M65" s="302">
        <f t="shared" si="17"/>
        <v>0.23028620486763343</v>
      </c>
      <c r="N65" s="302">
        <f t="shared" si="17"/>
        <v>0.23654546657488784</v>
      </c>
      <c r="O65" s="302">
        <f t="shared" si="17"/>
        <v>0.24150609027496467</v>
      </c>
      <c r="P65" s="302">
        <f t="shared" si="17"/>
        <v>0.24727175902410739</v>
      </c>
      <c r="Q65" s="302">
        <f t="shared" si="17"/>
        <v>0.24124677964673866</v>
      </c>
      <c r="R65" s="302">
        <f t="shared" si="17"/>
        <v>0.2403873592367623</v>
      </c>
      <c r="S65" s="302">
        <f t="shared" si="17"/>
        <v>0.24197435051902724</v>
      </c>
      <c r="T65" s="302">
        <f t="shared" si="17"/>
        <v>0.24204218917173717</v>
      </c>
      <c r="U65" s="302">
        <f t="shared" si="17"/>
        <v>0.24848453463179043</v>
      </c>
      <c r="V65" s="302">
        <f t="shared" si="17"/>
        <v>0.1949933608030206</v>
      </c>
      <c r="W65" s="302">
        <f t="shared" si="17"/>
        <v>0.19350540311218928</v>
      </c>
      <c r="X65" s="302">
        <f t="shared" si="17"/>
        <v>0.19336591770258496</v>
      </c>
      <c r="Y65" s="302">
        <f t="shared" si="17"/>
        <v>0.19180596097410815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0.18360440225717053</v>
      </c>
      <c r="C66" s="301">
        <f t="shared" si="18"/>
        <v>0.17732625529872675</v>
      </c>
      <c r="D66" s="301">
        <f t="shared" si="18"/>
        <v>0.18291583381246856</v>
      </c>
      <c r="E66" s="301">
        <f t="shared" si="18"/>
        <v>0.19874845059383284</v>
      </c>
      <c r="F66" s="301">
        <f t="shared" si="18"/>
        <v>0.18864450745001354</v>
      </c>
      <c r="G66" s="301">
        <f t="shared" si="18"/>
        <v>0.16639876978544327</v>
      </c>
      <c r="H66" s="301">
        <f t="shared" si="18"/>
        <v>0.16778756224952676</v>
      </c>
      <c r="I66" s="301">
        <f t="shared" si="18"/>
        <v>0.16464851630105412</v>
      </c>
      <c r="J66" s="301">
        <f t="shared" si="18"/>
        <v>0.16719271560055873</v>
      </c>
      <c r="K66" s="301">
        <f t="shared" si="18"/>
        <v>0.13972151643435801</v>
      </c>
      <c r="L66" s="301">
        <f t="shared" si="18"/>
        <v>0.11383685381320306</v>
      </c>
      <c r="M66" s="301">
        <f t="shared" si="18"/>
        <v>0.11244865725060815</v>
      </c>
      <c r="N66" s="301">
        <f t="shared" si="18"/>
        <v>0.10620567727169149</v>
      </c>
      <c r="O66" s="301">
        <f t="shared" si="18"/>
        <v>0.10132704343376818</v>
      </c>
      <c r="P66" s="301">
        <f t="shared" si="18"/>
        <v>9.3584888946597111E-2</v>
      </c>
      <c r="Q66" s="301">
        <f t="shared" si="18"/>
        <v>0.10095362403680316</v>
      </c>
      <c r="R66" s="301">
        <f t="shared" si="18"/>
        <v>0.10229731297189965</v>
      </c>
      <c r="S66" s="301">
        <f t="shared" si="18"/>
        <v>0.10118056459814258</v>
      </c>
      <c r="T66" s="301">
        <f t="shared" si="18"/>
        <v>0.10011902401937525</v>
      </c>
      <c r="U66" s="301">
        <f t="shared" si="18"/>
        <v>9.1401098582348239E-2</v>
      </c>
      <c r="V66" s="301">
        <f t="shared" si="18"/>
        <v>0.24511660602378194</v>
      </c>
      <c r="W66" s="301">
        <f t="shared" si="18"/>
        <v>0.24051334433531971</v>
      </c>
      <c r="X66" s="301">
        <f t="shared" si="18"/>
        <v>0.25244785705854011</v>
      </c>
      <c r="Y66" s="301">
        <f t="shared" si="18"/>
        <v>0.2628038074041929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0.13336033575630293</v>
      </c>
      <c r="C67" s="301">
        <f t="shared" si="19"/>
        <v>0.13460869540188342</v>
      </c>
      <c r="D67" s="301">
        <f t="shared" si="19"/>
        <v>0.13332130411702703</v>
      </c>
      <c r="E67" s="301">
        <f t="shared" si="19"/>
        <v>0.12799304409619319</v>
      </c>
      <c r="F67" s="301">
        <f t="shared" si="19"/>
        <v>0.12975420295570511</v>
      </c>
      <c r="G67" s="301">
        <f t="shared" si="19"/>
        <v>0.13759930408127155</v>
      </c>
      <c r="H67" s="301">
        <f t="shared" si="19"/>
        <v>0.13867076599062222</v>
      </c>
      <c r="I67" s="301">
        <f t="shared" si="19"/>
        <v>0.13773303255914712</v>
      </c>
      <c r="J67" s="301">
        <f t="shared" si="19"/>
        <v>0.1367232853408529</v>
      </c>
      <c r="K67" s="301">
        <f t="shared" si="19"/>
        <v>0.14308490845550381</v>
      </c>
      <c r="L67" s="301">
        <f t="shared" si="19"/>
        <v>0.14684673499248238</v>
      </c>
      <c r="M67" s="301">
        <f t="shared" si="19"/>
        <v>0.14596203663314206</v>
      </c>
      <c r="N67" s="301">
        <f t="shared" si="19"/>
        <v>0.14722184561946883</v>
      </c>
      <c r="O67" s="301">
        <f t="shared" si="19"/>
        <v>0.14821635255996118</v>
      </c>
      <c r="P67" s="301">
        <f t="shared" si="19"/>
        <v>0.14942911730484873</v>
      </c>
      <c r="Q67" s="301">
        <f t="shared" si="19"/>
        <v>0.14811696653497006</v>
      </c>
      <c r="R67" s="301">
        <f t="shared" si="19"/>
        <v>0.14797579989605444</v>
      </c>
      <c r="S67" s="301">
        <f t="shared" si="19"/>
        <v>0.1482735122325147</v>
      </c>
      <c r="T67" s="301">
        <f t="shared" si="19"/>
        <v>0.14818030407238678</v>
      </c>
      <c r="U67" s="301">
        <f t="shared" si="19"/>
        <v>0.14953895528211017</v>
      </c>
      <c r="V67" s="301">
        <f t="shared" si="19"/>
        <v>0.12172060145898482</v>
      </c>
      <c r="W67" s="301">
        <f t="shared" si="19"/>
        <v>0.1224858483346606</v>
      </c>
      <c r="X67" s="301">
        <f t="shared" si="19"/>
        <v>0.12075972797487135</v>
      </c>
      <c r="Y67" s="301">
        <f t="shared" si="19"/>
        <v>0.11939606506320416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8.3526330278845581E-2</v>
      </c>
      <c r="C68" s="235">
        <f t="shared" si="20"/>
        <v>8.4308203685748817E-2</v>
      </c>
      <c r="D68" s="235">
        <f t="shared" si="20"/>
        <v>8.3501883957718709E-2</v>
      </c>
      <c r="E68" s="235">
        <f t="shared" si="20"/>
        <v>8.0164684753863916E-2</v>
      </c>
      <c r="F68" s="235">
        <f t="shared" si="20"/>
        <v>8.1267734890464682E-2</v>
      </c>
      <c r="G68" s="235">
        <f t="shared" si="20"/>
        <v>8.6181283615195239E-2</v>
      </c>
      <c r="H68" s="235">
        <f t="shared" si="20"/>
        <v>8.6852362319474755E-2</v>
      </c>
      <c r="I68" s="235">
        <f t="shared" si="20"/>
        <v>8.6265040520480174E-2</v>
      </c>
      <c r="J68" s="235">
        <f t="shared" si="20"/>
        <v>8.5632615000740084E-2</v>
      </c>
      <c r="K68" s="235">
        <f t="shared" si="20"/>
        <v>8.961703083450695E-2</v>
      </c>
      <c r="L68" s="235">
        <f t="shared" si="20"/>
        <v>9.1973140422844948E-2</v>
      </c>
      <c r="M68" s="235">
        <f t="shared" si="20"/>
        <v>9.141903558394851E-2</v>
      </c>
      <c r="N68" s="235">
        <f t="shared" si="20"/>
        <v>9.2208079949227223E-2</v>
      </c>
      <c r="O68" s="235">
        <f t="shared" si="20"/>
        <v>9.2830960168484924E-2</v>
      </c>
      <c r="P68" s="235">
        <f t="shared" si="20"/>
        <v>9.3590539754555599E-2</v>
      </c>
      <c r="Q68" s="235">
        <f t="shared" si="20"/>
        <v>9.2768712650124735E-2</v>
      </c>
      <c r="R68" s="235">
        <f t="shared" si="20"/>
        <v>9.2680297071088075E-2</v>
      </c>
      <c r="S68" s="235">
        <f t="shared" si="20"/>
        <v>9.2866760450939653E-2</v>
      </c>
      <c r="T68" s="235">
        <f t="shared" si="20"/>
        <v>9.2808382256828442E-2</v>
      </c>
      <c r="U68" s="235">
        <f t="shared" si="20"/>
        <v>9.3659333546306886E-2</v>
      </c>
      <c r="V68" s="235">
        <f t="shared" si="20"/>
        <v>7.6236124493428203E-2</v>
      </c>
      <c r="W68" s="235">
        <f t="shared" si="20"/>
        <v>7.6715414403130816E-2</v>
      </c>
      <c r="X68" s="235">
        <f t="shared" si="20"/>
        <v>7.5634309601953192E-2</v>
      </c>
      <c r="Y68" s="235">
        <f t="shared" si="20"/>
        <v>7.478021938012698E-2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0.52781350748628497</v>
      </c>
      <c r="C72" s="322">
        <f>IF(C$5=0,0,C$5/MAE_fec!C$5)</f>
        <v>0.53175903283448522</v>
      </c>
      <c r="D72" s="322">
        <f>IF(D$5=0,0,D$5/MAE_fec!D$5)</f>
        <v>0.53084747730451365</v>
      </c>
      <c r="E72" s="322">
        <f>IF(E$5=0,0,E$5/MAE_fec!E$5)</f>
        <v>0.52237476518633952</v>
      </c>
      <c r="F72" s="322">
        <f>IF(F$5=0,0,F$5/MAE_fec!F$5)</f>
        <v>0.52531635443033931</v>
      </c>
      <c r="G72" s="322">
        <f>IF(G$5=0,0,G$5/MAE_fec!G$5)</f>
        <v>0.54056257026335641</v>
      </c>
      <c r="H72" s="322">
        <f>IF(H$5=0,0,H$5/MAE_fec!H$5)</f>
        <v>0.54329058917941686</v>
      </c>
      <c r="I72" s="322">
        <f>IF(I$5=0,0,I$5/MAE_fec!I$5)</f>
        <v>0.5412426380078379</v>
      </c>
      <c r="J72" s="322">
        <f>IF(J$5=0,0,J$5/MAE_fec!J$5)</f>
        <v>0.54024297271602595</v>
      </c>
      <c r="K72" s="322">
        <f>IF(K$5=0,0,K$5/MAE_fec!K$5)</f>
        <v>0.55323714264346169</v>
      </c>
      <c r="L72" s="322">
        <f>IF(L$5=0,0,L$5/MAE_fec!L$5)</f>
        <v>0.55803768012753197</v>
      </c>
      <c r="M72" s="322">
        <f>IF(M$5=0,0,M$5/MAE_fec!M$5)</f>
        <v>0.5575634093229801</v>
      </c>
      <c r="N72" s="322">
        <f>IF(N$5=0,0,N$5/MAE_fec!N$5)</f>
        <v>0.55851323744149461</v>
      </c>
      <c r="O72" s="322">
        <f>IF(O$5=0,0,O$5/MAE_fec!O$5)</f>
        <v>0.55941552155556684</v>
      </c>
      <c r="P72" s="322">
        <f>IF(P$5=0,0,P$5/MAE_fec!P$5)</f>
        <v>0.56018684289192244</v>
      </c>
      <c r="Q72" s="322">
        <f>IF(Q$5=0,0,Q$5/MAE_fec!Q$5)</f>
        <v>0.55955120415652582</v>
      </c>
      <c r="R72" s="322">
        <f>IF(R$5=0,0,R$5/MAE_fec!R$5)</f>
        <v>0.55935591681060459</v>
      </c>
      <c r="S72" s="322">
        <f>IF(S$5=0,0,S$5/MAE_fec!S$5)</f>
        <v>0.5596263463622756</v>
      </c>
      <c r="T72" s="322">
        <f>IF(T$5=0,0,T$5/MAE_fec!T$5)</f>
        <v>0.5595552086465706</v>
      </c>
      <c r="U72" s="322">
        <f>IF(U$5=0,0,U$5/MAE_fec!U$5)</f>
        <v>0.56036108273856933</v>
      </c>
      <c r="V72" s="322">
        <f>IF(V$5=0,0,V$5/MAE_fec!V$5)</f>
        <v>0.57882075830942625</v>
      </c>
      <c r="W72" s="322">
        <f>IF(W$5=0,0,W$5/MAE_fec!W$5)</f>
        <v>0.57667354449962993</v>
      </c>
      <c r="X72" s="322">
        <f>IF(X$5=0,0,X$5/MAE_fec!X$5)</f>
        <v>0.58007242367387968</v>
      </c>
      <c r="Y72" s="322">
        <f>IF(Y$5=0,0,Y$5/MAE_fec!Y$5)</f>
        <v>0.58373649268506067</v>
      </c>
      <c r="DA72" s="95"/>
    </row>
    <row r="73" spans="1:105" ht="12" customHeight="1" x14ac:dyDescent="0.25">
      <c r="A73" s="173" t="s">
        <v>91</v>
      </c>
      <c r="B73" s="335">
        <f>IF(B$6=0,0,B$6/MAE_fec!B$6)</f>
        <v>0.46850969801382392</v>
      </c>
      <c r="C73" s="335">
        <f>IF(C$6=0,0,C$6/MAE_fec!C$6)</f>
        <v>0.46850969801382386</v>
      </c>
      <c r="D73" s="335">
        <f>IF(D$6=0,0,D$6/MAE_fec!D$6)</f>
        <v>0.46850969801382375</v>
      </c>
      <c r="E73" s="335">
        <f>IF(E$6=0,0,E$6/MAE_fec!E$6)</f>
        <v>0.46850969801382386</v>
      </c>
      <c r="F73" s="335">
        <f>IF(F$6=0,0,F$6/MAE_fec!F$6)</f>
        <v>0.46850969801382392</v>
      </c>
      <c r="G73" s="335">
        <f>IF(G$6=0,0,G$6/MAE_fec!G$6)</f>
        <v>0.46850969801382386</v>
      </c>
      <c r="H73" s="335">
        <f>IF(H$6=0,0,H$6/MAE_fec!H$6)</f>
        <v>0.46850969801382381</v>
      </c>
      <c r="I73" s="335">
        <f>IF(I$6=0,0,I$6/MAE_fec!I$6)</f>
        <v>0.46850969801382381</v>
      </c>
      <c r="J73" s="335">
        <f>IF(J$6=0,0,J$6/MAE_fec!J$6)</f>
        <v>0.46850969801382386</v>
      </c>
      <c r="K73" s="335">
        <f>IF(K$6=0,0,K$6/MAE_fec!K$6)</f>
        <v>0.46850969801382397</v>
      </c>
      <c r="L73" s="335">
        <f>IF(L$6=0,0,L$6/MAE_fec!L$6)</f>
        <v>0.46850969801382386</v>
      </c>
      <c r="M73" s="335">
        <f>IF(M$6=0,0,M$6/MAE_fec!M$6)</f>
        <v>0.46850969801382403</v>
      </c>
      <c r="N73" s="335">
        <f>IF(N$6=0,0,N$6/MAE_fec!N$6)</f>
        <v>0.46850969801382392</v>
      </c>
      <c r="O73" s="335">
        <f>IF(O$6=0,0,O$6/MAE_fec!O$6)</f>
        <v>0.46850969801382392</v>
      </c>
      <c r="P73" s="335">
        <f>IF(P$6=0,0,P$6/MAE_fec!P$6)</f>
        <v>0.46850969801382397</v>
      </c>
      <c r="Q73" s="335">
        <f>IF(Q$6=0,0,Q$6/MAE_fec!Q$6)</f>
        <v>0.46850969801382386</v>
      </c>
      <c r="R73" s="335">
        <f>IF(R$6=0,0,R$6/MAE_fec!R$6)</f>
        <v>0.46850969801382392</v>
      </c>
      <c r="S73" s="335">
        <f>IF(S$6=0,0,S$6/MAE_fec!S$6)</f>
        <v>0.46850969801382392</v>
      </c>
      <c r="T73" s="335">
        <f>IF(T$6=0,0,T$6/MAE_fec!T$6)</f>
        <v>0.46850969801382392</v>
      </c>
      <c r="U73" s="335">
        <f>IF(U$6=0,0,U$6/MAE_fec!U$6)</f>
        <v>0.46850969801382392</v>
      </c>
      <c r="V73" s="335">
        <f>IF(V$6=0,0,V$6/MAE_fec!V$6)</f>
        <v>0.46850969801382381</v>
      </c>
      <c r="W73" s="335">
        <f>IF(W$6=0,0,W$6/MAE_fec!W$6)</f>
        <v>0.46850969801382381</v>
      </c>
      <c r="X73" s="335">
        <f>IF(X$6=0,0,X$6/MAE_fec!X$6)</f>
        <v>0.46850969801382386</v>
      </c>
      <c r="Y73" s="335">
        <f>IF(Y$6=0,0,Y$6/MAE_fec!Y$6)</f>
        <v>0.46850969801382381</v>
      </c>
      <c r="DA73" s="177"/>
    </row>
    <row r="74" spans="1:105" ht="12" customHeight="1" x14ac:dyDescent="0.25">
      <c r="A74" s="173" t="s">
        <v>92</v>
      </c>
      <c r="B74" s="335">
        <f>IF(B$7=0,0,B$7/MAE_fec!B$7)</f>
        <v>0.12165304253244924</v>
      </c>
      <c r="C74" s="335">
        <f>IF(C$7=0,0,C$7/MAE_fec!C$7)</f>
        <v>0.12165304253244925</v>
      </c>
      <c r="D74" s="335">
        <f>IF(D$7=0,0,D$7/MAE_fec!D$7)</f>
        <v>0.12165304253244925</v>
      </c>
      <c r="E74" s="335">
        <f>IF(E$7=0,0,E$7/MAE_fec!E$7)</f>
        <v>0.1216530425324492</v>
      </c>
      <c r="F74" s="335">
        <f>IF(F$7=0,0,F$7/MAE_fec!F$7)</f>
        <v>0.12165304253244924</v>
      </c>
      <c r="G74" s="335">
        <f>IF(G$7=0,0,G$7/MAE_fec!G$7)</f>
        <v>0.12165304253244923</v>
      </c>
      <c r="H74" s="335">
        <f>IF(H$7=0,0,H$7/MAE_fec!H$7)</f>
        <v>0.12165304253244928</v>
      </c>
      <c r="I74" s="335">
        <f>IF(I$7=0,0,I$7/MAE_fec!I$7)</f>
        <v>0.12165304253244923</v>
      </c>
      <c r="J74" s="335">
        <f>IF(J$7=0,0,J$7/MAE_fec!J$7)</f>
        <v>0.12165304253244923</v>
      </c>
      <c r="K74" s="335">
        <f>IF(K$7=0,0,K$7/MAE_fec!K$7)</f>
        <v>0.12165304253244924</v>
      </c>
      <c r="L74" s="335">
        <f>IF(L$7=0,0,L$7/MAE_fec!L$7)</f>
        <v>0.12165304253244924</v>
      </c>
      <c r="M74" s="335">
        <f>IF(M$7=0,0,M$7/MAE_fec!M$7)</f>
        <v>0.12165304253244923</v>
      </c>
      <c r="N74" s="335">
        <f>IF(N$7=0,0,N$7/MAE_fec!N$7)</f>
        <v>0.12165304253244925</v>
      </c>
      <c r="O74" s="335">
        <f>IF(O$7=0,0,O$7/MAE_fec!O$7)</f>
        <v>0.12165304253244921</v>
      </c>
      <c r="P74" s="335">
        <f>IF(P$7=0,0,P$7/MAE_fec!P$7)</f>
        <v>0.12165304253244924</v>
      </c>
      <c r="Q74" s="335">
        <f>IF(Q$7=0,0,Q$7/MAE_fec!Q$7)</f>
        <v>0.1216530425324492</v>
      </c>
      <c r="R74" s="335">
        <f>IF(R$7=0,0,R$7/MAE_fec!R$7)</f>
        <v>0.12165304253244925</v>
      </c>
      <c r="S74" s="335">
        <f>IF(S$7=0,0,S$7/MAE_fec!S$7)</f>
        <v>0.12165304253244927</v>
      </c>
      <c r="T74" s="335">
        <f>IF(T$7=0,0,T$7/MAE_fec!T$7)</f>
        <v>0.1216530425324493</v>
      </c>
      <c r="U74" s="335">
        <f>IF(U$7=0,0,U$7/MAE_fec!U$7)</f>
        <v>0.12165304253244925</v>
      </c>
      <c r="V74" s="335">
        <f>IF(V$7=0,0,V$7/MAE_fec!V$7)</f>
        <v>0.12165304253244916</v>
      </c>
      <c r="W74" s="335">
        <f>IF(W$7=0,0,W$7/MAE_fec!W$7)</f>
        <v>0.12165304253244925</v>
      </c>
      <c r="X74" s="335">
        <f>IF(X$7=0,0,X$7/MAE_fec!X$7)</f>
        <v>0.12165304253244917</v>
      </c>
      <c r="Y74" s="335">
        <f>IF(Y$7=0,0,Y$7/MAE_fec!Y$7)</f>
        <v>0.12165304253244917</v>
      </c>
      <c r="DA74" s="177"/>
    </row>
    <row r="75" spans="1:105" ht="12" customHeight="1" x14ac:dyDescent="0.25">
      <c r="A75" s="173" t="s">
        <v>93</v>
      </c>
      <c r="B75" s="335">
        <f>IF(B$8=0,0,B$8/MAE_fec!B$8)</f>
        <v>0.65188431779352518</v>
      </c>
      <c r="C75" s="335">
        <f>IF(C$8=0,0,C$8/MAE_fec!C$8)</f>
        <v>0.65188431779352563</v>
      </c>
      <c r="D75" s="335">
        <f>IF(D$8=0,0,D$8/MAE_fec!D$8)</f>
        <v>0.65188431779352574</v>
      </c>
      <c r="E75" s="335">
        <f>IF(E$8=0,0,E$8/MAE_fec!E$8)</f>
        <v>0.65188431779352529</v>
      </c>
      <c r="F75" s="335">
        <f>IF(F$8=0,0,F$8/MAE_fec!F$8)</f>
        <v>0.65188431779352551</v>
      </c>
      <c r="G75" s="335">
        <f>IF(G$8=0,0,G$8/MAE_fec!G$8)</f>
        <v>0.6518843177935254</v>
      </c>
      <c r="H75" s="335">
        <f>IF(H$8=0,0,H$8/MAE_fec!H$8)</f>
        <v>0.65188431779352551</v>
      </c>
      <c r="I75" s="335">
        <f>IF(I$8=0,0,I$8/MAE_fec!I$8)</f>
        <v>0.6518843177935254</v>
      </c>
      <c r="J75" s="335">
        <f>IF(J$8=0,0,J$8/MAE_fec!J$8)</f>
        <v>0.65188431779352529</v>
      </c>
      <c r="K75" s="335">
        <f>IF(K$8=0,0,K$8/MAE_fec!K$8)</f>
        <v>0.65188431779352551</v>
      </c>
      <c r="L75" s="335">
        <f>IF(L$8=0,0,L$8/MAE_fec!L$8)</f>
        <v>0.65188431779352574</v>
      </c>
      <c r="M75" s="335">
        <f>IF(M$8=0,0,M$8/MAE_fec!M$8)</f>
        <v>0.65188431779352518</v>
      </c>
      <c r="N75" s="335">
        <f>IF(N$8=0,0,N$8/MAE_fec!N$8)</f>
        <v>0.65188431779352551</v>
      </c>
      <c r="O75" s="335">
        <f>IF(O$8=0,0,O$8/MAE_fec!O$8)</f>
        <v>0.65188431779352518</v>
      </c>
      <c r="P75" s="335">
        <f>IF(P$8=0,0,P$8/MAE_fec!P$8)</f>
        <v>0.65188431779352496</v>
      </c>
      <c r="Q75" s="335">
        <f>IF(Q$8=0,0,Q$8/MAE_fec!Q$8)</f>
        <v>0.65188431779352529</v>
      </c>
      <c r="R75" s="335">
        <f>IF(R$8=0,0,R$8/MAE_fec!R$8)</f>
        <v>0.65188431779352507</v>
      </c>
      <c r="S75" s="335">
        <f>IF(S$8=0,0,S$8/MAE_fec!S$8)</f>
        <v>0.6518843177935254</v>
      </c>
      <c r="T75" s="335">
        <f>IF(T$8=0,0,T$8/MAE_fec!T$8)</f>
        <v>0.6518843177935254</v>
      </c>
      <c r="U75" s="335">
        <f>IF(U$8=0,0,U$8/MAE_fec!U$8)</f>
        <v>0.65188431779352529</v>
      </c>
      <c r="V75" s="335">
        <f>IF(V$8=0,0,V$8/MAE_fec!V$8)</f>
        <v>0.6518843177935254</v>
      </c>
      <c r="W75" s="335">
        <f>IF(W$8=0,0,W$8/MAE_fec!W$8)</f>
        <v>0.65188431779352518</v>
      </c>
      <c r="X75" s="335">
        <f>IF(X$8=0,0,X$8/MAE_fec!X$8)</f>
        <v>0.6518843177935254</v>
      </c>
      <c r="Y75" s="335">
        <f>IF(Y$8=0,0,Y$8/MAE_fec!Y$8)</f>
        <v>0.65188431779352563</v>
      </c>
      <c r="DA75" s="177"/>
    </row>
    <row r="76" spans="1:105" ht="12" customHeight="1" x14ac:dyDescent="0.25">
      <c r="A76" s="173" t="s">
        <v>94</v>
      </c>
      <c r="B76" s="335">
        <f>IF(B$9=0,0,B$9/MAE_fec!B$9)</f>
        <v>0.46183248540360194</v>
      </c>
      <c r="C76" s="335">
        <f>IF(C$9=0,0,C$9/MAE_fec!C$9)</f>
        <v>0.46183248540360194</v>
      </c>
      <c r="D76" s="335">
        <f>IF(D$9=0,0,D$9/MAE_fec!D$9)</f>
        <v>0.46183248540360194</v>
      </c>
      <c r="E76" s="335">
        <f>IF(E$9=0,0,E$9/MAE_fec!E$9)</f>
        <v>0.461832485403602</v>
      </c>
      <c r="F76" s="335">
        <f>IF(F$9=0,0,F$9/MAE_fec!F$9)</f>
        <v>0.461832485403602</v>
      </c>
      <c r="G76" s="335">
        <f>IF(G$9=0,0,G$9/MAE_fec!G$9)</f>
        <v>0.46183248540360194</v>
      </c>
      <c r="H76" s="335">
        <f>IF(H$9=0,0,H$9/MAE_fec!H$9)</f>
        <v>0.461832485403602</v>
      </c>
      <c r="I76" s="335">
        <f>IF(I$9=0,0,I$9/MAE_fec!I$9)</f>
        <v>0.46183248540360206</v>
      </c>
      <c r="J76" s="335">
        <f>IF(J$9=0,0,J$9/MAE_fec!J$9)</f>
        <v>0.46183248540360206</v>
      </c>
      <c r="K76" s="335">
        <f>IF(K$9=0,0,K$9/MAE_fec!K$9)</f>
        <v>0.46183248540360194</v>
      </c>
      <c r="L76" s="335">
        <f>IF(L$9=0,0,L$9/MAE_fec!L$9)</f>
        <v>0.46183248540360189</v>
      </c>
      <c r="M76" s="335">
        <f>IF(M$9=0,0,M$9/MAE_fec!M$9)</f>
        <v>0.46183248540360178</v>
      </c>
      <c r="N76" s="335">
        <f>IF(N$9=0,0,N$9/MAE_fec!N$9)</f>
        <v>0.46183248540360217</v>
      </c>
      <c r="O76" s="335">
        <f>IF(O$9=0,0,O$9/MAE_fec!O$9)</f>
        <v>0.46183248540360228</v>
      </c>
      <c r="P76" s="335">
        <f>IF(P$9=0,0,P$9/MAE_fec!P$9)</f>
        <v>0.46183248540360194</v>
      </c>
      <c r="Q76" s="335">
        <f>IF(Q$9=0,0,Q$9/MAE_fec!Q$9)</f>
        <v>0.46183248540360194</v>
      </c>
      <c r="R76" s="335">
        <f>IF(R$9=0,0,R$9/MAE_fec!R$9)</f>
        <v>0.46183248540360194</v>
      </c>
      <c r="S76" s="335">
        <f>IF(S$9=0,0,S$9/MAE_fec!S$9)</f>
        <v>0.46183248540360194</v>
      </c>
      <c r="T76" s="335">
        <f>IF(T$9=0,0,T$9/MAE_fec!T$9)</f>
        <v>0.46183248540360189</v>
      </c>
      <c r="U76" s="335">
        <f>IF(U$9=0,0,U$9/MAE_fec!U$9)</f>
        <v>0.46183248540360206</v>
      </c>
      <c r="V76" s="335">
        <f>IF(V$9=0,0,V$9/MAE_fec!V$9)</f>
        <v>0.461832485403602</v>
      </c>
      <c r="W76" s="335">
        <f>IF(W$9=0,0,W$9/MAE_fec!W$9)</f>
        <v>0.46183248540360206</v>
      </c>
      <c r="X76" s="335">
        <f>IF(X$9=0,0,X$9/MAE_fec!X$9)</f>
        <v>0.46183248540360194</v>
      </c>
      <c r="Y76" s="335">
        <f>IF(Y$9=0,0,Y$9/MAE_fec!Y$9)</f>
        <v>0.46183248540360194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0.73260079959515978</v>
      </c>
      <c r="C77" s="335">
        <f>IF(C$10=0,0,C$10/MAE_fec!C$10)</f>
        <v>0.74967799911582633</v>
      </c>
      <c r="D77" s="335">
        <f>IF(D$10=0,0,D$10/MAE_fec!D$10)</f>
        <v>0.74170177944978588</v>
      </c>
      <c r="E77" s="335">
        <f>IF(E$10=0,0,E$10/MAE_fec!E$10)</f>
        <v>0.70328919284064284</v>
      </c>
      <c r="F77" s="335">
        <f>IF(F$10=0,0,F$10/MAE_fec!F$10)</f>
        <v>0.7143461385694837</v>
      </c>
      <c r="G77" s="335">
        <f>IF(G$10=0,0,G$10/MAE_fec!G$10)</f>
        <v>0.77055551658395327</v>
      </c>
      <c r="H77" s="335">
        <f>IF(H$10=0,0,H$10/MAE_fec!H$10)</f>
        <v>0.77434694628200873</v>
      </c>
      <c r="I77" s="335">
        <f>IF(I$10=0,0,I$10/MAE_fec!I$10)</f>
        <v>0.7722241023062919</v>
      </c>
      <c r="J77" s="335">
        <f>IF(J$10=0,0,J$10/MAE_fec!J$10)</f>
        <v>0.769108899672167</v>
      </c>
      <c r="K77" s="335">
        <f>IF(K$10=0,0,K$10/MAE_fec!K$10)</f>
        <v>0.80036713370430412</v>
      </c>
      <c r="L77" s="335">
        <f>IF(L$10=0,0,L$10/MAE_fec!L$10)</f>
        <v>0.81392191443650919</v>
      </c>
      <c r="M77" s="335">
        <f>IF(M$10=0,0,M$10/MAE_fec!M$10)</f>
        <v>0.81514087449327899</v>
      </c>
      <c r="N77" s="335">
        <f>IF(N$10=0,0,N$10/MAE_fec!N$10)</f>
        <v>0.81771680155195492</v>
      </c>
      <c r="O77" s="335">
        <f>IF(O$10=0,0,O$10/MAE_fec!O$10)</f>
        <v>0.81945690202995747</v>
      </c>
      <c r="P77" s="335">
        <f>IF(P$10=0,0,P$10/MAE_fec!P$10)</f>
        <v>0.82113976391805399</v>
      </c>
      <c r="Q77" s="335">
        <f>IF(Q$10=0,0,Q$10/MAE_fec!Q$10)</f>
        <v>0.82024893614918426</v>
      </c>
      <c r="R77" s="335">
        <f>IF(R$10=0,0,R$10/MAE_fec!R$10)</f>
        <v>0.81947455300006944</v>
      </c>
      <c r="S77" s="335">
        <f>IF(S$10=0,0,S$10/MAE_fec!S$10)</f>
        <v>0.82002362344781277</v>
      </c>
      <c r="T77" s="335">
        <f>IF(T$10=0,0,T$10/MAE_fec!T$10)</f>
        <v>0.81994090986854562</v>
      </c>
      <c r="U77" s="335">
        <f>IF(U$10=0,0,U$10/MAE_fec!U$10)</f>
        <v>0.82206598759651228</v>
      </c>
      <c r="V77" s="335">
        <f>IF(V$10=0,0,V$10/MAE_fec!V$10)</f>
        <v>0.81520385129152884</v>
      </c>
      <c r="W77" s="335">
        <f>IF(W$10=0,0,W$10/MAE_fec!W$10)</f>
        <v>0.81471142614620506</v>
      </c>
      <c r="X77" s="335">
        <f>IF(X$10=0,0,X$10/MAE_fec!X$10)</f>
        <v>0.81633393769502471</v>
      </c>
      <c r="Y77" s="335">
        <f>IF(Y$10=0,0,Y$10/MAE_fec!Y$10)</f>
        <v>0.81688428576349947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0.53187696947914198</v>
      </c>
      <c r="C78" s="353">
        <f>IF(C$16=0,0,C$16/MAE_fec!C$16)</f>
        <v>0.54150803027399508</v>
      </c>
      <c r="D78" s="353">
        <f>IF(D$16=0,0,D$16/MAE_fec!D$16)</f>
        <v>0.53758631997100492</v>
      </c>
      <c r="E78" s="353">
        <f>IF(E$16=0,0,E$16/MAE_fec!E$16)</f>
        <v>0.51760560928735533</v>
      </c>
      <c r="F78" s="353">
        <f>IF(F$16=0,0,F$16/MAE_fec!F$16)</f>
        <v>0.52572539441222921</v>
      </c>
      <c r="G78" s="353">
        <f>IF(G$16=0,0,G$16/MAE_fec!G$16)</f>
        <v>0.56095628344961501</v>
      </c>
      <c r="H78" s="353">
        <f>IF(H$16=0,0,H$16/MAE_fec!H$16)</f>
        <v>0.56358849071768446</v>
      </c>
      <c r="I78" s="353">
        <f>IF(I$16=0,0,I$16/MAE_fec!I$16)</f>
        <v>0.56288545576145965</v>
      </c>
      <c r="J78" s="353">
        <f>IF(J$16=0,0,J$16/MAE_fec!J$16)</f>
        <v>0.56031884305637647</v>
      </c>
      <c r="K78" s="353">
        <f>IF(K$16=0,0,K$16/MAE_fec!K$16)</f>
        <v>0.5910873781255771</v>
      </c>
      <c r="L78" s="353">
        <f>IF(L$16=0,0,L$16/MAE_fec!L$16)</f>
        <v>0.60548064548261515</v>
      </c>
      <c r="M78" s="353">
        <f>IF(M$16=0,0,M$16/MAE_fec!M$16)</f>
        <v>0.60608663491280768</v>
      </c>
      <c r="N78" s="353">
        <f>IF(N$16=0,0,N$16/MAE_fec!N$16)</f>
        <v>0.60823332168351651</v>
      </c>
      <c r="O78" s="353">
        <f>IF(O$16=0,0,O$16/MAE_fec!O$16)</f>
        <v>0.60986321115977993</v>
      </c>
      <c r="P78" s="353">
        <f>IF(P$16=0,0,P$16/MAE_fec!P$16)</f>
        <v>0.61181534089183109</v>
      </c>
      <c r="Q78" s="353">
        <f>IF(Q$16=0,0,Q$16/MAE_fec!Q$16)</f>
        <v>0.61003933586239145</v>
      </c>
      <c r="R78" s="353">
        <f>IF(R$16=0,0,R$16/MAE_fec!R$16)</f>
        <v>0.60961243457250003</v>
      </c>
      <c r="S78" s="353">
        <f>IF(S$16=0,0,S$16/MAE_fec!S$16)</f>
        <v>0.61003084735359236</v>
      </c>
      <c r="T78" s="353">
        <f>IF(T$16=0,0,T$16/MAE_fec!T$16)</f>
        <v>0.61036213381092219</v>
      </c>
      <c r="U78" s="353">
        <f>IF(U$16=0,0,U$16/MAE_fec!U$16)</f>
        <v>0.6124307577615703</v>
      </c>
      <c r="V78" s="353">
        <f>IF(V$16=0,0,V$16/MAE_fec!V$16)</f>
        <v>0.60273008017733098</v>
      </c>
      <c r="W78" s="353">
        <f>IF(W$16=0,0,W$16/MAE_fec!W$16)</f>
        <v>0.60094691505071907</v>
      </c>
      <c r="X78" s="353">
        <f>IF(X$16=0,0,X$16/MAE_fec!X$16)</f>
        <v>0.60220180124376199</v>
      </c>
      <c r="Y78" s="353">
        <f>IF(Y$16=0,0,Y$16/MAE_fec!Y$16)</f>
        <v>0.60207935047782646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0.47244773201516671</v>
      </c>
      <c r="C79" s="349">
        <f>IF(C$24=0,0,C$24/MAE_fec!C$24)</f>
        <v>0.46917355356134882</v>
      </c>
      <c r="D79" s="349">
        <f>IF(D$24=0,0,D$24/MAE_fec!D$24)</f>
        <v>0.47125055434743141</v>
      </c>
      <c r="E79" s="349">
        <f>IF(E$24=0,0,E$24/MAE_fec!E$24)</f>
        <v>0.47297429159052728</v>
      </c>
      <c r="F79" s="349">
        <f>IF(F$24=0,0,F$24/MAE_fec!F$24)</f>
        <v>0.46450040057884517</v>
      </c>
      <c r="G79" s="349">
        <f>IF(G$24=0,0,G$24/MAE_fec!G$24)</f>
        <v>0.47158581244598985</v>
      </c>
      <c r="H79" s="349">
        <f>IF(H$24=0,0,H$24/MAE_fec!H$24)</f>
        <v>0.48376229319983505</v>
      </c>
      <c r="I79" s="349">
        <f>IF(I$24=0,0,I$24/MAE_fec!I$24)</f>
        <v>0.47019054250645648</v>
      </c>
      <c r="J79" s="349">
        <f>IF(J$24=0,0,J$24/MAE_fec!J$24)</f>
        <v>0.46776147336067397</v>
      </c>
      <c r="K79" s="349">
        <f>IF(K$24=0,0,K$24/MAE_fec!K$24)</f>
        <v>0.47984300001571889</v>
      </c>
      <c r="L79" s="349">
        <f>IF(L$24=0,0,L$24/MAE_fec!L$24)</f>
        <v>0.48298665110284739</v>
      </c>
      <c r="M79" s="349">
        <f>IF(M$24=0,0,M$24/MAE_fec!M$24)</f>
        <v>0.47330267681256305</v>
      </c>
      <c r="N79" s="349">
        <f>IF(N$24=0,0,N$24/MAE_fec!N$24)</f>
        <v>0.4773384327335134</v>
      </c>
      <c r="O79" s="349">
        <f>IF(O$24=0,0,O$24/MAE_fec!O$24)</f>
        <v>0.4816496802002409</v>
      </c>
      <c r="P79" s="349">
        <f>IF(P$24=0,0,P$24/MAE_fec!P$24)</f>
        <v>0.48454668933864076</v>
      </c>
      <c r="Q79" s="349">
        <f>IF(Q$24=0,0,Q$24/MAE_fec!Q$24)</f>
        <v>0.48024296583509113</v>
      </c>
      <c r="R79" s="349">
        <f>IF(R$24=0,0,R$24/MAE_fec!R$24)</f>
        <v>0.48034644682593058</v>
      </c>
      <c r="S79" s="349">
        <f>IF(S$24=0,0,S$24/MAE_fec!S$24)</f>
        <v>0.48258077121957133</v>
      </c>
      <c r="T79" s="349">
        <f>IF(T$24=0,0,T$24/MAE_fec!T$24)</f>
        <v>0.48017358741336247</v>
      </c>
      <c r="U79" s="349">
        <f>IF(U$24=0,0,U$24/MAE_fec!U$24)</f>
        <v>0.48355707108488194</v>
      </c>
      <c r="V79" s="349">
        <f>IF(V$24=0,0,V$24/MAE_fec!V$24)</f>
        <v>0.47313656287615452</v>
      </c>
      <c r="W79" s="349">
        <f>IF(W$24=0,0,W$24/MAE_fec!W$24)</f>
        <v>0.4722891484281046</v>
      </c>
      <c r="X79" s="349">
        <f>IF(X$24=0,0,X$24/MAE_fec!X$24)</f>
        <v>0.47632077485885127</v>
      </c>
      <c r="Y79" s="349">
        <f>IF(Y$24=0,0,Y$24/MAE_fec!Y$24)</f>
        <v>0.48144375358618957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0.45589454526783602</v>
      </c>
      <c r="C80" s="349">
        <f>IF(C$27=0,0,C$27/MAE_fec!C$27)</f>
        <v>0.46414974023485284</v>
      </c>
      <c r="D80" s="349">
        <f>IF(D$27=0,0,D$27/MAE_fec!D$27)</f>
        <v>0.46078827426086161</v>
      </c>
      <c r="E80" s="349">
        <f>IF(E$27=0,0,E$27/MAE_fec!E$27)</f>
        <v>0.44366195081773313</v>
      </c>
      <c r="F80" s="349">
        <f>IF(F$27=0,0,F$27/MAE_fec!F$27)</f>
        <v>0.4506217666390534</v>
      </c>
      <c r="G80" s="349">
        <f>IF(G$27=0,0,G$27/MAE_fec!G$27)</f>
        <v>0.48081967152824123</v>
      </c>
      <c r="H80" s="349">
        <f>IF(H$27=0,0,H$27/MAE_fec!H$27)</f>
        <v>0.48307584918658675</v>
      </c>
      <c r="I80" s="349">
        <f>IF(I$27=0,0,I$27/MAE_fec!I$27)</f>
        <v>0.48247324779553691</v>
      </c>
      <c r="J80" s="349">
        <f>IF(J$27=0,0,J$27/MAE_fec!J$27)</f>
        <v>0.48027329404832286</v>
      </c>
      <c r="K80" s="349">
        <f>IF(K$27=0,0,K$27/MAE_fec!K$27)</f>
        <v>0.50664632410763755</v>
      </c>
      <c r="L80" s="349">
        <f>IF(L$27=0,0,L$27/MAE_fec!L$27)</f>
        <v>0.51898341041367024</v>
      </c>
      <c r="M80" s="349">
        <f>IF(M$27=0,0,M$27/MAE_fec!M$27)</f>
        <v>0.51950282992526364</v>
      </c>
      <c r="N80" s="349">
        <f>IF(N$27=0,0,N$27/MAE_fec!N$27)</f>
        <v>0.52134284715729995</v>
      </c>
      <c r="O80" s="349">
        <f>IF(O$27=0,0,O$27/MAE_fec!O$27)</f>
        <v>0.52273989527981146</v>
      </c>
      <c r="P80" s="349">
        <f>IF(P$27=0,0,P$27/MAE_fec!P$27)</f>
        <v>0.52441314933585526</v>
      </c>
      <c r="Q80" s="349">
        <f>IF(Q$27=0,0,Q$27/MAE_fec!Q$27)</f>
        <v>0.52289085931062129</v>
      </c>
      <c r="R80" s="349">
        <f>IF(R$27=0,0,R$27/MAE_fec!R$27)</f>
        <v>0.52252494391928561</v>
      </c>
      <c r="S80" s="349">
        <f>IF(S$27=0,0,S$27/MAE_fec!S$27)</f>
        <v>0.52288358344593644</v>
      </c>
      <c r="T80" s="349">
        <f>IF(T$27=0,0,T$27/MAE_fec!T$27)</f>
        <v>0.52316754326650472</v>
      </c>
      <c r="U80" s="349">
        <f>IF(U$27=0,0,U$27/MAE_fec!U$27)</f>
        <v>0.52494064950991737</v>
      </c>
      <c r="V80" s="349">
        <f>IF(V$27=0,0,V$27/MAE_fec!V$27)</f>
        <v>0.51662578300914086</v>
      </c>
      <c r="W80" s="349">
        <f>IF(W$27=0,0,W$27/MAE_fec!W$27)</f>
        <v>0.51509735575775906</v>
      </c>
      <c r="X80" s="349">
        <f>IF(X$27=0,0,X$27/MAE_fec!X$27)</f>
        <v>0.51617297249465333</v>
      </c>
      <c r="Y80" s="349">
        <f>IF(Y$27=0,0,Y$27/MAE_fec!Y$27)</f>
        <v>0.51606801469527985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0.61822482073246099</v>
      </c>
      <c r="C81" s="349">
        <f>IF(C$35=0,0,C$35/MAE_fec!C$35)</f>
        <v>0.62031730821937536</v>
      </c>
      <c r="D81" s="349">
        <f>IF(D$35=0,0,D$35/MAE_fec!D$35)</f>
        <v>0.62222667057138581</v>
      </c>
      <c r="E81" s="349">
        <f>IF(E$35=0,0,E$35/MAE_fec!E$35)</f>
        <v>0.62127887044738694</v>
      </c>
      <c r="F81" s="349">
        <f>IF(F$35=0,0,F$35/MAE_fec!F$35)</f>
        <v>0.62747633167637273</v>
      </c>
      <c r="G81" s="349">
        <f>IF(G$35=0,0,G$35/MAE_fec!G$35)</f>
        <v>0.62581787027533586</v>
      </c>
      <c r="H81" s="349">
        <f>IF(H$35=0,0,H$35/MAE_fec!H$35)</f>
        <v>0.62653411144260307</v>
      </c>
      <c r="I81" s="349">
        <f>IF(I$35=0,0,I$35/MAE_fec!I$35)</f>
        <v>0.62731889603649871</v>
      </c>
      <c r="J81" s="349">
        <f>IF(J$35=0,0,J$35/MAE_fec!J$35)</f>
        <v>0.62963933925095983</v>
      </c>
      <c r="K81" s="349">
        <f>IF(K$35=0,0,K$35/MAE_fec!K$35)</f>
        <v>0.63150344475676889</v>
      </c>
      <c r="L81" s="349">
        <f>IF(L$35=0,0,L$35/MAE_fec!L$35)</f>
        <v>0.63247554685371854</v>
      </c>
      <c r="M81" s="349">
        <f>IF(M$35=0,0,M$35/MAE_fec!M$35)</f>
        <v>0.64062053945077724</v>
      </c>
      <c r="N81" s="349">
        <f>IF(N$35=0,0,N$35/MAE_fec!N$35)</f>
        <v>0.63855346913203359</v>
      </c>
      <c r="O81" s="349">
        <f>IF(O$35=0,0,O$35/MAE_fec!O$35)</f>
        <v>0.63773914034054979</v>
      </c>
      <c r="P81" s="349">
        <f>IF(P$35=0,0,P$35/MAE_fec!P$35)</f>
        <v>0.63925496045915808</v>
      </c>
      <c r="Q81" s="349">
        <f>IF(Q$35=0,0,Q$35/MAE_fec!Q$35)</f>
        <v>0.64079031034831857</v>
      </c>
      <c r="R81" s="349">
        <f>IF(R$35=0,0,R$35/MAE_fec!R$35)</f>
        <v>0.63950750488377583</v>
      </c>
      <c r="S81" s="349">
        <f>IF(S$35=0,0,S$35/MAE_fec!S$35)</f>
        <v>0.63778995786437231</v>
      </c>
      <c r="T81" s="349">
        <f>IF(T$35=0,0,T$35/MAE_fec!T$35)</f>
        <v>0.6402727787282062</v>
      </c>
      <c r="U81" s="349">
        <f>IF(U$35=0,0,U$35/MAE_fec!U$35)</f>
        <v>0.64132868727422643</v>
      </c>
      <c r="V81" s="349">
        <f>IF(V$35=0,0,V$35/MAE_fec!V$35)</f>
        <v>0.70353605450791024</v>
      </c>
      <c r="W81" s="349">
        <f>IF(W$35=0,0,W$35/MAE_fec!W$35)</f>
        <v>0.69936181555795651</v>
      </c>
      <c r="X81" s="349">
        <f>IF(X$35=0,0,X$35/MAE_fec!X$35)</f>
        <v>0.70337916372123555</v>
      </c>
      <c r="Y81" s="349">
        <f>IF(Y$35=0,0,Y$35/MAE_fec!Y$35)</f>
        <v>0.71272093877365694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0.61204581220256293</v>
      </c>
      <c r="C82" s="349">
        <f>IF(C$46=0,0,C$46/MAE_fec!C$46)</f>
        <v>0.61204581220256304</v>
      </c>
      <c r="D82" s="349">
        <f>IF(D$46=0,0,D$46/MAE_fec!D$46)</f>
        <v>0.61204581220256304</v>
      </c>
      <c r="E82" s="349">
        <f>IF(E$46=0,0,E$46/MAE_fec!E$46)</f>
        <v>0.61204581220256316</v>
      </c>
      <c r="F82" s="349">
        <f>IF(F$46=0,0,F$46/MAE_fec!F$46)</f>
        <v>0.61204581220256316</v>
      </c>
      <c r="G82" s="349">
        <f>IF(G$46=0,0,G$46/MAE_fec!G$46)</f>
        <v>0.61204581220256271</v>
      </c>
      <c r="H82" s="349">
        <f>IF(H$46=0,0,H$46/MAE_fec!H$46)</f>
        <v>0.61204581220256282</v>
      </c>
      <c r="I82" s="349">
        <f>IF(I$46=0,0,I$46/MAE_fec!I$46)</f>
        <v>0.61204581220256282</v>
      </c>
      <c r="J82" s="349">
        <f>IF(J$46=0,0,J$46/MAE_fec!J$46)</f>
        <v>0.61204581220256293</v>
      </c>
      <c r="K82" s="349">
        <f>IF(K$46=0,0,K$46/MAE_fec!K$46)</f>
        <v>0.61204581220256271</v>
      </c>
      <c r="L82" s="349">
        <f>IF(L$46=0,0,L$46/MAE_fec!L$46)</f>
        <v>0.61204581220256282</v>
      </c>
      <c r="M82" s="349">
        <f>IF(M$46=0,0,M$46/MAE_fec!M$46)</f>
        <v>0.61204581220256304</v>
      </c>
      <c r="N82" s="349">
        <f>IF(N$46=0,0,N$46/MAE_fec!N$46)</f>
        <v>0.61204581220256293</v>
      </c>
      <c r="O82" s="349">
        <f>IF(O$46=0,0,O$46/MAE_fec!O$46)</f>
        <v>0.61204581220256304</v>
      </c>
      <c r="P82" s="349">
        <f>IF(P$46=0,0,P$46/MAE_fec!P$46)</f>
        <v>0.61204581220256293</v>
      </c>
      <c r="Q82" s="349">
        <f>IF(Q$46=0,0,Q$46/MAE_fec!Q$46)</f>
        <v>0.61204581220256304</v>
      </c>
      <c r="R82" s="349">
        <f>IF(R$46=0,0,R$46/MAE_fec!R$46)</f>
        <v>0.61204581220256304</v>
      </c>
      <c r="S82" s="349">
        <f>IF(S$46=0,0,S$46/MAE_fec!S$46)</f>
        <v>0.61204581220256304</v>
      </c>
      <c r="T82" s="349">
        <f>IF(T$46=0,0,T$46/MAE_fec!T$46)</f>
        <v>0.61204581220256282</v>
      </c>
      <c r="U82" s="349">
        <f>IF(U$46=0,0,U$46/MAE_fec!U$46)</f>
        <v>0.61204581220256293</v>
      </c>
      <c r="V82" s="349">
        <f>IF(V$46=0,0,V$46/MAE_fec!V$46)</f>
        <v>0.61204581220256304</v>
      </c>
      <c r="W82" s="349">
        <f>IF(W$46=0,0,W$46/MAE_fec!W$46)</f>
        <v>0.61204581220256304</v>
      </c>
      <c r="X82" s="349">
        <f>IF(X$46=0,0,X$46/MAE_fec!X$46)</f>
        <v>0.61204581220256316</v>
      </c>
      <c r="Y82" s="349">
        <f>IF(Y$46=0,0,Y$46/MAE_fec!Y$46)</f>
        <v>0.61204581220256282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0.56609865844626372</v>
      </c>
      <c r="C83" s="337">
        <f>IF(C$47=0,0,C$47/MAE_fec!C$47)</f>
        <v>0.56609865844626384</v>
      </c>
      <c r="D83" s="337">
        <f>IF(D$47=0,0,D$47/MAE_fec!D$47)</f>
        <v>0.56609865844626395</v>
      </c>
      <c r="E83" s="337">
        <f>IF(E$47=0,0,E$47/MAE_fec!E$47)</f>
        <v>0.56609865844626339</v>
      </c>
      <c r="F83" s="337">
        <f>IF(F$47=0,0,F$47/MAE_fec!F$47)</f>
        <v>0.56609865844626384</v>
      </c>
      <c r="G83" s="337">
        <f>IF(G$47=0,0,G$47/MAE_fec!G$47)</f>
        <v>0.56609865844626395</v>
      </c>
      <c r="H83" s="337">
        <f>IF(H$47=0,0,H$47/MAE_fec!H$47)</f>
        <v>0.56609865844626384</v>
      </c>
      <c r="I83" s="337">
        <f>IF(I$47=0,0,I$47/MAE_fec!I$47)</f>
        <v>0.56609865844626372</v>
      </c>
      <c r="J83" s="337">
        <f>IF(J$47=0,0,J$47/MAE_fec!J$47)</f>
        <v>0.56609865844626384</v>
      </c>
      <c r="K83" s="337">
        <f>IF(K$47=0,0,K$47/MAE_fec!K$47)</f>
        <v>0.56609865844626384</v>
      </c>
      <c r="L83" s="337">
        <f>IF(L$47=0,0,L$47/MAE_fec!L$47)</f>
        <v>0.56609865844626384</v>
      </c>
      <c r="M83" s="337">
        <f>IF(M$47=0,0,M$47/MAE_fec!M$47)</f>
        <v>0.5660986584462635</v>
      </c>
      <c r="N83" s="337">
        <f>IF(N$47=0,0,N$47/MAE_fec!N$47)</f>
        <v>0.56609865844626372</v>
      </c>
      <c r="O83" s="337">
        <f>IF(O$47=0,0,O$47/MAE_fec!O$47)</f>
        <v>0.56609865844626372</v>
      </c>
      <c r="P83" s="337">
        <f>IF(P$47=0,0,P$47/MAE_fec!P$47)</f>
        <v>0.56609865844626372</v>
      </c>
      <c r="Q83" s="337">
        <f>IF(Q$47=0,0,Q$47/MAE_fec!Q$47)</f>
        <v>0.56609865844626372</v>
      </c>
      <c r="R83" s="337">
        <f>IF(R$47=0,0,R$47/MAE_fec!R$47)</f>
        <v>0.56609865844626372</v>
      </c>
      <c r="S83" s="337">
        <f>IF(S$47=0,0,S$47/MAE_fec!S$47)</f>
        <v>0.56609865844626372</v>
      </c>
      <c r="T83" s="337">
        <f>IF(T$47=0,0,T$47/MAE_fec!T$47)</f>
        <v>0.56609865844626372</v>
      </c>
      <c r="U83" s="337">
        <f>IF(U$47=0,0,U$47/MAE_fec!U$47)</f>
        <v>0.56609865844626361</v>
      </c>
      <c r="V83" s="337">
        <f>IF(V$47=0,0,V$47/MAE_fec!V$47)</f>
        <v>0.56609865844626361</v>
      </c>
      <c r="W83" s="337">
        <f>IF(W$47=0,0,W$47/MAE_fec!W$47)</f>
        <v>0.56609865844626361</v>
      </c>
      <c r="X83" s="337">
        <f>IF(X$47=0,0,X$47/MAE_fec!X$47)</f>
        <v>0.5660986584462635</v>
      </c>
      <c r="Y83" s="337">
        <f>IF(Y$47=0,0,Y$47/MAE_fec!Y$47)</f>
        <v>0.56609865844626372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SE: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374.25064320074603</v>
      </c>
      <c r="C5" s="223">
        <v>314.19461988158167</v>
      </c>
      <c r="D5" s="223">
        <v>331.91340012090478</v>
      </c>
      <c r="E5" s="223">
        <v>444.79246392081831</v>
      </c>
      <c r="F5" s="223">
        <v>414.40142952231707</v>
      </c>
      <c r="G5" s="223">
        <v>226.9563285620132</v>
      </c>
      <c r="H5" s="223">
        <v>225.47248344155511</v>
      </c>
      <c r="I5" s="223">
        <v>218.8935698423675</v>
      </c>
      <c r="J5" s="223">
        <v>198.86969880172711</v>
      </c>
      <c r="K5" s="223">
        <v>147.7104361223106</v>
      </c>
      <c r="L5" s="223">
        <v>186.5058732013315</v>
      </c>
      <c r="M5" s="223">
        <v>148.81499316209411</v>
      </c>
      <c r="N5" s="223">
        <v>149.28290100256811</v>
      </c>
      <c r="O5" s="223">
        <v>130.8152167223146</v>
      </c>
      <c r="P5" s="223">
        <v>118.6220991624095</v>
      </c>
      <c r="Q5" s="223">
        <v>123.8449482020855</v>
      </c>
      <c r="R5" s="223">
        <v>121.4336736017498</v>
      </c>
      <c r="S5" s="223">
        <v>117.0020415623795</v>
      </c>
      <c r="T5" s="223">
        <v>111.1023698421585</v>
      </c>
      <c r="U5" s="223">
        <v>89.028020160992213</v>
      </c>
      <c r="V5" s="223">
        <v>75.088932479791538</v>
      </c>
      <c r="W5" s="223">
        <v>86.286417863505321</v>
      </c>
      <c r="X5" s="223">
        <v>79.524826573017066</v>
      </c>
      <c r="Y5" s="223">
        <v>84.738060755878735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9.9685158233091649</v>
      </c>
      <c r="C10" s="260">
        <v>7.3596817675739894</v>
      </c>
      <c r="D10" s="260">
        <v>8.3598916494908941</v>
      </c>
      <c r="E10" s="260">
        <v>14.13620829513547</v>
      </c>
      <c r="F10" s="260">
        <v>12.36551348397245</v>
      </c>
      <c r="G10" s="260">
        <v>4.6778413030324568</v>
      </c>
      <c r="H10" s="260">
        <v>4.5604398002172903</v>
      </c>
      <c r="I10" s="260">
        <v>4.4522387596243664</v>
      </c>
      <c r="J10" s="260">
        <v>4.134571174789567</v>
      </c>
      <c r="K10" s="260">
        <v>2.186926016929855</v>
      </c>
      <c r="L10" s="260">
        <v>1.865375976387422</v>
      </c>
      <c r="M10" s="260">
        <v>1.3695980435390691</v>
      </c>
      <c r="N10" s="260">
        <v>1.1316056688894269</v>
      </c>
      <c r="O10" s="260">
        <v>0.84198277125942866</v>
      </c>
      <c r="P10" s="260">
        <v>0.62499668818650522</v>
      </c>
      <c r="Q10" s="260">
        <v>0.69402476368877308</v>
      </c>
      <c r="R10" s="260">
        <v>0.7436180307480964</v>
      </c>
      <c r="S10" s="260">
        <v>0.64462290999046923</v>
      </c>
      <c r="T10" s="260">
        <v>0.63132514742759216</v>
      </c>
      <c r="U10" s="260">
        <v>0.37738064946858668</v>
      </c>
      <c r="V10" s="260">
        <v>1.0546741800037089</v>
      </c>
      <c r="W10" s="260">
        <v>1.125413593324746</v>
      </c>
      <c r="X10" s="260">
        <v>0.95913993524784846</v>
      </c>
      <c r="Y10" s="260">
        <v>0.97438643080082976</v>
      </c>
      <c r="DA10" s="68" t="s">
        <v>2641</v>
      </c>
    </row>
    <row r="11" spans="1:105" ht="12" customHeight="1" x14ac:dyDescent="0.25">
      <c r="A11" s="37" t="s">
        <v>159</v>
      </c>
      <c r="B11" s="226">
        <v>9.7726068038906053</v>
      </c>
      <c r="C11" s="226">
        <v>7.0484149675438266</v>
      </c>
      <c r="D11" s="226">
        <v>8.1329666583540519</v>
      </c>
      <c r="E11" s="226">
        <v>13.97649425921043</v>
      </c>
      <c r="F11" s="226">
        <v>11.80599333975222</v>
      </c>
      <c r="G11" s="226">
        <v>4.4598428612851304</v>
      </c>
      <c r="H11" s="226">
        <v>4.5138244898067974</v>
      </c>
      <c r="I11" s="226">
        <v>4.1866406429108212</v>
      </c>
      <c r="J11" s="226">
        <v>3.8036912214216891</v>
      </c>
      <c r="K11" s="226">
        <v>2.1020373461405089</v>
      </c>
      <c r="L11" s="226">
        <v>1.7488978634791641</v>
      </c>
      <c r="M11" s="226">
        <v>1.081580774255247</v>
      </c>
      <c r="N11" s="226">
        <v>0.8791256601597206</v>
      </c>
      <c r="O11" s="226">
        <v>0.70708508671784542</v>
      </c>
      <c r="P11" s="226">
        <v>0.52749421755239789</v>
      </c>
      <c r="Q11" s="226">
        <v>0.52931926687797659</v>
      </c>
      <c r="R11" s="226">
        <v>0.58932004132370441</v>
      </c>
      <c r="S11" s="226">
        <v>0.53200807896706259</v>
      </c>
      <c r="T11" s="226">
        <v>0.49667040972455517</v>
      </c>
      <c r="U11" s="226">
        <v>0.31449900101134232</v>
      </c>
      <c r="V11" s="226">
        <v>0.90508155558299652</v>
      </c>
      <c r="W11" s="226">
        <v>0.9514065479476167</v>
      </c>
      <c r="X11" s="226">
        <v>0.84156835397998409</v>
      </c>
      <c r="Y11" s="226">
        <v>0.88353695797197329</v>
      </c>
      <c r="DA11" s="69" t="s">
        <v>2642</v>
      </c>
    </row>
    <row r="12" spans="1:105" ht="12" customHeight="1" x14ac:dyDescent="0.25">
      <c r="A12" s="37" t="s">
        <v>35</v>
      </c>
      <c r="B12" s="226">
        <v>0.1959090194185592</v>
      </c>
      <c r="C12" s="226">
        <v>0.31126680003016183</v>
      </c>
      <c r="D12" s="226">
        <v>0.22692499113684311</v>
      </c>
      <c r="E12" s="226">
        <v>0.15971403592503741</v>
      </c>
      <c r="F12" s="226">
        <v>0.55952014422022855</v>
      </c>
      <c r="G12" s="226">
        <v>0.2179984417473268</v>
      </c>
      <c r="H12" s="226">
        <v>4.6615310410492612E-2</v>
      </c>
      <c r="I12" s="226">
        <v>0.26559811671354527</v>
      </c>
      <c r="J12" s="226">
        <v>0.33087995336787818</v>
      </c>
      <c r="K12" s="226">
        <v>8.4888670789346782E-2</v>
      </c>
      <c r="L12" s="226">
        <v>0.11647811290825739</v>
      </c>
      <c r="M12" s="226">
        <v>0.2880172692838221</v>
      </c>
      <c r="N12" s="226">
        <v>0.25248000872970672</v>
      </c>
      <c r="O12" s="226">
        <v>0.1348976845415833</v>
      </c>
      <c r="P12" s="226">
        <v>9.7502470634107385E-2</v>
      </c>
      <c r="Q12" s="226">
        <v>0.16470549681079649</v>
      </c>
      <c r="R12" s="226">
        <v>0.15429798942439199</v>
      </c>
      <c r="S12" s="226">
        <v>0.11261483102340659</v>
      </c>
      <c r="T12" s="226">
        <v>0.13465473770303699</v>
      </c>
      <c r="U12" s="226">
        <v>6.2881648457244463E-2</v>
      </c>
      <c r="V12" s="226">
        <v>0.14959262442071269</v>
      </c>
      <c r="W12" s="226">
        <v>0.17400704537712969</v>
      </c>
      <c r="X12" s="226">
        <v>0.11757158126786441</v>
      </c>
      <c r="Y12" s="226">
        <v>9.0849472828856442E-2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85.27757842961509</v>
      </c>
      <c r="C16" s="261">
        <f t="shared" si="0"/>
        <v>68.275892331550452</v>
      </c>
      <c r="D16" s="261">
        <f t="shared" si="0"/>
        <v>74.636083699171593</v>
      </c>
      <c r="E16" s="261">
        <f t="shared" si="0"/>
        <v>109.44526720598139</v>
      </c>
      <c r="F16" s="261">
        <f t="shared" si="0"/>
        <v>96.288637641039088</v>
      </c>
      <c r="G16" s="261">
        <f t="shared" si="0"/>
        <v>44.302266166445392</v>
      </c>
      <c r="H16" s="261">
        <f t="shared" si="0"/>
        <v>44.333725144782207</v>
      </c>
      <c r="I16" s="261">
        <f t="shared" si="0"/>
        <v>42.043020656374033</v>
      </c>
      <c r="J16" s="261">
        <f t="shared" si="0"/>
        <v>38.828122800967023</v>
      </c>
      <c r="K16" s="261">
        <f t="shared" si="0"/>
        <v>20.91621486035184</v>
      </c>
      <c r="L16" s="261">
        <f t="shared" si="0"/>
        <v>17.465100531096031</v>
      </c>
      <c r="M16" s="261">
        <f t="shared" si="0"/>
        <v>14.18786525965707</v>
      </c>
      <c r="N16" s="261">
        <f t="shared" si="0"/>
        <v>12.00922216798404</v>
      </c>
      <c r="O16" s="261">
        <f t="shared" si="0"/>
        <v>9.4606648302317193</v>
      </c>
      <c r="P16" s="261">
        <f t="shared" si="0"/>
        <v>7.255137549377916</v>
      </c>
      <c r="Q16" s="261">
        <f t="shared" si="0"/>
        <v>8.8439076967710193</v>
      </c>
      <c r="R16" s="261">
        <f t="shared" si="0"/>
        <v>8.9084141782985764</v>
      </c>
      <c r="S16" s="261">
        <f t="shared" si="0"/>
        <v>8.306326056646034</v>
      </c>
      <c r="T16" s="261">
        <f t="shared" si="0"/>
        <v>7.8465984084860487</v>
      </c>
      <c r="U16" s="261">
        <f t="shared" si="0"/>
        <v>5.388717316261781</v>
      </c>
      <c r="V16" s="261">
        <f t="shared" si="0"/>
        <v>15.38904857998973</v>
      </c>
      <c r="W16" s="261">
        <f t="shared" si="0"/>
        <v>17.9172820391328</v>
      </c>
      <c r="X16" s="261">
        <f t="shared" si="0"/>
        <v>16.71823064083841</v>
      </c>
      <c r="Y16" s="261">
        <f t="shared" si="0"/>
        <v>17.526780534601091</v>
      </c>
      <c r="DA16" s="70"/>
    </row>
    <row r="17" spans="1:105" ht="12" customHeight="1" x14ac:dyDescent="0.25">
      <c r="A17" s="60" t="s">
        <v>2556</v>
      </c>
      <c r="B17" s="329">
        <v>85.27757842961509</v>
      </c>
      <c r="C17" s="329">
        <v>68.275892331550452</v>
      </c>
      <c r="D17" s="329">
        <v>74.636083699171593</v>
      </c>
      <c r="E17" s="329">
        <v>109.44526720598139</v>
      </c>
      <c r="F17" s="329">
        <v>96.288637641039088</v>
      </c>
      <c r="G17" s="329">
        <v>44.302266166445392</v>
      </c>
      <c r="H17" s="329">
        <v>44.333725144782207</v>
      </c>
      <c r="I17" s="329">
        <v>42.043020656374033</v>
      </c>
      <c r="J17" s="329">
        <v>38.828122800967023</v>
      </c>
      <c r="K17" s="329">
        <v>20.91621486035184</v>
      </c>
      <c r="L17" s="329">
        <v>17.465100531096031</v>
      </c>
      <c r="M17" s="329">
        <v>14.18786525965707</v>
      </c>
      <c r="N17" s="329">
        <v>12.00922216798404</v>
      </c>
      <c r="O17" s="329">
        <v>9.4606648302317193</v>
      </c>
      <c r="P17" s="329">
        <v>7.255137549377916</v>
      </c>
      <c r="Q17" s="329">
        <v>8.8439076967710193</v>
      </c>
      <c r="R17" s="329">
        <v>8.9084141782985764</v>
      </c>
      <c r="S17" s="329">
        <v>8.306326056646034</v>
      </c>
      <c r="T17" s="329">
        <v>7.8465984084860487</v>
      </c>
      <c r="U17" s="329">
        <v>5.388717316261781</v>
      </c>
      <c r="V17" s="329">
        <v>15.38904857998973</v>
      </c>
      <c r="W17" s="329">
        <v>17.9172820391328</v>
      </c>
      <c r="X17" s="329">
        <v>16.71823064083841</v>
      </c>
      <c r="Y17" s="329">
        <v>17.526780534601091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11.114772947798169</v>
      </c>
      <c r="C19" s="230">
        <v>12.877686741185229</v>
      </c>
      <c r="D19" s="230">
        <v>16.89483077118377</v>
      </c>
      <c r="E19" s="230">
        <v>19.108605044629449</v>
      </c>
      <c r="F19" s="230">
        <v>17.686805696593819</v>
      </c>
      <c r="G19" s="230">
        <v>11.21241099246812</v>
      </c>
      <c r="H19" s="230">
        <v>12.921511543500889</v>
      </c>
      <c r="I19" s="230">
        <v>11.13726858645096</v>
      </c>
      <c r="J19" s="230">
        <v>11.24489062506176</v>
      </c>
      <c r="K19" s="230">
        <v>6.2279198507393358</v>
      </c>
      <c r="L19" s="230">
        <v>4.7762829800497189</v>
      </c>
      <c r="M19" s="230">
        <v>5.0298999422683881</v>
      </c>
      <c r="N19" s="230">
        <v>4.3849810366850823</v>
      </c>
      <c r="O19" s="230">
        <v>3.8508995725223909</v>
      </c>
      <c r="P19" s="230">
        <v>3.18589005137762</v>
      </c>
      <c r="Q19" s="230">
        <v>4.2787080590834039</v>
      </c>
      <c r="R19" s="230">
        <v>4.0039849062809054</v>
      </c>
      <c r="S19" s="230">
        <v>3.9681882390363241</v>
      </c>
      <c r="T19" s="230">
        <v>3.8093851780002419</v>
      </c>
      <c r="U19" s="230">
        <v>2.9951127245399891</v>
      </c>
      <c r="V19" s="230">
        <v>8.8210885799025771</v>
      </c>
      <c r="W19" s="230">
        <v>10.980667566613381</v>
      </c>
      <c r="X19" s="230">
        <v>10.743626928813301</v>
      </c>
      <c r="Y19" s="230">
        <v>11.49348327471035</v>
      </c>
      <c r="DA19" s="71" t="s">
        <v>2649</v>
      </c>
    </row>
    <row r="20" spans="1:105" ht="12" customHeight="1" x14ac:dyDescent="0.25">
      <c r="A20" s="59" t="s">
        <v>159</v>
      </c>
      <c r="B20" s="230">
        <v>52.156542103862037</v>
      </c>
      <c r="C20" s="230">
        <v>37.262662774598738</v>
      </c>
      <c r="D20" s="230">
        <v>42.697327603898323</v>
      </c>
      <c r="E20" s="230">
        <v>74.470757066721262</v>
      </c>
      <c r="F20" s="230">
        <v>64.276302246459167</v>
      </c>
      <c r="G20" s="230">
        <v>24.762900665362999</v>
      </c>
      <c r="H20" s="230">
        <v>24.962205189318912</v>
      </c>
      <c r="I20" s="230">
        <v>23.38145295610741</v>
      </c>
      <c r="J20" s="230">
        <v>21.060011299903461</v>
      </c>
      <c r="K20" s="230">
        <v>12.616539981390741</v>
      </c>
      <c r="L20" s="230">
        <v>10.90204395381444</v>
      </c>
      <c r="M20" s="230">
        <v>6.7340590741166784</v>
      </c>
      <c r="N20" s="230">
        <v>5.4746744995656558</v>
      </c>
      <c r="O20" s="230">
        <v>4.4081333955349713</v>
      </c>
      <c r="P20" s="230">
        <v>3.3054086628975901</v>
      </c>
      <c r="Q20" s="230">
        <v>3.2843966120601231</v>
      </c>
      <c r="R20" s="230">
        <v>3.66432308892723</v>
      </c>
      <c r="S20" s="230">
        <v>3.3062614292343961</v>
      </c>
      <c r="T20" s="230">
        <v>3.0993833644325139</v>
      </c>
      <c r="U20" s="230">
        <v>1.9674115325770629</v>
      </c>
      <c r="V20" s="230">
        <v>5.5675278088884834</v>
      </c>
      <c r="W20" s="230">
        <v>5.7904726756519214</v>
      </c>
      <c r="X20" s="230">
        <v>5.1308682166204633</v>
      </c>
      <c r="Y20" s="230">
        <v>5.3685092023510643</v>
      </c>
      <c r="DA20" s="71" t="s">
        <v>2650</v>
      </c>
    </row>
    <row r="21" spans="1:105" ht="12" customHeight="1" x14ac:dyDescent="0.25">
      <c r="A21" s="59" t="s">
        <v>32</v>
      </c>
      <c r="B21" s="230">
        <v>20.96069414296197</v>
      </c>
      <c r="C21" s="230">
        <v>16.489977131018769</v>
      </c>
      <c r="D21" s="230">
        <v>13.852589973153441</v>
      </c>
      <c r="E21" s="230">
        <v>15.0149030515625</v>
      </c>
      <c r="F21" s="230">
        <v>11.279289973134899</v>
      </c>
      <c r="G21" s="230">
        <v>7.1165365799795852</v>
      </c>
      <c r="H21" s="230">
        <v>6.192217940476815</v>
      </c>
      <c r="I21" s="230">
        <v>6.0409929500339974</v>
      </c>
      <c r="J21" s="230">
        <v>4.6912279114849538</v>
      </c>
      <c r="K21" s="230">
        <v>1.562248710007508</v>
      </c>
      <c r="L21" s="230">
        <v>1.060688024654739</v>
      </c>
      <c r="M21" s="230">
        <v>0.63067419635572131</v>
      </c>
      <c r="N21" s="230">
        <v>0.57727051061734003</v>
      </c>
      <c r="O21" s="230">
        <v>0.3606482247335896</v>
      </c>
      <c r="P21" s="230">
        <v>0.15286434407734631</v>
      </c>
      <c r="Q21" s="230">
        <v>0.25881457826994247</v>
      </c>
      <c r="R21" s="230">
        <v>0.28069933184391282</v>
      </c>
      <c r="S21" s="230">
        <v>0.33201094103971068</v>
      </c>
      <c r="T21" s="230">
        <v>9.7540922304317559E-2</v>
      </c>
      <c r="U21" s="230">
        <v>3.2824304508279549E-2</v>
      </c>
      <c r="V21" s="230">
        <v>8.0226612674365413E-2</v>
      </c>
      <c r="W21" s="230">
        <v>8.7096067362307031E-2</v>
      </c>
      <c r="X21" s="230">
        <v>0.1269258783934992</v>
      </c>
      <c r="Y21" s="230">
        <v>0.1127724044197933</v>
      </c>
      <c r="DA21" s="71" t="s">
        <v>2651</v>
      </c>
    </row>
    <row r="22" spans="1:105" ht="12" customHeight="1" x14ac:dyDescent="0.25">
      <c r="A22" s="59" t="s">
        <v>35</v>
      </c>
      <c r="B22" s="230">
        <v>1.04556923499291</v>
      </c>
      <c r="C22" s="230">
        <v>1.6455656847477249</v>
      </c>
      <c r="D22" s="230">
        <v>1.191335350936062</v>
      </c>
      <c r="E22" s="230">
        <v>0.85100204306819982</v>
      </c>
      <c r="F22" s="230">
        <v>3.0462397248511941</v>
      </c>
      <c r="G22" s="230">
        <v>1.2104179286346941</v>
      </c>
      <c r="H22" s="230">
        <v>0.25779047148559292</v>
      </c>
      <c r="I22" s="230">
        <v>1.4833061637816729</v>
      </c>
      <c r="J22" s="230">
        <v>1.8319929645168529</v>
      </c>
      <c r="K22" s="230">
        <v>0.50950631821425296</v>
      </c>
      <c r="L22" s="230">
        <v>0.72608557257712769</v>
      </c>
      <c r="M22" s="230">
        <v>1.7932320469162779</v>
      </c>
      <c r="N22" s="230">
        <v>1.5722961211159641</v>
      </c>
      <c r="O22" s="230">
        <v>0.84098363744076898</v>
      </c>
      <c r="P22" s="230">
        <v>0.61097449102535939</v>
      </c>
      <c r="Q22" s="230">
        <v>1.0219884473575489</v>
      </c>
      <c r="R22" s="230">
        <v>0.95940685124652814</v>
      </c>
      <c r="S22" s="230">
        <v>0.69986544733560352</v>
      </c>
      <c r="T22" s="230">
        <v>0.840288943748974</v>
      </c>
      <c r="U22" s="230">
        <v>0.39336875463645032</v>
      </c>
      <c r="V22" s="230">
        <v>0.92020557852430429</v>
      </c>
      <c r="W22" s="230">
        <v>1.0590457295051849</v>
      </c>
      <c r="X22" s="230">
        <v>0.71680961701114876</v>
      </c>
      <c r="Y22" s="230">
        <v>0.55201565311988887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20.23174569698531</v>
      </c>
      <c r="C24" s="261">
        <f t="shared" si="1"/>
        <v>21.401075896668491</v>
      </c>
      <c r="D24" s="261">
        <f t="shared" si="1"/>
        <v>19.97552968046249</v>
      </c>
      <c r="E24" s="261">
        <f t="shared" si="1"/>
        <v>20.027066218729448</v>
      </c>
      <c r="F24" s="261">
        <f t="shared" si="1"/>
        <v>27.958862446066998</v>
      </c>
      <c r="G24" s="261">
        <f t="shared" si="1"/>
        <v>17.594132531365361</v>
      </c>
      <c r="H24" s="261">
        <f t="shared" si="1"/>
        <v>11.464114058646651</v>
      </c>
      <c r="I24" s="261">
        <f t="shared" si="1"/>
        <v>18.335524838017669</v>
      </c>
      <c r="J24" s="261">
        <f t="shared" si="1"/>
        <v>17.668279532704151</v>
      </c>
      <c r="K24" s="261">
        <f t="shared" si="1"/>
        <v>13.46228190524856</v>
      </c>
      <c r="L24" s="261">
        <f t="shared" si="1"/>
        <v>22.28214789140964</v>
      </c>
      <c r="M24" s="261">
        <f t="shared" si="1"/>
        <v>17.346798112283029</v>
      </c>
      <c r="N24" s="261">
        <f t="shared" si="1"/>
        <v>23.92394339795753</v>
      </c>
      <c r="O24" s="261">
        <f t="shared" si="1"/>
        <v>20.15797325873622</v>
      </c>
      <c r="P24" s="261">
        <f t="shared" si="1"/>
        <v>18.71797374723894</v>
      </c>
      <c r="Q24" s="261">
        <f t="shared" si="1"/>
        <v>20.67328248159539</v>
      </c>
      <c r="R24" s="261">
        <f t="shared" si="1"/>
        <v>19.98002605529706</v>
      </c>
      <c r="S24" s="261">
        <f t="shared" si="1"/>
        <v>18.564988918290371</v>
      </c>
      <c r="T24" s="261">
        <f t="shared" si="1"/>
        <v>16.673531124565461</v>
      </c>
      <c r="U24" s="261">
        <f t="shared" si="1"/>
        <v>10.47521478630931</v>
      </c>
      <c r="V24" s="261">
        <f t="shared" si="1"/>
        <v>13.30588994336417</v>
      </c>
      <c r="W24" s="261">
        <f t="shared" si="1"/>
        <v>14.14951824731506</v>
      </c>
      <c r="X24" s="261">
        <f t="shared" si="1"/>
        <v>14.17723695929357</v>
      </c>
      <c r="Y24" s="261">
        <f t="shared" si="1"/>
        <v>17.35790276545454</v>
      </c>
      <c r="DA24" s="70"/>
    </row>
    <row r="25" spans="1:105" ht="12" customHeight="1" x14ac:dyDescent="0.25">
      <c r="A25" s="60" t="s">
        <v>2566</v>
      </c>
      <c r="B25" s="262">
        <v>20.23174569698531</v>
      </c>
      <c r="C25" s="262">
        <v>21.401075896668491</v>
      </c>
      <c r="D25" s="262">
        <v>19.97552968046249</v>
      </c>
      <c r="E25" s="262">
        <v>20.027066218729448</v>
      </c>
      <c r="F25" s="262">
        <v>27.958862446066998</v>
      </c>
      <c r="G25" s="262">
        <v>17.594132531365361</v>
      </c>
      <c r="H25" s="262">
        <v>11.464114058646651</v>
      </c>
      <c r="I25" s="262">
        <v>18.335524838017669</v>
      </c>
      <c r="J25" s="262">
        <v>17.668279532704151</v>
      </c>
      <c r="K25" s="262">
        <v>13.46228190524856</v>
      </c>
      <c r="L25" s="262">
        <v>22.28214789140964</v>
      </c>
      <c r="M25" s="262">
        <v>17.346798112283029</v>
      </c>
      <c r="N25" s="262">
        <v>23.92394339795753</v>
      </c>
      <c r="O25" s="262">
        <v>20.15797325873622</v>
      </c>
      <c r="P25" s="262">
        <v>18.71797374723894</v>
      </c>
      <c r="Q25" s="262">
        <v>20.67328248159539</v>
      </c>
      <c r="R25" s="262">
        <v>19.98002605529706</v>
      </c>
      <c r="S25" s="262">
        <v>18.564988918290371</v>
      </c>
      <c r="T25" s="262">
        <v>16.673531124565461</v>
      </c>
      <c r="U25" s="262">
        <v>10.47521478630931</v>
      </c>
      <c r="V25" s="262">
        <v>13.30588994336417</v>
      </c>
      <c r="W25" s="262">
        <v>14.14951824731506</v>
      </c>
      <c r="X25" s="262">
        <v>14.17723695929357</v>
      </c>
      <c r="Y25" s="262">
        <v>17.35790276545454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121.8251120423073</v>
      </c>
      <c r="C27" s="261">
        <f t="shared" si="2"/>
        <v>97.536989045072104</v>
      </c>
      <c r="D27" s="261">
        <f t="shared" si="2"/>
        <v>106.6229767131023</v>
      </c>
      <c r="E27" s="261">
        <f t="shared" si="2"/>
        <v>156.3503817228306</v>
      </c>
      <c r="F27" s="261">
        <f t="shared" si="2"/>
        <v>137.5551966300558</v>
      </c>
      <c r="G27" s="261">
        <f t="shared" si="2"/>
        <v>63.288951666350563</v>
      </c>
      <c r="H27" s="261">
        <f t="shared" si="2"/>
        <v>63.333893063974557</v>
      </c>
      <c r="I27" s="261">
        <f t="shared" si="2"/>
        <v>60.061458080534351</v>
      </c>
      <c r="J27" s="261">
        <f t="shared" si="2"/>
        <v>55.46874685852432</v>
      </c>
      <c r="K27" s="261">
        <f t="shared" si="2"/>
        <v>29.880306943359759</v>
      </c>
      <c r="L27" s="261">
        <f t="shared" si="2"/>
        <v>24.950143615851481</v>
      </c>
      <c r="M27" s="261">
        <f t="shared" si="2"/>
        <v>20.268378942367239</v>
      </c>
      <c r="N27" s="261">
        <f t="shared" si="2"/>
        <v>17.156031668548628</v>
      </c>
      <c r="O27" s="261">
        <f t="shared" si="2"/>
        <v>13.515235471759601</v>
      </c>
      <c r="P27" s="261">
        <f t="shared" si="2"/>
        <v>10.36448221339703</v>
      </c>
      <c r="Q27" s="261">
        <f t="shared" si="2"/>
        <v>12.634153852530019</v>
      </c>
      <c r="R27" s="261">
        <f t="shared" si="2"/>
        <v>12.72630596899797</v>
      </c>
      <c r="S27" s="261">
        <f t="shared" si="2"/>
        <v>11.866180080922909</v>
      </c>
      <c r="T27" s="261">
        <f t="shared" si="2"/>
        <v>11.20942629783721</v>
      </c>
      <c r="U27" s="261">
        <f t="shared" si="2"/>
        <v>7.6981675946596893</v>
      </c>
      <c r="V27" s="261">
        <f t="shared" si="2"/>
        <v>21.98435511427104</v>
      </c>
      <c r="W27" s="261">
        <f t="shared" si="2"/>
        <v>25.596117198761139</v>
      </c>
      <c r="X27" s="261">
        <f t="shared" si="2"/>
        <v>23.88318662976916</v>
      </c>
      <c r="Y27" s="261">
        <f t="shared" si="2"/>
        <v>25.03825790657298</v>
      </c>
      <c r="DA27" s="70"/>
    </row>
    <row r="28" spans="1:105" ht="12" customHeight="1" x14ac:dyDescent="0.25">
      <c r="A28" s="60" t="s">
        <v>2571</v>
      </c>
      <c r="B28" s="329">
        <v>121.8251120423073</v>
      </c>
      <c r="C28" s="329">
        <v>97.536989045072104</v>
      </c>
      <c r="D28" s="329">
        <v>106.6229767131023</v>
      </c>
      <c r="E28" s="329">
        <v>156.3503817228306</v>
      </c>
      <c r="F28" s="329">
        <v>137.5551966300558</v>
      </c>
      <c r="G28" s="329">
        <v>63.288951666350563</v>
      </c>
      <c r="H28" s="329">
        <v>63.333893063974557</v>
      </c>
      <c r="I28" s="329">
        <v>60.061458080534351</v>
      </c>
      <c r="J28" s="329">
        <v>55.46874685852432</v>
      </c>
      <c r="K28" s="329">
        <v>29.880306943359759</v>
      </c>
      <c r="L28" s="329">
        <v>24.950143615851481</v>
      </c>
      <c r="M28" s="329">
        <v>20.268378942367239</v>
      </c>
      <c r="N28" s="329">
        <v>17.156031668548628</v>
      </c>
      <c r="O28" s="329">
        <v>13.515235471759601</v>
      </c>
      <c r="P28" s="329">
        <v>10.36448221339703</v>
      </c>
      <c r="Q28" s="329">
        <v>12.634153852530019</v>
      </c>
      <c r="R28" s="329">
        <v>12.72630596899797</v>
      </c>
      <c r="S28" s="329">
        <v>11.866180080922909</v>
      </c>
      <c r="T28" s="329">
        <v>11.20942629783721</v>
      </c>
      <c r="U28" s="329">
        <v>7.6981675946596893</v>
      </c>
      <c r="V28" s="329">
        <v>21.98435511427104</v>
      </c>
      <c r="W28" s="329">
        <v>25.596117198761139</v>
      </c>
      <c r="X28" s="329">
        <v>23.88318662976916</v>
      </c>
      <c r="Y28" s="329">
        <v>25.03825790657298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15.8782470682831</v>
      </c>
      <c r="C30" s="230">
        <v>18.396695344550331</v>
      </c>
      <c r="D30" s="230">
        <v>24.13547253026254</v>
      </c>
      <c r="E30" s="230">
        <v>27.298007206613502</v>
      </c>
      <c r="F30" s="230">
        <v>25.266865280848322</v>
      </c>
      <c r="G30" s="230">
        <v>16.01772998924017</v>
      </c>
      <c r="H30" s="230">
        <v>18.459302205001261</v>
      </c>
      <c r="I30" s="230">
        <v>15.910383694929941</v>
      </c>
      <c r="J30" s="230">
        <v>16.064129464373941</v>
      </c>
      <c r="K30" s="230">
        <v>8.8970283581990497</v>
      </c>
      <c r="L30" s="230">
        <v>6.8232614000710283</v>
      </c>
      <c r="M30" s="230">
        <v>7.1855713460976984</v>
      </c>
      <c r="N30" s="230">
        <v>6.2642586238358318</v>
      </c>
      <c r="O30" s="230">
        <v>5.5012851036034158</v>
      </c>
      <c r="P30" s="230">
        <v>4.5512715019680297</v>
      </c>
      <c r="Q30" s="230">
        <v>6.1124400844048612</v>
      </c>
      <c r="R30" s="230">
        <v>5.7199784375441487</v>
      </c>
      <c r="S30" s="230">
        <v>5.6688403414804656</v>
      </c>
      <c r="T30" s="230">
        <v>5.4419788257146298</v>
      </c>
      <c r="U30" s="230">
        <v>4.2787324636285557</v>
      </c>
      <c r="V30" s="230">
        <v>12.601555114146541</v>
      </c>
      <c r="W30" s="230">
        <v>15.686667952304839</v>
      </c>
      <c r="X30" s="230">
        <v>15.348038469733289</v>
      </c>
      <c r="Y30" s="230">
        <v>16.419261821014771</v>
      </c>
      <c r="DA30" s="71" t="s">
        <v>2658</v>
      </c>
    </row>
    <row r="31" spans="1:105" ht="12" customHeight="1" x14ac:dyDescent="0.25">
      <c r="A31" s="59" t="s">
        <v>159</v>
      </c>
      <c r="B31" s="230">
        <v>74.509345862660055</v>
      </c>
      <c r="C31" s="230">
        <v>53.23237539228392</v>
      </c>
      <c r="D31" s="230">
        <v>60.996182291283311</v>
      </c>
      <c r="E31" s="230">
        <v>106.38679580960179</v>
      </c>
      <c r="F31" s="230">
        <v>91.82328892351309</v>
      </c>
      <c r="G31" s="230">
        <v>35.375572379090002</v>
      </c>
      <c r="H31" s="230">
        <v>35.660293127598429</v>
      </c>
      <c r="I31" s="230">
        <v>33.402075651582017</v>
      </c>
      <c r="J31" s="230">
        <v>30.085730428433511</v>
      </c>
      <c r="K31" s="230">
        <v>18.023628544843909</v>
      </c>
      <c r="L31" s="230">
        <v>15.57434850544921</v>
      </c>
      <c r="M31" s="230">
        <v>9.6200843915952525</v>
      </c>
      <c r="N31" s="230">
        <v>7.8209635708080771</v>
      </c>
      <c r="O31" s="230">
        <v>6.2973334221928194</v>
      </c>
      <c r="P31" s="230">
        <v>4.7220123755679877</v>
      </c>
      <c r="Q31" s="230">
        <v>4.6919951600858889</v>
      </c>
      <c r="R31" s="230">
        <v>5.2347472698960438</v>
      </c>
      <c r="S31" s="230">
        <v>4.7232306131919959</v>
      </c>
      <c r="T31" s="230">
        <v>4.4276905206178778</v>
      </c>
      <c r="U31" s="230">
        <v>2.8105879036815189</v>
      </c>
      <c r="V31" s="230">
        <v>7.9536111555549747</v>
      </c>
      <c r="W31" s="230">
        <v>8.2721038223598864</v>
      </c>
      <c r="X31" s="230">
        <v>7.3298117380292318</v>
      </c>
      <c r="Y31" s="230">
        <v>7.6692988605015184</v>
      </c>
      <c r="DA31" s="71" t="s">
        <v>2659</v>
      </c>
    </row>
    <row r="32" spans="1:105" ht="12" customHeight="1" x14ac:dyDescent="0.25">
      <c r="A32" s="59" t="s">
        <v>32</v>
      </c>
      <c r="B32" s="230">
        <v>29.943848775659959</v>
      </c>
      <c r="C32" s="230">
        <v>23.55711018716967</v>
      </c>
      <c r="D32" s="230">
        <v>19.78941424736206</v>
      </c>
      <c r="E32" s="230">
        <v>21.449861502232139</v>
      </c>
      <c r="F32" s="230">
        <v>16.113271390192718</v>
      </c>
      <c r="G32" s="230">
        <v>10.166480828542261</v>
      </c>
      <c r="H32" s="230">
        <v>8.8460256292525905</v>
      </c>
      <c r="I32" s="230">
        <v>8.629989928619997</v>
      </c>
      <c r="J32" s="230">
        <v>6.7017541592642171</v>
      </c>
      <c r="K32" s="230">
        <v>2.2317838714392959</v>
      </c>
      <c r="L32" s="230">
        <v>1.515268606649627</v>
      </c>
      <c r="M32" s="230">
        <v>0.90096313765103042</v>
      </c>
      <c r="N32" s="230">
        <v>0.82467215802477123</v>
      </c>
      <c r="O32" s="230">
        <v>0.51521174961941385</v>
      </c>
      <c r="P32" s="230">
        <v>0.21837763439620889</v>
      </c>
      <c r="Q32" s="230">
        <v>0.36973511181420349</v>
      </c>
      <c r="R32" s="230">
        <v>0.400999045491304</v>
      </c>
      <c r="S32" s="230">
        <v>0.47430134434244398</v>
      </c>
      <c r="T32" s="230">
        <v>0.13934417472045371</v>
      </c>
      <c r="U32" s="230">
        <v>4.6891863583256511E-2</v>
      </c>
      <c r="V32" s="230">
        <v>0.1146094466776649</v>
      </c>
      <c r="W32" s="230">
        <v>0.1244229533747243</v>
      </c>
      <c r="X32" s="230">
        <v>0.18132268341928451</v>
      </c>
      <c r="Y32" s="230">
        <v>0.16110343488541901</v>
      </c>
      <c r="DA32" s="71" t="s">
        <v>2660</v>
      </c>
    </row>
    <row r="33" spans="1:105" ht="12" customHeight="1" x14ac:dyDescent="0.25">
      <c r="A33" s="59" t="s">
        <v>35</v>
      </c>
      <c r="B33" s="230">
        <v>1.4936703357041581</v>
      </c>
      <c r="C33" s="230">
        <v>2.3508081210681788</v>
      </c>
      <c r="D33" s="230">
        <v>1.7019076441943739</v>
      </c>
      <c r="E33" s="230">
        <v>1.215717204383143</v>
      </c>
      <c r="F33" s="230">
        <v>4.3517710355017059</v>
      </c>
      <c r="G33" s="230">
        <v>1.7291684694781351</v>
      </c>
      <c r="H33" s="230">
        <v>0.36827210212227551</v>
      </c>
      <c r="I33" s="230">
        <v>2.1190088054023901</v>
      </c>
      <c r="J33" s="230">
        <v>2.6171328064526471</v>
      </c>
      <c r="K33" s="230">
        <v>0.72786616887750399</v>
      </c>
      <c r="L33" s="230">
        <v>1.037265103681611</v>
      </c>
      <c r="M33" s="230">
        <v>2.561760067023255</v>
      </c>
      <c r="N33" s="230">
        <v>2.246137315879948</v>
      </c>
      <c r="O33" s="230">
        <v>1.201405196343956</v>
      </c>
      <c r="P33" s="230">
        <v>0.87282070146479918</v>
      </c>
      <c r="Q33" s="230">
        <v>1.45998349622507</v>
      </c>
      <c r="R33" s="230">
        <v>1.370581216066469</v>
      </c>
      <c r="S33" s="230">
        <v>0.99980778190800534</v>
      </c>
      <c r="T33" s="230">
        <v>1.200412776784249</v>
      </c>
      <c r="U33" s="230">
        <v>0.56195536376635757</v>
      </c>
      <c r="V33" s="230">
        <v>1.314579397891863</v>
      </c>
      <c r="W33" s="230">
        <v>1.5129224707216919</v>
      </c>
      <c r="X33" s="230">
        <v>1.0240137385873549</v>
      </c>
      <c r="Y33" s="230">
        <v>0.78859379017126974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136.94769120852919</v>
      </c>
      <c r="C35" s="261">
        <v>119.6209808407167</v>
      </c>
      <c r="D35" s="261">
        <v>122.31891837867759</v>
      </c>
      <c r="E35" s="261">
        <v>144.8335404781414</v>
      </c>
      <c r="F35" s="261">
        <v>140.23321932118279</v>
      </c>
      <c r="G35" s="261">
        <v>97.093136894819438</v>
      </c>
      <c r="H35" s="261">
        <v>101.7803113739344</v>
      </c>
      <c r="I35" s="261">
        <v>94.001327507817066</v>
      </c>
      <c r="J35" s="261">
        <v>82.769978434742029</v>
      </c>
      <c r="K35" s="261">
        <v>81.26470639642055</v>
      </c>
      <c r="L35" s="261">
        <v>119.94310518658691</v>
      </c>
      <c r="M35" s="261">
        <v>95.642352804247679</v>
      </c>
      <c r="N35" s="261">
        <v>95.062098099188447</v>
      </c>
      <c r="O35" s="261">
        <v>86.839360390327613</v>
      </c>
      <c r="P35" s="261">
        <v>81.659508964209152</v>
      </c>
      <c r="Q35" s="261">
        <v>80.999579407500278</v>
      </c>
      <c r="R35" s="261">
        <v>79.075309368408071</v>
      </c>
      <c r="S35" s="261">
        <v>77.619923596529731</v>
      </c>
      <c r="T35" s="261">
        <v>74.741488863842164</v>
      </c>
      <c r="U35" s="261">
        <v>65.088539814292844</v>
      </c>
      <c r="V35" s="261">
        <v>23.354964662162899</v>
      </c>
      <c r="W35" s="261">
        <v>27.498086784971569</v>
      </c>
      <c r="X35" s="261">
        <v>23.787032407868079</v>
      </c>
      <c r="Y35" s="261">
        <v>23.840733118449279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17.776354263873149</v>
      </c>
      <c r="C38" s="229">
        <v>22.448957914228771</v>
      </c>
      <c r="D38" s="229">
        <v>27.616085738485019</v>
      </c>
      <c r="E38" s="229">
        <v>25.224432028642681</v>
      </c>
      <c r="F38" s="229">
        <v>25.692718062576851</v>
      </c>
      <c r="G38" s="229">
        <v>24.317460538293869</v>
      </c>
      <c r="H38" s="229">
        <v>29.407202251320879</v>
      </c>
      <c r="I38" s="229">
        <v>24.73278823869159</v>
      </c>
      <c r="J38" s="229">
        <v>23.674543150677781</v>
      </c>
      <c r="K38" s="229">
        <v>24.179637951198611</v>
      </c>
      <c r="L38" s="229">
        <v>32.698245740087557</v>
      </c>
      <c r="M38" s="229">
        <v>33.347827192220358</v>
      </c>
      <c r="N38" s="229">
        <v>34.433615420156578</v>
      </c>
      <c r="O38" s="229">
        <v>35.056232364545771</v>
      </c>
      <c r="P38" s="229">
        <v>35.793736407430529</v>
      </c>
      <c r="Q38" s="229">
        <v>39.132912097238837</v>
      </c>
      <c r="R38" s="229">
        <v>35.415681736734037</v>
      </c>
      <c r="S38" s="229">
        <v>36.587532660269858</v>
      </c>
      <c r="T38" s="229">
        <v>35.473941237058241</v>
      </c>
      <c r="U38" s="229">
        <v>35.414743492273047</v>
      </c>
      <c r="V38" s="229">
        <v>12.982782745862851</v>
      </c>
      <c r="W38" s="229">
        <v>16.436728801014059</v>
      </c>
      <c r="X38" s="229">
        <v>14.92343556140221</v>
      </c>
      <c r="Y38" s="229">
        <v>15.139072424206031</v>
      </c>
      <c r="DA38" s="73" t="s">
        <v>2666</v>
      </c>
    </row>
    <row r="39" spans="1:105" ht="12" customHeight="1" x14ac:dyDescent="0.25">
      <c r="A39" s="46" t="s">
        <v>159</v>
      </c>
      <c r="B39" s="229">
        <v>83.416294149358706</v>
      </c>
      <c r="C39" s="229">
        <v>64.95793578545117</v>
      </c>
      <c r="D39" s="229">
        <v>69.792534526276299</v>
      </c>
      <c r="E39" s="229">
        <v>98.305582503994813</v>
      </c>
      <c r="F39" s="229">
        <v>93.370896930319503</v>
      </c>
      <c r="G39" s="229">
        <v>53.70574269424845</v>
      </c>
      <c r="H39" s="229">
        <v>56.809810072915717</v>
      </c>
      <c r="I39" s="229">
        <v>51.923729789533027</v>
      </c>
      <c r="J39" s="229">
        <v>44.338905810441169</v>
      </c>
      <c r="K39" s="229">
        <v>48.983188007892423</v>
      </c>
      <c r="L39" s="229">
        <v>74.634964837730323</v>
      </c>
      <c r="M39" s="229">
        <v>44.646263520814969</v>
      </c>
      <c r="N39" s="229">
        <v>42.990570470309777</v>
      </c>
      <c r="O39" s="229">
        <v>40.128947976321101</v>
      </c>
      <c r="P39" s="229">
        <v>37.136537824785798</v>
      </c>
      <c r="Q39" s="229">
        <v>30.038974881532699</v>
      </c>
      <c r="R39" s="229">
        <v>32.411336040363302</v>
      </c>
      <c r="S39" s="229">
        <v>30.48442783926021</v>
      </c>
      <c r="T39" s="229">
        <v>28.862227945852499</v>
      </c>
      <c r="U39" s="229">
        <v>23.26302252301965</v>
      </c>
      <c r="V39" s="229">
        <v>8.1942271999208636</v>
      </c>
      <c r="W39" s="229">
        <v>8.6676359540066521</v>
      </c>
      <c r="X39" s="229">
        <v>7.1270327713473431</v>
      </c>
      <c r="Y39" s="229">
        <v>7.0713331791451592</v>
      </c>
      <c r="DA39" s="73" t="s">
        <v>2667</v>
      </c>
    </row>
    <row r="40" spans="1:105" ht="12" customHeight="1" x14ac:dyDescent="0.25">
      <c r="A40" s="46" t="s">
        <v>32</v>
      </c>
      <c r="B40" s="229">
        <v>33.523377081292111</v>
      </c>
      <c r="C40" s="229">
        <v>28.746063641765879</v>
      </c>
      <c r="D40" s="229">
        <v>22.643275779428169</v>
      </c>
      <c r="E40" s="229">
        <v>19.820515446115461</v>
      </c>
      <c r="F40" s="229">
        <v>16.38484767668448</v>
      </c>
      <c r="G40" s="229">
        <v>15.43433411147949</v>
      </c>
      <c r="H40" s="229">
        <v>14.09245387018578</v>
      </c>
      <c r="I40" s="229">
        <v>13.41537184138533</v>
      </c>
      <c r="J40" s="229">
        <v>9.8767236892981831</v>
      </c>
      <c r="K40" s="229">
        <v>6.0653651785875624</v>
      </c>
      <c r="L40" s="229">
        <v>7.2614285687418967</v>
      </c>
      <c r="M40" s="229">
        <v>4.1813185860667819</v>
      </c>
      <c r="N40" s="229">
        <v>4.5330893314470799</v>
      </c>
      <c r="O40" s="229">
        <v>3.2831206657098901</v>
      </c>
      <c r="P40" s="229">
        <v>1.7174434615636871</v>
      </c>
      <c r="Q40" s="229">
        <v>2.3671089499598361</v>
      </c>
      <c r="R40" s="229">
        <v>2.4828161027039779</v>
      </c>
      <c r="S40" s="229">
        <v>3.061210914683663</v>
      </c>
      <c r="T40" s="229">
        <v>0.90832530299502467</v>
      </c>
      <c r="U40" s="229">
        <v>0.38812039191330339</v>
      </c>
      <c r="V40" s="229">
        <v>0.1180766606471689</v>
      </c>
      <c r="W40" s="229">
        <v>0.13037225926243151</v>
      </c>
      <c r="X40" s="229">
        <v>0.17630639818661151</v>
      </c>
      <c r="Y40" s="229">
        <v>0.14854240069411229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0.73072692000286354</v>
      </c>
      <c r="H41" s="229">
        <v>0.88415711999836932</v>
      </c>
      <c r="I41" s="229">
        <v>0.63542556000432271</v>
      </c>
      <c r="J41" s="229">
        <v>0.62320104000462639</v>
      </c>
      <c r="K41" s="229">
        <v>5.8378320000480897E-2</v>
      </c>
      <c r="L41" s="229">
        <v>0.37771272000255951</v>
      </c>
      <c r="M41" s="229">
        <v>1.5779610000290121</v>
      </c>
      <c r="N41" s="229">
        <v>0.75816972001548411</v>
      </c>
      <c r="O41" s="229">
        <v>0.71525916001414691</v>
      </c>
      <c r="P41" s="229">
        <v>0.1474426800032746</v>
      </c>
      <c r="Q41" s="229">
        <v>0.1135134000021754</v>
      </c>
      <c r="R41" s="229">
        <v>0.27941760000455751</v>
      </c>
      <c r="S41" s="229">
        <v>1.0338451200229459</v>
      </c>
      <c r="T41" s="229">
        <v>1.6720149600375549</v>
      </c>
      <c r="U41" s="229">
        <v>1.3713915600174791</v>
      </c>
      <c r="V41" s="229">
        <v>0.70552943999188944</v>
      </c>
      <c r="W41" s="229">
        <v>0.6780866399954113</v>
      </c>
      <c r="X41" s="229">
        <v>0.56457323999653208</v>
      </c>
      <c r="Y41" s="229">
        <v>0.75467699999399829</v>
      </c>
      <c r="DA41" s="73" t="s">
        <v>2669</v>
      </c>
    </row>
    <row r="42" spans="1:105" ht="12" customHeight="1" x14ac:dyDescent="0.25">
      <c r="A42" s="46" t="s">
        <v>35</v>
      </c>
      <c r="B42" s="229">
        <v>1.672225714005499</v>
      </c>
      <c r="C42" s="229">
        <v>2.868623499269928</v>
      </c>
      <c r="D42" s="229">
        <v>1.9473423344881009</v>
      </c>
      <c r="E42" s="229">
        <v>1.1233704993888589</v>
      </c>
      <c r="F42" s="229">
        <v>4.4251166516006952</v>
      </c>
      <c r="G42" s="229">
        <v>2.6251526307936719</v>
      </c>
      <c r="H42" s="229">
        <v>0.58668805951368408</v>
      </c>
      <c r="I42" s="229">
        <v>3.2940120782028002</v>
      </c>
      <c r="J42" s="229">
        <v>3.8570047443173019</v>
      </c>
      <c r="K42" s="229">
        <v>1.978136938741484</v>
      </c>
      <c r="L42" s="229">
        <v>4.9707533200245964</v>
      </c>
      <c r="M42" s="229">
        <v>11.888982505116561</v>
      </c>
      <c r="N42" s="229">
        <v>12.346653157259521</v>
      </c>
      <c r="O42" s="229">
        <v>7.6558002237367058</v>
      </c>
      <c r="P42" s="229">
        <v>6.864348590425859</v>
      </c>
      <c r="Q42" s="229">
        <v>9.347070078766734</v>
      </c>
      <c r="R42" s="229">
        <v>8.4860578886021916</v>
      </c>
      <c r="S42" s="229">
        <v>6.4529070622930584</v>
      </c>
      <c r="T42" s="229">
        <v>7.8249794178988514</v>
      </c>
      <c r="U42" s="229">
        <v>4.6512618470693514</v>
      </c>
      <c r="V42" s="229">
        <v>1.354348615740125</v>
      </c>
      <c r="W42" s="229">
        <v>1.5852631306930181</v>
      </c>
      <c r="X42" s="229">
        <v>0.99568443693538211</v>
      </c>
      <c r="Y42" s="229">
        <v>0.72710811440998924</v>
      </c>
      <c r="DA42" s="73" t="s">
        <v>2670</v>
      </c>
    </row>
    <row r="43" spans="1:105" ht="12" customHeight="1" x14ac:dyDescent="0.25">
      <c r="A43" s="46" t="s">
        <v>36</v>
      </c>
      <c r="B43" s="229">
        <v>0.55943999999979455</v>
      </c>
      <c r="C43" s="229">
        <v>0.59940000000099702</v>
      </c>
      <c r="D43" s="229">
        <v>0.3196799999999958</v>
      </c>
      <c r="E43" s="229">
        <v>0.35963999999959517</v>
      </c>
      <c r="F43" s="229">
        <v>0.35964000000125812</v>
      </c>
      <c r="G43" s="229">
        <v>0.27972000000109609</v>
      </c>
      <c r="H43" s="229">
        <v>0</v>
      </c>
      <c r="I43" s="229">
        <v>0</v>
      </c>
      <c r="J43" s="229">
        <v>0.3996000000029663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</v>
      </c>
      <c r="F51" s="232">
        <f t="shared" si="3"/>
        <v>1.0000000000000002</v>
      </c>
      <c r="G51" s="232">
        <f t="shared" si="3"/>
        <v>1</v>
      </c>
      <c r="H51" s="232">
        <f t="shared" si="3"/>
        <v>0.99999999999999989</v>
      </c>
      <c r="I51" s="232">
        <f t="shared" si="3"/>
        <v>0.99999999999999989</v>
      </c>
      <c r="J51" s="232">
        <f t="shared" si="3"/>
        <v>0.99999999999999978</v>
      </c>
      <c r="K51" s="232">
        <f t="shared" si="3"/>
        <v>0.99999999999999978</v>
      </c>
      <c r="L51" s="232">
        <f t="shared" si="3"/>
        <v>1</v>
      </c>
      <c r="M51" s="232">
        <f t="shared" si="3"/>
        <v>0.99999999999999989</v>
      </c>
      <c r="N51" s="232">
        <f t="shared" si="3"/>
        <v>0.99999999999999978</v>
      </c>
      <c r="O51" s="232">
        <f t="shared" si="3"/>
        <v>0.99999999999999978</v>
      </c>
      <c r="P51" s="232">
        <f t="shared" si="3"/>
        <v>1.0000000000000004</v>
      </c>
      <c r="Q51" s="232">
        <f t="shared" si="3"/>
        <v>0.99999999999999978</v>
      </c>
      <c r="R51" s="232">
        <f t="shared" si="3"/>
        <v>0.99999999999999967</v>
      </c>
      <c r="S51" s="232">
        <f t="shared" si="3"/>
        <v>1</v>
      </c>
      <c r="T51" s="232">
        <f t="shared" si="3"/>
        <v>0.99999999999999978</v>
      </c>
      <c r="U51" s="232">
        <f t="shared" si="3"/>
        <v>1</v>
      </c>
      <c r="V51" s="232">
        <f t="shared" si="3"/>
        <v>1</v>
      </c>
      <c r="W51" s="232">
        <f t="shared" si="3"/>
        <v>0.99999999999999989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2.6635935046241475E-2</v>
      </c>
      <c r="C56" s="300">
        <f t="shared" si="8"/>
        <v>2.3423958597215366E-2</v>
      </c>
      <c r="D56" s="300">
        <f t="shared" si="8"/>
        <v>2.5186966378717066E-2</v>
      </c>
      <c r="E56" s="300">
        <f t="shared" si="8"/>
        <v>3.1781582292392412E-2</v>
      </c>
      <c r="F56" s="300">
        <f t="shared" si="8"/>
        <v>2.9839456630799389E-2</v>
      </c>
      <c r="G56" s="300">
        <f t="shared" si="8"/>
        <v>2.0611195698622214E-2</v>
      </c>
      <c r="H56" s="300">
        <f t="shared" si="8"/>
        <v>2.0226147912188165E-2</v>
      </c>
      <c r="I56" s="300">
        <f t="shared" si="8"/>
        <v>2.0339742107685351E-2</v>
      </c>
      <c r="J56" s="300">
        <f t="shared" si="8"/>
        <v>2.0790352676662575E-2</v>
      </c>
      <c r="K56" s="300">
        <f t="shared" si="8"/>
        <v>1.4805494278813084E-2</v>
      </c>
      <c r="L56" s="300">
        <f t="shared" si="8"/>
        <v>1.0001700988653396E-2</v>
      </c>
      <c r="M56" s="300">
        <f t="shared" si="8"/>
        <v>9.2033605918138816E-3</v>
      </c>
      <c r="N56" s="300">
        <f t="shared" si="8"/>
        <v>7.5802765172011226E-3</v>
      </c>
      <c r="O56" s="300">
        <f t="shared" si="8"/>
        <v>6.43642836327467E-3</v>
      </c>
      <c r="P56" s="300">
        <f t="shared" si="8"/>
        <v>5.2688048230439865E-3</v>
      </c>
      <c r="Q56" s="300">
        <f t="shared" si="8"/>
        <v>5.6039812181623242E-3</v>
      </c>
      <c r="R56" s="300">
        <f t="shared" si="8"/>
        <v>6.1236558912550363E-3</v>
      </c>
      <c r="S56" s="300">
        <f t="shared" si="8"/>
        <v>5.5095013846129283E-3</v>
      </c>
      <c r="T56" s="300">
        <f t="shared" si="8"/>
        <v>5.6823733672333593E-3</v>
      </c>
      <c r="U56" s="300">
        <f t="shared" si="8"/>
        <v>4.2388974705509256E-3</v>
      </c>
      <c r="V56" s="300">
        <f t="shared" si="8"/>
        <v>1.4045667519478324E-2</v>
      </c>
      <c r="W56" s="300">
        <f t="shared" si="8"/>
        <v>1.3042766418986291E-2</v>
      </c>
      <c r="X56" s="300">
        <f t="shared" si="8"/>
        <v>1.2060886852324008E-2</v>
      </c>
      <c r="Y56" s="300">
        <f t="shared" si="8"/>
        <v>1.1498804930265429E-2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0.22786220940139482</v>
      </c>
      <c r="C57" s="301">
        <f t="shared" si="9"/>
        <v>0.21730446039236218</v>
      </c>
      <c r="D57" s="301">
        <f t="shared" si="9"/>
        <v>0.22486613578115316</v>
      </c>
      <c r="E57" s="301">
        <f t="shared" si="9"/>
        <v>0.24605917609580899</v>
      </c>
      <c r="F57" s="301">
        <f t="shared" si="9"/>
        <v>0.23235594952467117</v>
      </c>
      <c r="G57" s="301">
        <f t="shared" si="9"/>
        <v>0.1952017220543833</v>
      </c>
      <c r="H57" s="301">
        <f t="shared" si="9"/>
        <v>0.19662587854661204</v>
      </c>
      <c r="I57" s="301">
        <f t="shared" si="9"/>
        <v>0.19207060621584546</v>
      </c>
      <c r="J57" s="301">
        <f t="shared" si="9"/>
        <v>0.19524403684886465</v>
      </c>
      <c r="K57" s="301">
        <f t="shared" si="9"/>
        <v>0.14160282380476025</v>
      </c>
      <c r="L57" s="301">
        <f t="shared" si="9"/>
        <v>9.3643702642235857E-2</v>
      </c>
      <c r="M57" s="301">
        <f t="shared" si="9"/>
        <v>9.5338950452413002E-2</v>
      </c>
      <c r="N57" s="301">
        <f t="shared" si="9"/>
        <v>8.0446066410361672E-2</v>
      </c>
      <c r="O57" s="301">
        <f t="shared" si="9"/>
        <v>7.2320828320104058E-2</v>
      </c>
      <c r="P57" s="301">
        <f t="shared" si="9"/>
        <v>6.116177002941639E-2</v>
      </c>
      <c r="Q57" s="301">
        <f t="shared" si="9"/>
        <v>7.1411130007013809E-2</v>
      </c>
      <c r="R57" s="301">
        <f t="shared" si="9"/>
        <v>7.3360328433399305E-2</v>
      </c>
      <c r="S57" s="301">
        <f t="shared" si="9"/>
        <v>7.0993001025691727E-2</v>
      </c>
      <c r="T57" s="301">
        <f t="shared" si="9"/>
        <v>7.062494184087699E-2</v>
      </c>
      <c r="U57" s="301">
        <f t="shared" si="9"/>
        <v>6.0528329244177184E-2</v>
      </c>
      <c r="V57" s="301">
        <f t="shared" si="9"/>
        <v>0.20494429833759242</v>
      </c>
      <c r="W57" s="301">
        <f t="shared" si="9"/>
        <v>0.20764892647966651</v>
      </c>
      <c r="X57" s="301">
        <f t="shared" si="9"/>
        <v>0.21022655894116643</v>
      </c>
      <c r="Y57" s="301">
        <f t="shared" si="9"/>
        <v>0.20683480809283405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0.22786220940139482</v>
      </c>
      <c r="C58" s="302">
        <f t="shared" si="10"/>
        <v>0.21730446039236218</v>
      </c>
      <c r="D58" s="302">
        <f t="shared" si="10"/>
        <v>0.22486613578115316</v>
      </c>
      <c r="E58" s="302">
        <f t="shared" si="10"/>
        <v>0.24605917609580899</v>
      </c>
      <c r="F58" s="302">
        <f t="shared" si="10"/>
        <v>0.23235594952467117</v>
      </c>
      <c r="G58" s="302">
        <f t="shared" si="10"/>
        <v>0.1952017220543833</v>
      </c>
      <c r="H58" s="302">
        <f t="shared" si="10"/>
        <v>0.19662587854661204</v>
      </c>
      <c r="I58" s="302">
        <f t="shared" si="10"/>
        <v>0.19207060621584546</v>
      </c>
      <c r="J58" s="302">
        <f t="shared" si="10"/>
        <v>0.19524403684886465</v>
      </c>
      <c r="K58" s="302">
        <f t="shared" si="10"/>
        <v>0.14160282380476025</v>
      </c>
      <c r="L58" s="302">
        <f t="shared" si="10"/>
        <v>9.3643702642235857E-2</v>
      </c>
      <c r="M58" s="302">
        <f t="shared" si="10"/>
        <v>9.5338950452413002E-2</v>
      </c>
      <c r="N58" s="302">
        <f t="shared" si="10"/>
        <v>8.0446066410361672E-2</v>
      </c>
      <c r="O58" s="302">
        <f t="shared" si="10"/>
        <v>7.2320828320104058E-2</v>
      </c>
      <c r="P58" s="302">
        <f t="shared" si="10"/>
        <v>6.116177002941639E-2</v>
      </c>
      <c r="Q58" s="302">
        <f t="shared" si="10"/>
        <v>7.1411130007013809E-2</v>
      </c>
      <c r="R58" s="302">
        <f t="shared" si="10"/>
        <v>7.3360328433399305E-2</v>
      </c>
      <c r="S58" s="302">
        <f t="shared" si="10"/>
        <v>7.0993001025691727E-2</v>
      </c>
      <c r="T58" s="302">
        <f t="shared" si="10"/>
        <v>7.062494184087699E-2</v>
      </c>
      <c r="U58" s="302">
        <f t="shared" si="10"/>
        <v>6.0528329244177184E-2</v>
      </c>
      <c r="V58" s="302">
        <f t="shared" si="10"/>
        <v>0.20494429833759242</v>
      </c>
      <c r="W58" s="302">
        <f t="shared" si="10"/>
        <v>0.20764892647966651</v>
      </c>
      <c r="X58" s="302">
        <f t="shared" si="10"/>
        <v>0.21022655894116643</v>
      </c>
      <c r="Y58" s="302">
        <f t="shared" si="10"/>
        <v>0.20683480809283405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5.4059347831589728E-2</v>
      </c>
      <c r="C60" s="301">
        <f t="shared" si="12"/>
        <v>6.8114074979178332E-2</v>
      </c>
      <c r="D60" s="301">
        <f t="shared" si="12"/>
        <v>6.0182956377133563E-2</v>
      </c>
      <c r="E60" s="301">
        <f t="shared" si="12"/>
        <v>4.5025641941394613E-2</v>
      </c>
      <c r="F60" s="301">
        <f t="shared" si="12"/>
        <v>6.7468064669311933E-2</v>
      </c>
      <c r="G60" s="301">
        <f t="shared" si="12"/>
        <v>7.7522105873148048E-2</v>
      </c>
      <c r="H60" s="301">
        <f t="shared" si="12"/>
        <v>5.0844847600298296E-2</v>
      </c>
      <c r="I60" s="301">
        <f t="shared" si="12"/>
        <v>8.3764565817176298E-2</v>
      </c>
      <c r="J60" s="301">
        <f t="shared" si="12"/>
        <v>8.8843497220355366E-2</v>
      </c>
      <c r="K60" s="301">
        <f t="shared" si="12"/>
        <v>9.1139680165193013E-2</v>
      </c>
      <c r="L60" s="301">
        <f t="shared" si="12"/>
        <v>0.11947156145241739</v>
      </c>
      <c r="M60" s="301">
        <f t="shared" si="12"/>
        <v>0.11656619903471913</v>
      </c>
      <c r="N60" s="301">
        <f t="shared" si="12"/>
        <v>0.16025910025385939</v>
      </c>
      <c r="O60" s="301">
        <f t="shared" si="12"/>
        <v>0.1540950186362964</v>
      </c>
      <c r="P60" s="301">
        <f t="shared" si="12"/>
        <v>0.15779499671146044</v>
      </c>
      <c r="Q60" s="301">
        <f t="shared" si="12"/>
        <v>0.16692875068154989</v>
      </c>
      <c r="R60" s="301">
        <f t="shared" si="12"/>
        <v>0.16453447765092694</v>
      </c>
      <c r="S60" s="301">
        <f t="shared" si="12"/>
        <v>0.1586723502460636</v>
      </c>
      <c r="T60" s="301">
        <f t="shared" si="12"/>
        <v>0.15007358662333936</v>
      </c>
      <c r="U60" s="301">
        <f t="shared" si="12"/>
        <v>0.11766199863106744</v>
      </c>
      <c r="V60" s="301">
        <f t="shared" si="12"/>
        <v>0.17720174603554451</v>
      </c>
      <c r="W60" s="301">
        <f t="shared" si="12"/>
        <v>0.16398314587236529</v>
      </c>
      <c r="X60" s="301">
        <f t="shared" si="12"/>
        <v>0.17827435242850231</v>
      </c>
      <c r="Y60" s="301">
        <f t="shared" si="12"/>
        <v>0.20484186929248707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5.4059347831589728E-2</v>
      </c>
      <c r="C61" s="302">
        <f t="shared" si="13"/>
        <v>6.8114074979178332E-2</v>
      </c>
      <c r="D61" s="302">
        <f t="shared" si="13"/>
        <v>6.0182956377133563E-2</v>
      </c>
      <c r="E61" s="302">
        <f t="shared" si="13"/>
        <v>4.5025641941394613E-2</v>
      </c>
      <c r="F61" s="302">
        <f t="shared" si="13"/>
        <v>6.7468064669311933E-2</v>
      </c>
      <c r="G61" s="302">
        <f t="shared" si="13"/>
        <v>7.7522105873148048E-2</v>
      </c>
      <c r="H61" s="302">
        <f t="shared" si="13"/>
        <v>5.0844847600298296E-2</v>
      </c>
      <c r="I61" s="302">
        <f t="shared" si="13"/>
        <v>8.3764565817176298E-2</v>
      </c>
      <c r="J61" s="302">
        <f t="shared" si="13"/>
        <v>8.8843497220355366E-2</v>
      </c>
      <c r="K61" s="302">
        <f t="shared" si="13"/>
        <v>9.1139680165193013E-2</v>
      </c>
      <c r="L61" s="302">
        <f t="shared" si="13"/>
        <v>0.11947156145241739</v>
      </c>
      <c r="M61" s="302">
        <f t="shared" si="13"/>
        <v>0.11656619903471913</v>
      </c>
      <c r="N61" s="302">
        <f t="shared" si="13"/>
        <v>0.16025910025385939</v>
      </c>
      <c r="O61" s="302">
        <f t="shared" si="13"/>
        <v>0.1540950186362964</v>
      </c>
      <c r="P61" s="302">
        <f t="shared" si="13"/>
        <v>0.15779499671146044</v>
      </c>
      <c r="Q61" s="302">
        <f t="shared" si="13"/>
        <v>0.16692875068154989</v>
      </c>
      <c r="R61" s="302">
        <f t="shared" si="13"/>
        <v>0.16453447765092694</v>
      </c>
      <c r="S61" s="302">
        <f t="shared" si="13"/>
        <v>0.1586723502460636</v>
      </c>
      <c r="T61" s="302">
        <f t="shared" si="13"/>
        <v>0.15007358662333936</v>
      </c>
      <c r="U61" s="302">
        <f t="shared" si="13"/>
        <v>0.11766199863106744</v>
      </c>
      <c r="V61" s="302">
        <f t="shared" si="13"/>
        <v>0.17720174603554451</v>
      </c>
      <c r="W61" s="302">
        <f t="shared" si="13"/>
        <v>0.16398314587236529</v>
      </c>
      <c r="X61" s="302">
        <f t="shared" si="13"/>
        <v>0.17827435242850231</v>
      </c>
      <c r="Y61" s="302">
        <f t="shared" si="13"/>
        <v>0.20484186929248707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0.32551744200199267</v>
      </c>
      <c r="C63" s="301">
        <f t="shared" si="15"/>
        <v>0.31043494341766031</v>
      </c>
      <c r="D63" s="301">
        <f t="shared" si="15"/>
        <v>0.32123733683021888</v>
      </c>
      <c r="E63" s="301">
        <f t="shared" si="15"/>
        <v>0.35151310870829866</v>
      </c>
      <c r="F63" s="301">
        <f t="shared" si="15"/>
        <v>0.33193707074953016</v>
      </c>
      <c r="G63" s="301">
        <f t="shared" si="15"/>
        <v>0.27885960293483331</v>
      </c>
      <c r="H63" s="301">
        <f t="shared" si="15"/>
        <v>0.28089411220944566</v>
      </c>
      <c r="I63" s="301">
        <f t="shared" si="15"/>
        <v>0.27438658030835072</v>
      </c>
      <c r="J63" s="301">
        <f t="shared" si="15"/>
        <v>0.27892005264123521</v>
      </c>
      <c r="K63" s="301">
        <f t="shared" si="15"/>
        <v>0.20228974829251456</v>
      </c>
      <c r="L63" s="301">
        <f t="shared" si="15"/>
        <v>0.13377671806033697</v>
      </c>
      <c r="M63" s="301">
        <f t="shared" si="15"/>
        <v>0.13619850064630426</v>
      </c>
      <c r="N63" s="301">
        <f t="shared" si="15"/>
        <v>0.11492295201480238</v>
      </c>
      <c r="O63" s="301">
        <f t="shared" si="15"/>
        <v>0.10331546902872009</v>
      </c>
      <c r="P63" s="301">
        <f t="shared" si="15"/>
        <v>8.7373957184880613E-2</v>
      </c>
      <c r="Q63" s="301">
        <f t="shared" si="15"/>
        <v>0.10201590001001966</v>
      </c>
      <c r="R63" s="301">
        <f t="shared" si="15"/>
        <v>0.10480046919057046</v>
      </c>
      <c r="S63" s="301">
        <f t="shared" si="15"/>
        <v>0.10141857289384536</v>
      </c>
      <c r="T63" s="301">
        <f t="shared" si="15"/>
        <v>0.10089277405839567</v>
      </c>
      <c r="U63" s="301">
        <f t="shared" si="15"/>
        <v>8.6469041777396005E-2</v>
      </c>
      <c r="V63" s="301">
        <f t="shared" si="15"/>
        <v>0.29277756905370339</v>
      </c>
      <c r="W63" s="301">
        <f t="shared" si="15"/>
        <v>0.29664132354238071</v>
      </c>
      <c r="X63" s="301">
        <f t="shared" si="15"/>
        <v>0.30032365563023777</v>
      </c>
      <c r="Y63" s="301">
        <f t="shared" si="15"/>
        <v>0.29547829727547714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0.32551744200199267</v>
      </c>
      <c r="C64" s="302">
        <f t="shared" si="16"/>
        <v>0.31043494341766031</v>
      </c>
      <c r="D64" s="302">
        <f t="shared" si="16"/>
        <v>0.32123733683021888</v>
      </c>
      <c r="E64" s="302">
        <f t="shared" si="16"/>
        <v>0.35151310870829866</v>
      </c>
      <c r="F64" s="302">
        <f t="shared" si="16"/>
        <v>0.33193707074953016</v>
      </c>
      <c r="G64" s="302">
        <f t="shared" si="16"/>
        <v>0.27885960293483331</v>
      </c>
      <c r="H64" s="302">
        <f t="shared" si="16"/>
        <v>0.28089411220944566</v>
      </c>
      <c r="I64" s="302">
        <f t="shared" si="16"/>
        <v>0.27438658030835072</v>
      </c>
      <c r="J64" s="302">
        <f t="shared" si="16"/>
        <v>0.27892005264123521</v>
      </c>
      <c r="K64" s="302">
        <f t="shared" si="16"/>
        <v>0.20228974829251456</v>
      </c>
      <c r="L64" s="302">
        <f t="shared" si="16"/>
        <v>0.13377671806033697</v>
      </c>
      <c r="M64" s="302">
        <f t="shared" si="16"/>
        <v>0.13619850064630426</v>
      </c>
      <c r="N64" s="302">
        <f t="shared" si="16"/>
        <v>0.11492295201480238</v>
      </c>
      <c r="O64" s="302">
        <f t="shared" si="16"/>
        <v>0.10331546902872009</v>
      </c>
      <c r="P64" s="302">
        <f t="shared" si="16"/>
        <v>8.7373957184880613E-2</v>
      </c>
      <c r="Q64" s="302">
        <f t="shared" si="16"/>
        <v>0.10201590001001966</v>
      </c>
      <c r="R64" s="302">
        <f t="shared" si="16"/>
        <v>0.10480046919057046</v>
      </c>
      <c r="S64" s="302">
        <f t="shared" si="16"/>
        <v>0.10141857289384536</v>
      </c>
      <c r="T64" s="302">
        <f t="shared" si="16"/>
        <v>0.10089277405839567</v>
      </c>
      <c r="U64" s="302">
        <f t="shared" si="16"/>
        <v>8.6469041777396005E-2</v>
      </c>
      <c r="V64" s="302">
        <f t="shared" si="16"/>
        <v>0.29277756905370339</v>
      </c>
      <c r="W64" s="302">
        <f t="shared" si="16"/>
        <v>0.29664132354238071</v>
      </c>
      <c r="X64" s="302">
        <f t="shared" si="16"/>
        <v>0.30032365563023777</v>
      </c>
      <c r="Y64" s="302">
        <f t="shared" si="16"/>
        <v>0.29547829727547714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0.36592506571878136</v>
      </c>
      <c r="C66" s="301">
        <f t="shared" si="18"/>
        <v>0.380722562613584</v>
      </c>
      <c r="D66" s="301">
        <f t="shared" si="18"/>
        <v>0.36852660463277759</v>
      </c>
      <c r="E66" s="301">
        <f t="shared" si="18"/>
        <v>0.32562049096210538</v>
      </c>
      <c r="F66" s="301">
        <f t="shared" si="18"/>
        <v>0.33839945842568747</v>
      </c>
      <c r="G66" s="301">
        <f t="shared" si="18"/>
        <v>0.4278053734390132</v>
      </c>
      <c r="H66" s="301">
        <f t="shared" si="18"/>
        <v>0.45140901373145581</v>
      </c>
      <c r="I66" s="301">
        <f t="shared" si="18"/>
        <v>0.4294385055509421</v>
      </c>
      <c r="J66" s="301">
        <f t="shared" si="18"/>
        <v>0.41620206061288206</v>
      </c>
      <c r="K66" s="301">
        <f t="shared" si="18"/>
        <v>0.55016225345871894</v>
      </c>
      <c r="L66" s="301">
        <f t="shared" si="18"/>
        <v>0.64310631685635633</v>
      </c>
      <c r="M66" s="301">
        <f t="shared" si="18"/>
        <v>0.6426929892747496</v>
      </c>
      <c r="N66" s="301">
        <f t="shared" si="18"/>
        <v>0.63679160480377517</v>
      </c>
      <c r="O66" s="301">
        <f t="shared" si="18"/>
        <v>0.66383225565160464</v>
      </c>
      <c r="P66" s="301">
        <f t="shared" si="18"/>
        <v>0.68840047125119896</v>
      </c>
      <c r="Q66" s="301">
        <f t="shared" si="18"/>
        <v>0.65404023808325407</v>
      </c>
      <c r="R66" s="301">
        <f t="shared" si="18"/>
        <v>0.65118106883384796</v>
      </c>
      <c r="S66" s="301">
        <f t="shared" si="18"/>
        <v>0.66340657444978646</v>
      </c>
      <c r="T66" s="301">
        <f t="shared" si="18"/>
        <v>0.67272632411015443</v>
      </c>
      <c r="U66" s="301">
        <f t="shared" si="18"/>
        <v>0.73110173287680846</v>
      </c>
      <c r="V66" s="301">
        <f t="shared" si="18"/>
        <v>0.31103071905368146</v>
      </c>
      <c r="W66" s="301">
        <f t="shared" si="18"/>
        <v>0.31868383768660113</v>
      </c>
      <c r="X66" s="301">
        <f t="shared" si="18"/>
        <v>0.2991145461477695</v>
      </c>
      <c r="Y66" s="301">
        <f t="shared" si="18"/>
        <v>0.28134622040893614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1.3044234600808198</v>
      </c>
      <c r="C72" s="320">
        <f>IF(C$5=0,0,C$5/MAE_fec!C$5)</f>
        <v>1.1985293354915973</v>
      </c>
      <c r="D72" s="320">
        <f>IF(D$5=0,0,D$5/MAE_fec!D$5)</f>
        <v>1.2349746467204157</v>
      </c>
      <c r="E72" s="320">
        <f>IF(E$5=0,0,E$5/MAE_fec!E$5)</f>
        <v>1.4571881571650473</v>
      </c>
      <c r="F72" s="320">
        <f>IF(F$5=0,0,F$5/MAE_fec!F$5)</f>
        <v>1.3938225780253417</v>
      </c>
      <c r="G72" s="320">
        <f>IF(G$5=0,0,G$5/MAE_fec!G$5)</f>
        <v>0.99437997798999911</v>
      </c>
      <c r="H72" s="320">
        <f>IF(H$5=0,0,H$5/MAE_fec!H$5)</f>
        <v>0.95442135055303101</v>
      </c>
      <c r="I72" s="320">
        <f>IF(I$5=0,0,I$5/MAE_fec!I$5)</f>
        <v>0.9746906839735473</v>
      </c>
      <c r="J72" s="320">
        <f>IF(J$5=0,0,J$5/MAE_fec!J$5)</f>
        <v>1.0035591477863413</v>
      </c>
      <c r="K72" s="320">
        <f>IF(K$5=0,0,K$5/MAE_fec!K$5)</f>
        <v>0.65221377044108253</v>
      </c>
      <c r="L72" s="320">
        <f>IF(L$5=0,0,L$5/MAE_fec!L$5)</f>
        <v>0.45550049734655823</v>
      </c>
      <c r="M72" s="320">
        <f>IF(M$5=0,0,M$5/MAE_fec!M$5)</f>
        <v>0.38500928320898498</v>
      </c>
      <c r="N72" s="320">
        <f>IF(N$5=0,0,N$5/MAE_fec!N$5)</f>
        <v>0.40606338416996263</v>
      </c>
      <c r="O72" s="320">
        <f>IF(O$5=0,0,O$5/MAE_fec!O$5)</f>
        <v>0.37655018161472581</v>
      </c>
      <c r="P72" s="320">
        <f>IF(P$5=0,0,P$5/MAE_fec!P$5)</f>
        <v>0.33127694573712668</v>
      </c>
      <c r="Q72" s="320">
        <f>IF(Q$5=0,0,Q$5/MAE_fec!Q$5)</f>
        <v>0.3670618971321834</v>
      </c>
      <c r="R72" s="320">
        <f>IF(R$5=0,0,R$5/MAE_fec!R$5)</f>
        <v>0.37042164122916049</v>
      </c>
      <c r="S72" s="320">
        <f>IF(S$5=0,0,S$5/MAE_fec!S$5)</f>
        <v>0.35286258236790763</v>
      </c>
      <c r="T72" s="320">
        <f>IF(T$5=0,0,T$5/MAE_fec!T$5)</f>
        <v>0.32813518549826126</v>
      </c>
      <c r="U72" s="320">
        <f>IF(U$5=0,0,U$5/MAE_fec!U$5)</f>
        <v>0.27681184271558462</v>
      </c>
      <c r="V72" s="320">
        <f>IF(V$5=0,0,V$5/MAE_fec!V$5)</f>
        <v>0.21153846063697546</v>
      </c>
      <c r="W72" s="320">
        <f>IF(W$5=0,0,W$5/MAE_fec!W$5)</f>
        <v>0.23471400401607195</v>
      </c>
      <c r="X72" s="320">
        <f>IF(X$5=0,0,X$5/MAE_fec!X$5)</f>
        <v>0.21480666689370115</v>
      </c>
      <c r="Y72" s="320">
        <f>IF(Y$5=0,0,Y$5/MAE_fec!Y$5)</f>
        <v>0.2264794642351915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1.2638107415040458</v>
      </c>
      <c r="C77" s="332">
        <f>IF(C$10=0,0,C$10/MAE_fec!C$10)</f>
        <v>1.0328525738066789</v>
      </c>
      <c r="D77" s="332">
        <f>IF(D$10=0,0,D$10/MAE_fec!D$10)</f>
        <v>1.1405017055025717</v>
      </c>
      <c r="E77" s="332">
        <f>IF(E$10=0,0,E$10/MAE_fec!E$10)</f>
        <v>1.6617332456970346</v>
      </c>
      <c r="F77" s="332">
        <f>IF(F$10=0,0,F$10/MAE_fec!F$10)</f>
        <v>1.5143404020383799</v>
      </c>
      <c r="G77" s="332">
        <f>IF(G$10=0,0,G$10/MAE_fec!G$10)</f>
        <v>0.74841091502352852</v>
      </c>
      <c r="H77" s="332">
        <f>IF(H$10=0,0,H$10/MAE_fec!H$10)</f>
        <v>0.69460807418217796</v>
      </c>
      <c r="I77" s="332">
        <f>IF(I$10=0,0,I$10/MAE_fec!I$10)</f>
        <v>0.72472842392499537</v>
      </c>
      <c r="J77" s="332">
        <f>IF(J$10=0,0,J$10/MAE_fec!J$10)</f>
        <v>0.76713728793656066</v>
      </c>
      <c r="K77" s="332">
        <f>IF(K$10=0,0,K$10/MAE_fec!K$10)</f>
        <v>0.34141235184873558</v>
      </c>
      <c r="L77" s="332">
        <f>IF(L$10=0,0,L$10/MAE_fec!L$10)</f>
        <v>0.15676200676620455</v>
      </c>
      <c r="M77" s="332">
        <f>IF(M$10=0,0,M$10/MAE_fec!M$10)</f>
        <v>0.12326914675809038</v>
      </c>
      <c r="N77" s="332">
        <f>IF(N$10=0,0,N$10/MAE_fec!N$10)</f>
        <v>0.10560903251682111</v>
      </c>
      <c r="O77" s="332">
        <f>IF(O$10=0,0,O$10/MAE_fec!O$10)</f>
        <v>8.21675850968175E-2</v>
      </c>
      <c r="P77" s="332">
        <f>IF(P$10=0,0,P$10/MAE_fec!P$10)</f>
        <v>5.8481025036713437E-2</v>
      </c>
      <c r="Q77" s="332">
        <f>IF(Q$10=0,0,Q$10/MAE_fec!Q$10)</f>
        <v>6.9686559825959254E-2</v>
      </c>
      <c r="R77" s="332">
        <f>IF(R$10=0,0,R$10/MAE_fec!R$10)</f>
        <v>7.7044735332156722E-2</v>
      </c>
      <c r="S77" s="332">
        <f>IF(S$10=0,0,S$10/MAE_fec!S$10)</f>
        <v>6.5732572411569795E-2</v>
      </c>
      <c r="T77" s="332">
        <f>IF(T$10=0,0,T$10/MAE_fec!T$10)</f>
        <v>6.322876464002522E-2</v>
      </c>
      <c r="U77" s="332">
        <f>IF(U$10=0,0,U$10/MAE_fec!U$10)</f>
        <v>3.9197289908755914E-2</v>
      </c>
      <c r="V77" s="332">
        <f>IF(V$10=0,0,V$10/MAE_fec!V$10)</f>
        <v>0.11643941770420094</v>
      </c>
      <c r="W77" s="332">
        <f>IF(W$10=0,0,W$10/MAE_fec!W$10)</f>
        <v>0.11972459920908626</v>
      </c>
      <c r="X77" s="332">
        <f>IF(X$10=0,0,X$10/MAE_fec!X$10)</f>
        <v>0.10192092496829426</v>
      </c>
      <c r="Y77" s="332">
        <f>IF(Y$10=0,0,Y$10/MAE_fec!Y$10)</f>
        <v>0.10267055701115661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1.6159648445509587</v>
      </c>
      <c r="C78" s="348">
        <f>IF(C$16=0,0,C$16/MAE_fec!C$16)</f>
        <v>1.4333529603772577</v>
      </c>
      <c r="D78" s="348">
        <f>IF(D$16=0,0,D$16/MAE_fec!D$16)</f>
        <v>1.5184861873308182</v>
      </c>
      <c r="E78" s="348">
        <f>IF(E$16=0,0,E$16/MAE_fec!E$16)</f>
        <v>1.9135927656705347</v>
      </c>
      <c r="F78" s="348">
        <f>IF(F$16=0,0,F$16/MAE_fec!F$16)</f>
        <v>1.7624914504118701</v>
      </c>
      <c r="G78" s="348">
        <f>IF(G$16=0,0,G$16/MAE_fec!G$16)</f>
        <v>1.0767401525091127</v>
      </c>
      <c r="H78" s="348">
        <f>IF(H$16=0,0,H$16/MAE_fec!H$16)</f>
        <v>1.0283832709328407</v>
      </c>
      <c r="I78" s="348">
        <f>IF(I$16=0,0,I$16/MAE_fec!I$16)</f>
        <v>1.0409544557031962</v>
      </c>
      <c r="J78" s="348">
        <f>IF(J$16=0,0,J$16/MAE_fec!J$16)</f>
        <v>1.092368956368865</v>
      </c>
      <c r="K78" s="348">
        <f>IF(K$16=0,0,K$16/MAE_fec!K$16)</f>
        <v>0.50662016468931492</v>
      </c>
      <c r="L78" s="348">
        <f>IF(L$16=0,0,L$16/MAE_fec!L$16)</f>
        <v>0.22886382524994608</v>
      </c>
      <c r="M78" s="348">
        <f>IF(M$16=0,0,M$16/MAE_fec!M$16)</f>
        <v>0.1990588336257369</v>
      </c>
      <c r="N78" s="348">
        <f>IF(N$16=0,0,N$16/MAE_fec!N$16)</f>
        <v>0.17515114499782403</v>
      </c>
      <c r="O78" s="348">
        <f>IF(O$16=0,0,O$16/MAE_fec!O$16)</f>
        <v>0.14454356596868898</v>
      </c>
      <c r="P78" s="348">
        <f>IF(P$16=0,0,P$16/MAE_fec!P$16)</f>
        <v>0.10634673381142215</v>
      </c>
      <c r="Q78" s="348">
        <f>IF(Q$16=0,0,Q$16/MAE_fec!Q$16)</f>
        <v>0.13928305219931511</v>
      </c>
      <c r="R78" s="348">
        <f>IF(R$16=0,0,R$16/MAE_fec!R$16)</f>
        <v>0.14458007367936673</v>
      </c>
      <c r="S78" s="348">
        <f>IF(S$16=0,0,S$16/MAE_fec!S$16)</f>
        <v>0.13279427646479633</v>
      </c>
      <c r="T78" s="348">
        <f>IF(T$16=0,0,T$16/MAE_fec!T$16)</f>
        <v>0.12302550951363839</v>
      </c>
      <c r="U78" s="348">
        <f>IF(U$16=0,0,U$16/MAE_fec!U$16)</f>
        <v>8.7804182492172825E-2</v>
      </c>
      <c r="V78" s="348">
        <f>IF(V$16=0,0,V$16/MAE_fec!V$16)</f>
        <v>0.26047203469597802</v>
      </c>
      <c r="W78" s="348">
        <f>IF(W$16=0,0,W$16/MAE_fec!W$16)</f>
        <v>0.29184143428823522</v>
      </c>
      <c r="X78" s="348">
        <f>IF(X$16=0,0,X$16/MAE_fec!X$16)</f>
        <v>0.27192738833620433</v>
      </c>
      <c r="Y78" s="348">
        <f>IF(Y$16=0,0,Y$16/MAE_fec!Y$16)</f>
        <v>0.28245960342124193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1.2947972168679169</v>
      </c>
      <c r="C79" s="348">
        <f>IF(C$24=0,0,C$24/MAE_fec!C$24)</f>
        <v>1.3695379592856955</v>
      </c>
      <c r="D79" s="348">
        <f>IF(D$24=0,0,D$24/MAE_fec!D$24)</f>
        <v>1.3221255830381213</v>
      </c>
      <c r="E79" s="348">
        <f>IF(E$24=0,0,E$24/MAE_fec!E$24)</f>
        <v>1.2827772692246426</v>
      </c>
      <c r="F79" s="348">
        <f>IF(F$24=0,0,F$24/MAE_fec!F$24)</f>
        <v>1.4762135508182488</v>
      </c>
      <c r="G79" s="348">
        <f>IF(G$24=0,0,G$24/MAE_fec!G$24)</f>
        <v>1.314472536772846</v>
      </c>
      <c r="H79" s="348">
        <f>IF(H$24=0,0,H$24/MAE_fec!H$24)</f>
        <v>1.036516028166258</v>
      </c>
      <c r="I79" s="348">
        <f>IF(I$24=0,0,I$24/MAE_fec!I$24)</f>
        <v>1.3463228200194211</v>
      </c>
      <c r="J79" s="348">
        <f>IF(J$24=0,0,J$24/MAE_fec!J$24)</f>
        <v>1.4017719758613081</v>
      </c>
      <c r="K79" s="348">
        <f>IF(K$24=0,0,K$24/MAE_fec!K$24)</f>
        <v>1.1259830155237081</v>
      </c>
      <c r="L79" s="348">
        <f>IF(L$24=0,0,L$24/MAE_fec!L$24)</f>
        <v>1.0542218639956225</v>
      </c>
      <c r="M79" s="348">
        <f>IF(M$24=0,0,M$24/MAE_fec!M$24)</f>
        <v>0.72593404208542645</v>
      </c>
      <c r="N79" s="348">
        <f>IF(N$24=0,0,N$24/MAE_fec!N$24)</f>
        <v>1.131240298805857</v>
      </c>
      <c r="O79" s="348">
        <f>IF(O$24=0,0,O$24/MAE_fec!O$24)</f>
        <v>1.0847413360589873</v>
      </c>
      <c r="P79" s="348">
        <f>IF(P$24=0,0,P$24/MAE_fec!P$24)</f>
        <v>1.0186103609612178</v>
      </c>
      <c r="Q79" s="348">
        <f>IF(Q$24=0,0,Q$24/MAE_fec!Q$24)</f>
        <v>1.1168528649521177</v>
      </c>
      <c r="R79" s="348">
        <f>IF(R$24=0,0,R$24/MAE_fec!R$24)</f>
        <v>1.1144906705297437</v>
      </c>
      <c r="S79" s="348">
        <f>IF(S$24=0,0,S$24/MAE_fec!S$24)</f>
        <v>1.0634870168381985</v>
      </c>
      <c r="T79" s="348">
        <f>IF(T$24=0,0,T$24/MAE_fec!T$24)</f>
        <v>0.89605595576527863</v>
      </c>
      <c r="U79" s="348">
        <f>IF(U$24=0,0,U$24/MAE_fec!U$24)</f>
        <v>0.62323444974808662</v>
      </c>
      <c r="V79" s="348">
        <f>IF(V$24=0,0,V$24/MAE_fec!V$24)</f>
        <v>0.69791076125841944</v>
      </c>
      <c r="W79" s="348">
        <f>IF(W$24=0,0,W$24/MAE_fec!W$24)</f>
        <v>0.70185536038352725</v>
      </c>
      <c r="X79" s="348">
        <f>IF(X$24=0,0,X$24/MAE_fec!X$24)</f>
        <v>0.76583240157859145</v>
      </c>
      <c r="Y79" s="348">
        <f>IF(Y$24=0,0,Y$24/MAE_fec!Y$24)</f>
        <v>1.0279405575067908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1.6159648445509589</v>
      </c>
      <c r="C80" s="348">
        <f>IF(C$27=0,0,C$27/MAE_fec!C$27)</f>
        <v>1.4333529603772581</v>
      </c>
      <c r="D80" s="348">
        <f>IF(D$27=0,0,D$27/MAE_fec!D$27)</f>
        <v>1.5184861873308186</v>
      </c>
      <c r="E80" s="348">
        <f>IF(E$27=0,0,E$27/MAE_fec!E$27)</f>
        <v>1.9135927656705347</v>
      </c>
      <c r="F80" s="348">
        <f>IF(F$27=0,0,F$27/MAE_fec!F$27)</f>
        <v>1.7624914504118696</v>
      </c>
      <c r="G80" s="348">
        <f>IF(G$27=0,0,G$27/MAE_fec!G$27)</f>
        <v>1.0767401525091123</v>
      </c>
      <c r="H80" s="348">
        <f>IF(H$27=0,0,H$27/MAE_fec!H$27)</f>
        <v>1.0283832709328409</v>
      </c>
      <c r="I80" s="348">
        <f>IF(I$27=0,0,I$27/MAE_fec!I$27)</f>
        <v>1.0409544557031969</v>
      </c>
      <c r="J80" s="348">
        <f>IF(J$27=0,0,J$27/MAE_fec!J$27)</f>
        <v>1.0923689563688654</v>
      </c>
      <c r="K80" s="348">
        <f>IF(K$27=0,0,K$27/MAE_fec!K$27)</f>
        <v>0.5066201646893147</v>
      </c>
      <c r="L80" s="348">
        <f>IF(L$27=0,0,L$27/MAE_fec!L$27)</f>
        <v>0.22886382524994606</v>
      </c>
      <c r="M80" s="348">
        <f>IF(M$27=0,0,M$27/MAE_fec!M$27)</f>
        <v>0.19905883362573681</v>
      </c>
      <c r="N80" s="348">
        <f>IF(N$27=0,0,N$27/MAE_fec!N$27)</f>
        <v>0.17515114499782405</v>
      </c>
      <c r="O80" s="348">
        <f>IF(O$27=0,0,O$27/MAE_fec!O$27)</f>
        <v>0.14454356596868898</v>
      </c>
      <c r="P80" s="348">
        <f>IF(P$27=0,0,P$27/MAE_fec!P$27)</f>
        <v>0.10634673381142222</v>
      </c>
      <c r="Q80" s="348">
        <f>IF(Q$27=0,0,Q$27/MAE_fec!Q$27)</f>
        <v>0.13928305219931503</v>
      </c>
      <c r="R80" s="348">
        <f>IF(R$27=0,0,R$27/MAE_fec!R$27)</f>
        <v>0.14458007367936679</v>
      </c>
      <c r="S80" s="348">
        <f>IF(S$27=0,0,S$27/MAE_fec!S$27)</f>
        <v>0.1327942764647963</v>
      </c>
      <c r="T80" s="348">
        <f>IF(T$27=0,0,T$27/MAE_fec!T$27)</f>
        <v>0.12302550951363843</v>
      </c>
      <c r="U80" s="348">
        <f>IF(U$27=0,0,U$27/MAE_fec!U$27)</f>
        <v>8.7804182492172839E-2</v>
      </c>
      <c r="V80" s="348">
        <f>IF(V$27=0,0,V$27/MAE_fec!V$27)</f>
        <v>0.26047203469597791</v>
      </c>
      <c r="W80" s="348">
        <f>IF(W$27=0,0,W$27/MAE_fec!W$27)</f>
        <v>0.29184143428823517</v>
      </c>
      <c r="X80" s="348">
        <f>IF(X$27=0,0,X$27/MAE_fec!X$27)</f>
        <v>0.27192738833620445</v>
      </c>
      <c r="Y80" s="348">
        <f>IF(Y$27=0,0,Y$27/MAE_fec!Y$27)</f>
        <v>0.28245960342124193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3.0450442462532994</v>
      </c>
      <c r="C81" s="348">
        <f>IF(C$35=0,0,C$35/MAE_fec!C$35)</f>
        <v>3.0018104401009507</v>
      </c>
      <c r="D81" s="348">
        <f>IF(D$35=0,0,D$35/MAE_fec!D$35)</f>
        <v>2.9164494356749748</v>
      </c>
      <c r="E81" s="348">
        <f>IF(E$35=0,0,E$35/MAE_fec!E$35)</f>
        <v>2.8394093152446835</v>
      </c>
      <c r="F81" s="348">
        <f>IF(F$35=0,0,F$35/MAE_fec!F$35)</f>
        <v>2.9865474344930876</v>
      </c>
      <c r="G81" s="348">
        <f>IF(G$35=0,0,G$35/MAE_fec!G$35)</f>
        <v>2.959719028048363</v>
      </c>
      <c r="H81" s="348">
        <f>IF(H$35=0,0,H$35/MAE_fec!H$35)</f>
        <v>2.9611686797005916</v>
      </c>
      <c r="I81" s="348">
        <f>IF(I$35=0,0,I$35/MAE_fec!I$35)</f>
        <v>2.9464993106195019</v>
      </c>
      <c r="J81" s="348">
        <f>IF(J$35=0,0,J$35/MAE_fec!J$35)</f>
        <v>2.9116058035041843</v>
      </c>
      <c r="K81" s="348">
        <f>IF(K$35=0,0,K$35/MAE_fec!K$35)</f>
        <v>2.9314457266813458</v>
      </c>
      <c r="L81" s="348">
        <f>IF(L$35=0,0,L$35/MAE_fec!L$35)</f>
        <v>2.9165468773937664</v>
      </c>
      <c r="M81" s="348">
        <f>IF(M$35=0,0,M$35/MAE_fec!M$35)</f>
        <v>2.5282911450230161</v>
      </c>
      <c r="N81" s="348">
        <f>IF(N$35=0,0,N$35/MAE_fec!N$35)</f>
        <v>2.7836025391826236</v>
      </c>
      <c r="O81" s="348">
        <f>IF(O$35=0,0,O$35/MAE_fec!O$35)</f>
        <v>2.8123178376372535</v>
      </c>
      <c r="P81" s="348">
        <f>IF(P$35=0,0,P$35/MAE_fec!P$35)</f>
        <v>2.7807877748446916</v>
      </c>
      <c r="Q81" s="348">
        <f>IF(Q$35=0,0,Q$35/MAE_fec!Q$35)</f>
        <v>2.723315514949443</v>
      </c>
      <c r="R81" s="348">
        <f>IF(R$35=0,0,R$35/MAE_fec!R$35)</f>
        <v>2.6958225430967024</v>
      </c>
      <c r="S81" s="348">
        <f>IF(S$35=0,0,S$35/MAE_fec!S$35)</f>
        <v>2.6367430224502297</v>
      </c>
      <c r="T81" s="348">
        <f>IF(T$35=0,0,T$35/MAE_fec!T$35)</f>
        <v>2.5228806852993788</v>
      </c>
      <c r="U81" s="348">
        <f>IF(U$35=0,0,U$35/MAE_fec!U$35)</f>
        <v>2.5341000939008893</v>
      </c>
      <c r="V81" s="348">
        <f>IF(V$35=0,0,V$35/MAE_fec!V$35)</f>
        <v>0.32625873687834328</v>
      </c>
      <c r="W81" s="348">
        <f>IF(W$35=0,0,W$35/MAE_fec!W$35)</f>
        <v>0.37716531904754635</v>
      </c>
      <c r="X81" s="348">
        <f>IF(X$35=0,0,X$35/MAE_fec!X$35)</f>
        <v>0.30861773573451634</v>
      </c>
      <c r="Y81" s="348">
        <f>IF(Y$35=0,0,Y$35/MAE_fec!Y$35)</f>
        <v>0.29603355121347968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SE: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782.78849781032045</v>
      </c>
      <c r="C3" s="203">
        <v>793.25746221545535</v>
      </c>
      <c r="D3" s="203">
        <v>790.84868387704103</v>
      </c>
      <c r="E3" s="203">
        <v>752.17833496710773</v>
      </c>
      <c r="F3" s="203">
        <v>723.54778153378641</v>
      </c>
      <c r="G3" s="203">
        <v>692.55436049629918</v>
      </c>
      <c r="H3" s="203">
        <v>669.44509842864659</v>
      </c>
      <c r="I3" s="203">
        <v>673.02255850623351</v>
      </c>
      <c r="J3" s="203">
        <v>624.30857005736232</v>
      </c>
      <c r="K3" s="203">
        <v>528.1669219669219</v>
      </c>
      <c r="L3" s="203">
        <v>539.22689418895777</v>
      </c>
      <c r="M3" s="203">
        <v>498.39300620185338</v>
      </c>
      <c r="N3" s="203">
        <v>477.09430656647902</v>
      </c>
      <c r="O3" s="203">
        <v>466.9834131181716</v>
      </c>
      <c r="P3" s="203">
        <v>477.92354153597989</v>
      </c>
      <c r="Q3" s="203">
        <v>512.49097799999993</v>
      </c>
      <c r="R3" s="203">
        <v>506.33847624738581</v>
      </c>
      <c r="S3" s="203">
        <v>514.66263646829964</v>
      </c>
      <c r="T3" s="203">
        <v>493.65395644152159</v>
      </c>
      <c r="U3" s="203">
        <v>505.20755355363673</v>
      </c>
      <c r="V3" s="203">
        <v>459.50464259840618</v>
      </c>
      <c r="W3" s="203">
        <v>466.79876365017572</v>
      </c>
      <c r="X3" s="203">
        <v>497.78962034592593</v>
      </c>
      <c r="Y3" s="203">
        <v>478.80461143777262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587.23162734882249</v>
      </c>
      <c r="C5" s="203">
        <v>924.98223227650146</v>
      </c>
      <c r="D5" s="203">
        <v>791.32005024567536</v>
      </c>
      <c r="E5" s="203">
        <v>728.60228063757279</v>
      </c>
      <c r="F5" s="203">
        <v>728.5810919779135</v>
      </c>
      <c r="G5" s="203">
        <v>524.96116917897109</v>
      </c>
      <c r="H5" s="203">
        <v>495.63371466903209</v>
      </c>
      <c r="I5" s="203">
        <v>512.92474551384589</v>
      </c>
      <c r="J5" s="203">
        <v>611.57383998896785</v>
      </c>
      <c r="K5" s="203">
        <v>446.63314152286921</v>
      </c>
      <c r="L5" s="203">
        <v>511.72181533777598</v>
      </c>
      <c r="M5" s="203">
        <v>480.93004160832322</v>
      </c>
      <c r="N5" s="203">
        <v>426.08406337634221</v>
      </c>
      <c r="O5" s="203">
        <v>423.819623419023</v>
      </c>
      <c r="P5" s="203">
        <v>533.99532857673591</v>
      </c>
      <c r="Q5" s="203">
        <v>513.03342675234956</v>
      </c>
      <c r="R5" s="203">
        <v>524.28686097277841</v>
      </c>
      <c r="S5" s="203">
        <v>494.44838308928553</v>
      </c>
      <c r="T5" s="203">
        <v>461.18057530831851</v>
      </c>
      <c r="U5" s="203">
        <v>469.3412355229845</v>
      </c>
      <c r="V5" s="203">
        <v>492.83233289595609</v>
      </c>
      <c r="W5" s="203">
        <v>497.4039239206449</v>
      </c>
      <c r="X5" s="203">
        <v>563.91913274409683</v>
      </c>
      <c r="Y5" s="203">
        <v>567.82727935342484</v>
      </c>
      <c r="DA5" s="112" t="s">
        <v>2677</v>
      </c>
    </row>
    <row r="6" spans="1:105" ht="12" customHeight="1" x14ac:dyDescent="0.25">
      <c r="A6" s="154" t="s">
        <v>2112</v>
      </c>
      <c r="B6" s="338">
        <v>734.03953418602805</v>
      </c>
      <c r="C6" s="338">
        <v>990.95337115113784</v>
      </c>
      <c r="D6" s="338">
        <v>954.2513944418364</v>
      </c>
      <c r="E6" s="338">
        <v>954.2513944418364</v>
      </c>
      <c r="F6" s="338">
        <v>917.54941773253495</v>
      </c>
      <c r="G6" s="338">
        <v>917.54941773253495</v>
      </c>
      <c r="H6" s="338">
        <v>880.8474410232335</v>
      </c>
      <c r="I6" s="338">
        <v>844.14546431393205</v>
      </c>
      <c r="J6" s="338">
        <v>807.4434876046306</v>
      </c>
      <c r="K6" s="338">
        <v>807.4434876046306</v>
      </c>
      <c r="L6" s="338">
        <v>770.74151089532916</v>
      </c>
      <c r="M6" s="338">
        <v>734.03953418602771</v>
      </c>
      <c r="N6" s="338">
        <v>734.03953418602771</v>
      </c>
      <c r="O6" s="338">
        <v>697.33755747672626</v>
      </c>
      <c r="P6" s="338">
        <v>660.63558076742481</v>
      </c>
      <c r="Q6" s="338">
        <v>660.63558076742481</v>
      </c>
      <c r="R6" s="338">
        <v>623.93360405812336</v>
      </c>
      <c r="S6" s="338">
        <v>623.93360405812336</v>
      </c>
      <c r="T6" s="338">
        <v>587.23162734882192</v>
      </c>
      <c r="U6" s="338">
        <v>550.52965063952047</v>
      </c>
      <c r="V6" s="338">
        <v>550.52965063952047</v>
      </c>
      <c r="W6" s="338">
        <v>550.52965063952047</v>
      </c>
      <c r="X6" s="338">
        <v>623.93360405812325</v>
      </c>
      <c r="Y6" s="338">
        <v>623.93360405812325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293.61581367441119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36.701976709301412</v>
      </c>
      <c r="W7" s="340">
        <v>0</v>
      </c>
      <c r="X7" s="340">
        <v>110.1059301279042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36.701976709301334</v>
      </c>
      <c r="D8" s="342">
        <f t="shared" si="0"/>
        <v>36.701976709301448</v>
      </c>
      <c r="E8" s="342">
        <f t="shared" si="0"/>
        <v>0</v>
      </c>
      <c r="F8" s="342">
        <f t="shared" si="0"/>
        <v>36.701976709301448</v>
      </c>
      <c r="G8" s="342">
        <f t="shared" si="0"/>
        <v>0</v>
      </c>
      <c r="H8" s="342">
        <f t="shared" si="0"/>
        <v>36.701976709301448</v>
      </c>
      <c r="I8" s="342">
        <f t="shared" si="0"/>
        <v>36.701976709301448</v>
      </c>
      <c r="J8" s="342">
        <f t="shared" si="0"/>
        <v>36.701976709301448</v>
      </c>
      <c r="K8" s="342">
        <f t="shared" si="0"/>
        <v>0</v>
      </c>
      <c r="L8" s="342">
        <f t="shared" si="0"/>
        <v>36.701976709301448</v>
      </c>
      <c r="M8" s="342">
        <f t="shared" si="0"/>
        <v>36.701976709301448</v>
      </c>
      <c r="N8" s="342">
        <f t="shared" si="0"/>
        <v>0</v>
      </c>
      <c r="O8" s="342">
        <f t="shared" si="0"/>
        <v>36.701976709301448</v>
      </c>
      <c r="P8" s="342">
        <f t="shared" si="0"/>
        <v>36.701976709301448</v>
      </c>
      <c r="Q8" s="342">
        <f t="shared" si="0"/>
        <v>0</v>
      </c>
      <c r="R8" s="342">
        <f t="shared" si="0"/>
        <v>36.701976709301448</v>
      </c>
      <c r="S8" s="342">
        <f t="shared" si="0"/>
        <v>0</v>
      </c>
      <c r="T8" s="342">
        <f t="shared" si="0"/>
        <v>36.701976709301448</v>
      </c>
      <c r="U8" s="342">
        <f t="shared" si="0"/>
        <v>36.701976709301448</v>
      </c>
      <c r="V8" s="342">
        <f t="shared" si="0"/>
        <v>36.701976709301448</v>
      </c>
      <c r="W8" s="342">
        <f t="shared" si="0"/>
        <v>0</v>
      </c>
      <c r="X8" s="342">
        <f t="shared" si="0"/>
        <v>36.701976709301448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146.80790683720556</v>
      </c>
      <c r="C9" s="343">
        <f t="shared" si="1"/>
        <v>65.971138874636381</v>
      </c>
      <c r="D9" s="343">
        <f t="shared" si="1"/>
        <v>162.93134419616104</v>
      </c>
      <c r="E9" s="343">
        <f t="shared" si="1"/>
        <v>225.64911380426361</v>
      </c>
      <c r="F9" s="343">
        <f t="shared" si="1"/>
        <v>188.96832575462145</v>
      </c>
      <c r="G9" s="343">
        <f t="shared" si="1"/>
        <v>392.58824855356386</v>
      </c>
      <c r="H9" s="343">
        <f t="shared" si="1"/>
        <v>385.21372635420141</v>
      </c>
      <c r="I9" s="343">
        <f t="shared" si="1"/>
        <v>331.22071880008616</v>
      </c>
      <c r="J9" s="343">
        <f t="shared" si="1"/>
        <v>195.86964761566276</v>
      </c>
      <c r="K9" s="343">
        <f t="shared" si="1"/>
        <v>360.81034608176139</v>
      </c>
      <c r="L9" s="343">
        <f t="shared" si="1"/>
        <v>259.01969555755318</v>
      </c>
      <c r="M9" s="343">
        <f t="shared" si="1"/>
        <v>253.10949257770449</v>
      </c>
      <c r="N9" s="343">
        <f t="shared" si="1"/>
        <v>307.95547080968549</v>
      </c>
      <c r="O9" s="343">
        <f t="shared" si="1"/>
        <v>273.51793405770326</v>
      </c>
      <c r="P9" s="343">
        <f t="shared" si="1"/>
        <v>126.6402521906889</v>
      </c>
      <c r="Q9" s="343">
        <f t="shared" si="1"/>
        <v>147.60215401507526</v>
      </c>
      <c r="R9" s="343">
        <f t="shared" si="1"/>
        <v>99.646743085344951</v>
      </c>
      <c r="S9" s="343">
        <f t="shared" si="1"/>
        <v>129.48522096883784</v>
      </c>
      <c r="T9" s="343">
        <f t="shared" si="1"/>
        <v>126.05105204050341</v>
      </c>
      <c r="U9" s="343">
        <f t="shared" si="1"/>
        <v>81.188415116535964</v>
      </c>
      <c r="V9" s="343">
        <f t="shared" si="1"/>
        <v>57.697317743564383</v>
      </c>
      <c r="W9" s="343">
        <f t="shared" si="1"/>
        <v>53.125726718875569</v>
      </c>
      <c r="X9" s="343">
        <f t="shared" si="1"/>
        <v>60.014471314026423</v>
      </c>
      <c r="Y9" s="343">
        <f t="shared" si="1"/>
        <v>56.106324704698409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48.323301805674973</v>
      </c>
      <c r="C12" s="210">
        <v>75.121754084264822</v>
      </c>
      <c r="D12" s="210">
        <v>66.800515907136713</v>
      </c>
      <c r="E12" s="210">
        <v>64.180309544282025</v>
      </c>
      <c r="F12" s="210">
        <v>62.7042132416165</v>
      </c>
      <c r="G12" s="210">
        <v>39.069045571797083</v>
      </c>
      <c r="H12" s="210">
        <v>34.29002579535684</v>
      </c>
      <c r="I12" s="210">
        <v>32.153224419604463</v>
      </c>
      <c r="J12" s="210">
        <v>35.947463456577808</v>
      </c>
      <c r="K12" s="210">
        <v>26.165778159931211</v>
      </c>
      <c r="L12" s="210">
        <v>28.1304385210662</v>
      </c>
      <c r="M12" s="210">
        <v>23.486758383490969</v>
      </c>
      <c r="N12" s="210">
        <v>21.16689595872743</v>
      </c>
      <c r="O12" s="210">
        <v>20.558125537403271</v>
      </c>
      <c r="P12" s="210">
        <v>24.38013757523645</v>
      </c>
      <c r="Q12" s="210">
        <v>23.248753224419609</v>
      </c>
      <c r="R12" s="210">
        <v>23.478675838349091</v>
      </c>
      <c r="S12" s="210">
        <v>22.036199484092862</v>
      </c>
      <c r="T12" s="210">
        <v>20.59320722269992</v>
      </c>
      <c r="U12" s="210">
        <v>20.778245915735159</v>
      </c>
      <c r="V12" s="210">
        <v>22.86182287188306</v>
      </c>
      <c r="W12" s="210">
        <v>22.35073086844368</v>
      </c>
      <c r="X12" s="210">
        <v>23.16302665520206</v>
      </c>
      <c r="Y12" s="210">
        <v>22.19312123817712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18.85210662080825</v>
      </c>
      <c r="C14" s="204">
        <f t="shared" si="2"/>
        <v>36.04178847807394</v>
      </c>
      <c r="D14" s="204">
        <f t="shared" si="2"/>
        <v>33.352536543422183</v>
      </c>
      <c r="E14" s="204">
        <f t="shared" si="2"/>
        <v>31.89312123817712</v>
      </c>
      <c r="F14" s="204">
        <f t="shared" si="2"/>
        <v>29.901117798796211</v>
      </c>
      <c r="G14" s="204">
        <f t="shared" si="2"/>
        <v>13.531642304385208</v>
      </c>
      <c r="H14" s="204">
        <f t="shared" si="2"/>
        <v>10.773258813413586</v>
      </c>
      <c r="I14" s="204">
        <f t="shared" si="2"/>
        <v>9.7535683576956149</v>
      </c>
      <c r="J14" s="204">
        <f t="shared" si="2"/>
        <v>8.0621668099742063</v>
      </c>
      <c r="K14" s="204">
        <f t="shared" si="2"/>
        <v>6.9043852106620802</v>
      </c>
      <c r="L14" s="204">
        <f t="shared" si="2"/>
        <v>7.1711092003439374</v>
      </c>
      <c r="M14" s="204">
        <f t="shared" si="2"/>
        <v>6.3543422184006868</v>
      </c>
      <c r="N14" s="204">
        <f t="shared" si="2"/>
        <v>6.2915735167669817</v>
      </c>
      <c r="O14" s="204">
        <f t="shared" si="2"/>
        <v>6.1987102321582119</v>
      </c>
      <c r="P14" s="204">
        <f t="shared" si="2"/>
        <v>5.2175408426483232</v>
      </c>
      <c r="Q14" s="204">
        <f t="shared" si="2"/>
        <v>3.7938950988822016</v>
      </c>
      <c r="R14" s="204">
        <f t="shared" si="2"/>
        <v>3.662768701633706</v>
      </c>
      <c r="S14" s="204">
        <f t="shared" si="2"/>
        <v>3.1232158211521921</v>
      </c>
      <c r="T14" s="204">
        <f t="shared" si="2"/>
        <v>2.6033533963886497</v>
      </c>
      <c r="U14" s="204">
        <f t="shared" si="2"/>
        <v>2.5747205503009463</v>
      </c>
      <c r="V14" s="204">
        <f t="shared" si="2"/>
        <v>2.1379191745485806</v>
      </c>
      <c r="W14" s="204">
        <f t="shared" si="2"/>
        <v>2.0670679277730004</v>
      </c>
      <c r="X14" s="204">
        <f t="shared" si="2"/>
        <v>3.0662940670679277</v>
      </c>
      <c r="Y14" s="204">
        <f t="shared" si="2"/>
        <v>3.3203783319002578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10.167669819432501</v>
      </c>
      <c r="C16" s="204">
        <v>11.297420464316421</v>
      </c>
      <c r="D16" s="204">
        <v>13.556921754084261</v>
      </c>
      <c r="E16" s="204">
        <v>10.167669819432501</v>
      </c>
      <c r="F16" s="204">
        <v>10.167669819432501</v>
      </c>
      <c r="G16" s="204">
        <v>5.2781599312123806</v>
      </c>
      <c r="H16" s="204">
        <v>3.458125537403268</v>
      </c>
      <c r="I16" s="204">
        <v>3.1870163370593292</v>
      </c>
      <c r="J16" s="204">
        <v>2.3543422184006881</v>
      </c>
      <c r="K16" s="204">
        <v>2.1148753224419599</v>
      </c>
      <c r="L16" s="204">
        <v>2.1115219260533098</v>
      </c>
      <c r="M16" s="204">
        <v>2.1261392949269129</v>
      </c>
      <c r="N16" s="204">
        <v>2.335167669819433</v>
      </c>
      <c r="O16" s="204">
        <v>2.2639724849527081</v>
      </c>
      <c r="P16" s="204">
        <v>2.610834049871023</v>
      </c>
      <c r="Q16" s="204">
        <v>2.3736027515047291</v>
      </c>
      <c r="R16" s="204">
        <v>1.934135855546002</v>
      </c>
      <c r="S16" s="204">
        <v>1.970765262252794</v>
      </c>
      <c r="T16" s="204">
        <v>1.819002579535683</v>
      </c>
      <c r="U16" s="204">
        <v>2.0883920894239041</v>
      </c>
      <c r="V16" s="204">
        <v>1.7815993121238169</v>
      </c>
      <c r="W16" s="204">
        <v>1.7936371453138431</v>
      </c>
      <c r="X16" s="204">
        <v>2.5888220120378329</v>
      </c>
      <c r="Y16" s="204">
        <v>2.4809974204643161</v>
      </c>
      <c r="DA16" s="71" t="s">
        <v>2683</v>
      </c>
    </row>
    <row r="17" spans="1:105" ht="12" customHeight="1" x14ac:dyDescent="0.25">
      <c r="A17" s="18" t="s">
        <v>71</v>
      </c>
      <c r="B17" s="204">
        <v>0</v>
      </c>
      <c r="C17" s="204">
        <v>10.27033533963886</v>
      </c>
      <c r="D17" s="204">
        <v>8.2163370593293195</v>
      </c>
      <c r="E17" s="204">
        <v>8.2163370593293195</v>
      </c>
      <c r="F17" s="204">
        <v>7.1892519346517627</v>
      </c>
      <c r="G17" s="204">
        <v>2.03250214961307</v>
      </c>
      <c r="H17" s="204">
        <v>1.8343078245915729</v>
      </c>
      <c r="I17" s="204">
        <v>1.4450558899398109</v>
      </c>
      <c r="J17" s="204">
        <v>1.851762682717111</v>
      </c>
      <c r="K17" s="204">
        <v>1.6145313843508169</v>
      </c>
      <c r="L17" s="204">
        <v>2.3220980223559762</v>
      </c>
      <c r="M17" s="204">
        <v>1.847635425623388</v>
      </c>
      <c r="N17" s="204">
        <v>1.8270851246775579</v>
      </c>
      <c r="O17" s="204">
        <v>2.2769561478933791</v>
      </c>
      <c r="P17" s="204">
        <v>1.790111779879622</v>
      </c>
      <c r="Q17" s="204">
        <v>1.3977644024075671</v>
      </c>
      <c r="R17" s="204">
        <v>1.724419604471195</v>
      </c>
      <c r="S17" s="204">
        <v>1.148237317282889</v>
      </c>
      <c r="T17" s="204">
        <v>0.77695614789337908</v>
      </c>
      <c r="U17" s="204">
        <v>0.48632846087704212</v>
      </c>
      <c r="V17" s="204">
        <v>0.35417024935511598</v>
      </c>
      <c r="W17" s="204">
        <v>0.27343078245915742</v>
      </c>
      <c r="X17" s="204">
        <v>0.4379191745485812</v>
      </c>
      <c r="Y17" s="204">
        <v>0.52364574376612205</v>
      </c>
      <c r="DA17" s="71" t="s">
        <v>2684</v>
      </c>
    </row>
    <row r="18" spans="1:105" ht="12" customHeight="1" x14ac:dyDescent="0.25">
      <c r="A18" s="18" t="s">
        <v>32</v>
      </c>
      <c r="B18" s="204">
        <v>8.6844368013757514</v>
      </c>
      <c r="C18" s="204">
        <v>14.474032674118661</v>
      </c>
      <c r="D18" s="204">
        <v>11.5792777300086</v>
      </c>
      <c r="E18" s="204">
        <v>13.5091143594153</v>
      </c>
      <c r="F18" s="204">
        <v>12.544196044711949</v>
      </c>
      <c r="G18" s="204">
        <v>6.2209802235597582</v>
      </c>
      <c r="H18" s="204">
        <v>5.4808254514187444</v>
      </c>
      <c r="I18" s="204">
        <v>5.1045571797076521</v>
      </c>
      <c r="J18" s="204">
        <v>3.8433361994840931</v>
      </c>
      <c r="K18" s="204">
        <v>3.170765262252794</v>
      </c>
      <c r="L18" s="204">
        <v>2.7269131556319861</v>
      </c>
      <c r="M18" s="204">
        <v>2.3689595872742899</v>
      </c>
      <c r="N18" s="204">
        <v>2.1219260533104038</v>
      </c>
      <c r="O18" s="204">
        <v>1.6577815993121241</v>
      </c>
      <c r="P18" s="204">
        <v>0.81341358555460019</v>
      </c>
      <c r="Q18" s="204">
        <v>1.831470335339639E-2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3.9552880481513328E-2</v>
      </c>
      <c r="Y18" s="204">
        <v>0.31255374032674121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1.6938950988822012E-2</v>
      </c>
      <c r="J19" s="204">
        <v>1.2725709372312981E-2</v>
      </c>
      <c r="K19" s="204">
        <v>4.2132416165090282E-3</v>
      </c>
      <c r="L19" s="204">
        <v>1.0576096302665519E-2</v>
      </c>
      <c r="M19" s="204">
        <v>1.16079105760963E-2</v>
      </c>
      <c r="N19" s="204">
        <v>7.3946689595872734E-3</v>
      </c>
      <c r="O19" s="204">
        <v>0</v>
      </c>
      <c r="P19" s="204">
        <v>3.1814273430782461E-3</v>
      </c>
      <c r="Q19" s="204">
        <v>4.2132416165090282E-3</v>
      </c>
      <c r="R19" s="204">
        <v>4.2132416165090282E-3</v>
      </c>
      <c r="S19" s="204">
        <v>4.2132416165090282E-3</v>
      </c>
      <c r="T19" s="204">
        <v>7.3946689595872734E-3</v>
      </c>
      <c r="U19" s="204">
        <v>0</v>
      </c>
      <c r="V19" s="204">
        <v>2.149613069647463E-3</v>
      </c>
      <c r="W19" s="204">
        <v>0</v>
      </c>
      <c r="X19" s="204">
        <v>0</v>
      </c>
      <c r="Y19" s="204">
        <v>3.1814273430782461E-3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2.6440240756663802</v>
      </c>
      <c r="C20" s="204">
        <f t="shared" si="3"/>
        <v>2.7085124677558041</v>
      </c>
      <c r="D20" s="204">
        <f t="shared" si="3"/>
        <v>1.805674978503869</v>
      </c>
      <c r="E20" s="204">
        <f t="shared" si="3"/>
        <v>4.5141874462596734</v>
      </c>
      <c r="F20" s="204">
        <f t="shared" si="3"/>
        <v>4.5141874462596734</v>
      </c>
      <c r="G20" s="204">
        <f t="shared" si="3"/>
        <v>3.611349957007739</v>
      </c>
      <c r="H20" s="204">
        <f t="shared" si="3"/>
        <v>2.7085124677558041</v>
      </c>
      <c r="I20" s="204">
        <f t="shared" si="3"/>
        <v>4.5141874462596734</v>
      </c>
      <c r="J20" s="204">
        <f t="shared" si="3"/>
        <v>4.6646603611349953</v>
      </c>
      <c r="K20" s="204">
        <f t="shared" si="3"/>
        <v>4.4711951848667244</v>
      </c>
      <c r="L20" s="204">
        <f t="shared" si="3"/>
        <v>4.7076526225279443</v>
      </c>
      <c r="M20" s="204">
        <f t="shared" si="3"/>
        <v>3.8048151332760098</v>
      </c>
      <c r="N20" s="204">
        <f t="shared" si="3"/>
        <v>2.407566638005159</v>
      </c>
      <c r="O20" s="204">
        <f t="shared" si="3"/>
        <v>2.3215821152192602</v>
      </c>
      <c r="P20" s="204">
        <f t="shared" si="3"/>
        <v>2.3000859845227861</v>
      </c>
      <c r="Q20" s="204">
        <f t="shared" si="3"/>
        <v>2.429062768701634</v>
      </c>
      <c r="R20" s="204">
        <f t="shared" si="3"/>
        <v>2.2355975924333622</v>
      </c>
      <c r="S20" s="204">
        <f t="shared" si="3"/>
        <v>1.4089423903697329</v>
      </c>
      <c r="T20" s="204">
        <f t="shared" si="3"/>
        <v>0.75012897678417878</v>
      </c>
      <c r="U20" s="204">
        <f t="shared" si="3"/>
        <v>0.82966466036113484</v>
      </c>
      <c r="V20" s="204">
        <f t="shared" si="3"/>
        <v>0.8430782459157351</v>
      </c>
      <c r="W20" s="204">
        <f t="shared" si="3"/>
        <v>0.93086884622380461</v>
      </c>
      <c r="X20" s="204">
        <f t="shared" si="3"/>
        <v>0.743796524761689</v>
      </c>
      <c r="Y20" s="204">
        <f t="shared" si="3"/>
        <v>0.90135982224672451</v>
      </c>
      <c r="DA20" s="71"/>
    </row>
    <row r="21" spans="1:105" ht="12" customHeight="1" x14ac:dyDescent="0.25">
      <c r="A21" s="18" t="s">
        <v>73</v>
      </c>
      <c r="B21" s="204">
        <v>2.6440240756663802</v>
      </c>
      <c r="C21" s="204">
        <v>2.7085124677558041</v>
      </c>
      <c r="D21" s="204">
        <v>1.805674978503869</v>
      </c>
      <c r="E21" s="204">
        <v>4.5141874462596734</v>
      </c>
      <c r="F21" s="204">
        <v>4.5141874462596734</v>
      </c>
      <c r="G21" s="204">
        <v>3.611349957007739</v>
      </c>
      <c r="H21" s="204">
        <v>2.7085124677558041</v>
      </c>
      <c r="I21" s="204">
        <v>4.5141874462596734</v>
      </c>
      <c r="J21" s="204">
        <v>4.6646603611349953</v>
      </c>
      <c r="K21" s="204">
        <v>4.4711951848667244</v>
      </c>
      <c r="L21" s="204">
        <v>4.7076526225279443</v>
      </c>
      <c r="M21" s="204">
        <v>3.8048151332760098</v>
      </c>
      <c r="N21" s="204">
        <v>2.407566638005159</v>
      </c>
      <c r="O21" s="204">
        <v>2.3215821152192602</v>
      </c>
      <c r="P21" s="204">
        <v>2.3000859845227861</v>
      </c>
      <c r="Q21" s="204">
        <v>2.429062768701634</v>
      </c>
      <c r="R21" s="204">
        <v>2.2355975924333622</v>
      </c>
      <c r="S21" s="204">
        <v>1.4089423903697329</v>
      </c>
      <c r="T21" s="204">
        <v>0.75012897678417878</v>
      </c>
      <c r="U21" s="204">
        <v>0.82966466036113484</v>
      </c>
      <c r="V21" s="204">
        <v>0.8430782459157351</v>
      </c>
      <c r="W21" s="204">
        <v>0.93086884622380461</v>
      </c>
      <c r="X21" s="204">
        <v>0.743796524761689</v>
      </c>
      <c r="Y21" s="204">
        <v>0.90135982224672451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6.878761822871883E-4</v>
      </c>
      <c r="J23" s="204">
        <f t="shared" si="4"/>
        <v>4.815133276010318E-3</v>
      </c>
      <c r="K23" s="204">
        <f t="shared" si="4"/>
        <v>8.5984522785898529E-4</v>
      </c>
      <c r="L23" s="204">
        <f t="shared" si="4"/>
        <v>6.0189165950128975E-4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0.52545141874462586</v>
      </c>
      <c r="Q23" s="204">
        <f t="shared" si="4"/>
        <v>8.5984522785898529E-4</v>
      </c>
      <c r="R23" s="204">
        <f t="shared" si="4"/>
        <v>3.9466895958727433E-2</v>
      </c>
      <c r="S23" s="204">
        <f t="shared" si="4"/>
        <v>4.9183147033533957E-2</v>
      </c>
      <c r="T23" s="204">
        <f t="shared" si="4"/>
        <v>4.282029234737747E-2</v>
      </c>
      <c r="U23" s="204">
        <f t="shared" si="4"/>
        <v>4.9871023215821153E-3</v>
      </c>
      <c r="V23" s="204">
        <f t="shared" si="4"/>
        <v>4.0412725709372309E-3</v>
      </c>
      <c r="W23" s="204">
        <f t="shared" si="4"/>
        <v>4.9268729012652793E-2</v>
      </c>
      <c r="X23" s="204">
        <f t="shared" si="4"/>
        <v>0.29300485099067558</v>
      </c>
      <c r="Y23" s="204">
        <f t="shared" si="4"/>
        <v>5.7969498475545361E-2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0.23886500429922611</v>
      </c>
      <c r="Y24" s="204">
        <v>0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0.52545141874462586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4.5227456441715559E-2</v>
      </c>
      <c r="X25" s="204">
        <v>4.812093009643658E-2</v>
      </c>
      <c r="Y25" s="204">
        <v>5.3928225904608128E-2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6.878761822871883E-4</v>
      </c>
      <c r="J26" s="204">
        <v>4.815133276010318E-3</v>
      </c>
      <c r="K26" s="204">
        <v>8.5984522785898529E-4</v>
      </c>
      <c r="L26" s="204">
        <v>6.0189165950128975E-4</v>
      </c>
      <c r="M26" s="204">
        <v>0</v>
      </c>
      <c r="N26" s="204">
        <v>0</v>
      </c>
      <c r="O26" s="204">
        <v>0</v>
      </c>
      <c r="P26" s="204">
        <v>0</v>
      </c>
      <c r="Q26" s="204">
        <v>8.5984522785898529E-4</v>
      </c>
      <c r="R26" s="204">
        <v>3.9466895958727433E-2</v>
      </c>
      <c r="S26" s="204">
        <v>4.9183147033533957E-2</v>
      </c>
      <c r="T26" s="204">
        <v>4.282029234737747E-2</v>
      </c>
      <c r="U26" s="204">
        <v>4.9871023215821153E-3</v>
      </c>
      <c r="V26" s="204">
        <v>4.0412725709372309E-3</v>
      </c>
      <c r="W26" s="204">
        <v>4.0412725709372309E-3</v>
      </c>
      <c r="X26" s="204">
        <v>6.0189165950128966E-3</v>
      </c>
      <c r="Y26" s="204">
        <v>4.0412725709372309E-3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2.507910576096303</v>
      </c>
      <c r="W30" s="204">
        <v>2.36457437661221</v>
      </c>
      <c r="X30" s="204">
        <v>3.1527944969905422</v>
      </c>
      <c r="Y30" s="204">
        <v>2.8661220980223558</v>
      </c>
      <c r="DA30" s="71" t="s">
        <v>2695</v>
      </c>
    </row>
    <row r="31" spans="1:105" ht="12" customHeight="1" x14ac:dyDescent="0.25">
      <c r="A31" s="21" t="s">
        <v>40</v>
      </c>
      <c r="B31" s="207">
        <v>26.827171109200339</v>
      </c>
      <c r="C31" s="207">
        <v>36.371453138435079</v>
      </c>
      <c r="D31" s="207">
        <v>31.642304385210661</v>
      </c>
      <c r="E31" s="207">
        <v>27.773000859845229</v>
      </c>
      <c r="F31" s="207">
        <v>28.288907996560621</v>
      </c>
      <c r="G31" s="207">
        <v>21.926053310404129</v>
      </c>
      <c r="H31" s="207">
        <v>20.80825451418745</v>
      </c>
      <c r="I31" s="207">
        <v>17.884780739466891</v>
      </c>
      <c r="J31" s="207">
        <v>23.2158211521926</v>
      </c>
      <c r="K31" s="207">
        <v>14.78933791917455</v>
      </c>
      <c r="L31" s="207">
        <v>16.25107480653482</v>
      </c>
      <c r="M31" s="207">
        <v>13.32760103181427</v>
      </c>
      <c r="N31" s="207">
        <v>12.46775580395529</v>
      </c>
      <c r="O31" s="207">
        <v>12.0378331900258</v>
      </c>
      <c r="P31" s="207">
        <v>16.33705932932072</v>
      </c>
      <c r="Q31" s="207">
        <v>17.024935511607911</v>
      </c>
      <c r="R31" s="207">
        <v>17.540842648323299</v>
      </c>
      <c r="S31" s="207">
        <v>17.454858125537399</v>
      </c>
      <c r="T31" s="207">
        <v>17.19690455717971</v>
      </c>
      <c r="U31" s="207">
        <v>17.368873602751499</v>
      </c>
      <c r="V31" s="207">
        <v>17.368873602751499</v>
      </c>
      <c r="W31" s="207">
        <v>16.938950988822011</v>
      </c>
      <c r="X31" s="207">
        <v>15.90713671539123</v>
      </c>
      <c r="Y31" s="207">
        <v>15.04729148753224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61.214579998435113</v>
      </c>
      <c r="C33" s="203">
        <f>TEL_emi!C5</f>
        <v>114.9752537971741</v>
      </c>
      <c r="D33" s="203">
        <f>TEL_emi!D5</f>
        <v>103.07092715861771</v>
      </c>
      <c r="E33" s="203">
        <f>TEL_emi!E5</f>
        <v>106.7324975985598</v>
      </c>
      <c r="F33" s="203">
        <f>TEL_emi!F5</f>
        <v>100.41915131728329</v>
      </c>
      <c r="G33" s="203">
        <f>TEL_emi!G5</f>
        <v>48.891813478058268</v>
      </c>
      <c r="H33" s="203">
        <f>TEL_emi!H5</f>
        <v>38.949522837444952</v>
      </c>
      <c r="I33" s="203">
        <f>TEL_emi!I5</f>
        <v>40.096643757311298</v>
      </c>
      <c r="J33" s="203">
        <f>TEL_emi!J5</f>
        <v>35.4127150819223</v>
      </c>
      <c r="K33" s="203">
        <f>TEL_emi!K5</f>
        <v>31.385453038547599</v>
      </c>
      <c r="L33" s="203">
        <f>TEL_emi!L5</f>
        <v>32.707273677641787</v>
      </c>
      <c r="M33" s="203">
        <f>TEL_emi!M5</f>
        <v>27.9963446374231</v>
      </c>
      <c r="N33" s="203">
        <f>TEL_emi!N5</f>
        <v>24.390207718229352</v>
      </c>
      <c r="O33" s="203">
        <f>TEL_emi!O5</f>
        <v>23.87029355836702</v>
      </c>
      <c r="P33" s="203">
        <f>TEL_emi!P5</f>
        <v>20.498757842445048</v>
      </c>
      <c r="Q33" s="203">
        <f>TEL_emi!Q5</f>
        <v>16.384147201775701</v>
      </c>
      <c r="R33" s="203">
        <f>TEL_emi!R5</f>
        <v>15.72279336211421</v>
      </c>
      <c r="S33" s="203">
        <f>TEL_emi!S5</f>
        <v>12.0903613217938</v>
      </c>
      <c r="T33" s="203">
        <f>TEL_emi!T5</f>
        <v>8.9993674824580268</v>
      </c>
      <c r="U33" s="203">
        <f>TEL_emi!U5</f>
        <v>8.9747686825573822</v>
      </c>
      <c r="V33" s="203">
        <f>TEL_emi!V5</f>
        <v>7.7919944410254898</v>
      </c>
      <c r="W33" s="203">
        <f>TEL_emi!W5</f>
        <v>7.7732743064758321</v>
      </c>
      <c r="X33" s="203">
        <f>TEL_emi!X5</f>
        <v>10.07314177044694</v>
      </c>
      <c r="Y33" s="203">
        <f>TEL_emi!Y5</f>
        <v>11.31823946483741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61.732258382499026</v>
      </c>
      <c r="C35" s="284">
        <f t="shared" si="5"/>
        <v>94.700343409894231</v>
      </c>
      <c r="D35" s="284">
        <f t="shared" si="5"/>
        <v>84.466873713003068</v>
      </c>
      <c r="E35" s="284">
        <f t="shared" si="5"/>
        <v>85.325921474577683</v>
      </c>
      <c r="F35" s="284">
        <f t="shared" si="5"/>
        <v>86.662159489585136</v>
      </c>
      <c r="G35" s="284">
        <f t="shared" si="5"/>
        <v>56.412965971074641</v>
      </c>
      <c r="H35" s="284">
        <f t="shared" si="5"/>
        <v>51.221565257321359</v>
      </c>
      <c r="I35" s="284">
        <f t="shared" si="5"/>
        <v>47.774363597808978</v>
      </c>
      <c r="J35" s="284">
        <f t="shared" si="5"/>
        <v>57.579641191334133</v>
      </c>
      <c r="K35" s="284">
        <f t="shared" si="5"/>
        <v>49.54073621742242</v>
      </c>
      <c r="L35" s="284">
        <f t="shared" si="5"/>
        <v>52.168092549198093</v>
      </c>
      <c r="M35" s="284">
        <f t="shared" si="5"/>
        <v>47.124975854855059</v>
      </c>
      <c r="N35" s="284">
        <f t="shared" si="5"/>
        <v>44.366272385558233</v>
      </c>
      <c r="O35" s="284">
        <f t="shared" si="5"/>
        <v>44.023245708303079</v>
      </c>
      <c r="P35" s="284">
        <f t="shared" si="5"/>
        <v>51.012631637441572</v>
      </c>
      <c r="Q35" s="284">
        <f t="shared" si="5"/>
        <v>45.364219512991333</v>
      </c>
      <c r="R35" s="284">
        <f t="shared" si="5"/>
        <v>46.369527380885678</v>
      </c>
      <c r="S35" s="284">
        <f t="shared" si="5"/>
        <v>42.816785060032565</v>
      </c>
      <c r="T35" s="284">
        <f t="shared" si="5"/>
        <v>41.715875977466006</v>
      </c>
      <c r="U35" s="284">
        <f t="shared" si="5"/>
        <v>41.128137870427111</v>
      </c>
      <c r="V35" s="284">
        <f t="shared" si="5"/>
        <v>49.753192356455983</v>
      </c>
      <c r="W35" s="284">
        <f t="shared" si="5"/>
        <v>47.880869892777973</v>
      </c>
      <c r="X35" s="284">
        <f t="shared" si="5"/>
        <v>46.531759017203932</v>
      </c>
      <c r="Y35" s="284">
        <f t="shared" si="5"/>
        <v>46.351101697902983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81.2142671101697</v>
      </c>
      <c r="D36" s="344">
        <f t="shared" si="6"/>
        <v>84.416559249822683</v>
      </c>
      <c r="E36" s="344">
        <f t="shared" si="6"/>
        <v>88.086890818019711</v>
      </c>
      <c r="F36" s="344">
        <f t="shared" si="6"/>
        <v>86.063464907372776</v>
      </c>
      <c r="G36" s="344">
        <f t="shared" si="6"/>
        <v>74.422734224133762</v>
      </c>
      <c r="H36" s="344">
        <f t="shared" si="6"/>
        <v>69.184207572026438</v>
      </c>
      <c r="I36" s="344">
        <f t="shared" si="6"/>
        <v>62.686046444090927</v>
      </c>
      <c r="J36" s="344">
        <f t="shared" si="6"/>
        <v>58.778615280905839</v>
      </c>
      <c r="K36" s="344">
        <f t="shared" si="6"/>
        <v>58.584497493210385</v>
      </c>
      <c r="L36" s="344">
        <f t="shared" si="6"/>
        <v>54.972130712265873</v>
      </c>
      <c r="M36" s="344">
        <f t="shared" si="6"/>
        <v>48.836122411789248</v>
      </c>
      <c r="N36" s="344">
        <f t="shared" si="6"/>
        <v>49.677746196368766</v>
      </c>
      <c r="O36" s="344">
        <f t="shared" si="6"/>
        <v>48.506780718545954</v>
      </c>
      <c r="P36" s="344">
        <f t="shared" si="6"/>
        <v>45.656087741848083</v>
      </c>
      <c r="Q36" s="344">
        <f t="shared" si="6"/>
        <v>45.316254286959349</v>
      </c>
      <c r="R36" s="344">
        <f t="shared" si="6"/>
        <v>44.782117550659223</v>
      </c>
      <c r="S36" s="344">
        <f t="shared" si="6"/>
        <v>44.567239448558688</v>
      </c>
      <c r="T36" s="344">
        <f t="shared" si="6"/>
        <v>44.653240672447012</v>
      </c>
      <c r="U36" s="344">
        <f t="shared" si="6"/>
        <v>44.271085391808938</v>
      </c>
      <c r="V36" s="344">
        <f t="shared" si="6"/>
        <v>46.388642436553603</v>
      </c>
      <c r="W36" s="344">
        <f t="shared" si="6"/>
        <v>44.934769899421788</v>
      </c>
      <c r="X36" s="344">
        <f t="shared" si="6"/>
        <v>41.075085611101805</v>
      </c>
      <c r="Y36" s="344">
        <f t="shared" si="6"/>
        <v>39.084281515055153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38.2245713623699</v>
      </c>
      <c r="C37" s="344">
        <f>IF(TEL_ued!C$5=0,"",TEL_ued!C$5/C$5*1000)</f>
        <v>37.075923163358496</v>
      </c>
      <c r="D37" s="344">
        <f>IF(TEL_ued!D$5=0,"",TEL_ued!D$5/D$5*1000)</f>
        <v>38.586386125185527</v>
      </c>
      <c r="E37" s="344">
        <f>IF(TEL_ued!E$5=0,"",TEL_ued!E$5/E$5*1000)</f>
        <v>39.980045463007222</v>
      </c>
      <c r="F37" s="344">
        <f>IF(TEL_ued!F$5=0,"",TEL_ued!F$5/F$5*1000)</f>
        <v>39.20127156921405</v>
      </c>
      <c r="G37" s="344">
        <f>IF(TEL_ued!G$5=0,"",TEL_ued!G$5/G$5*1000)</f>
        <v>34.596972693996591</v>
      </c>
      <c r="H37" s="344">
        <f>IF(TEL_ued!H$5=0,"",TEL_ued!H$5/H$5*1000)</f>
        <v>32.330663431176653</v>
      </c>
      <c r="I37" s="344">
        <f>IF(TEL_ued!I$5=0,"",TEL_ued!I$5/I$5*1000)</f>
        <v>29.159467398805116</v>
      </c>
      <c r="J37" s="344">
        <f>IF(TEL_ued!J$5=0,"",TEL_ued!J$5/J$5*1000)</f>
        <v>27.778402683841509</v>
      </c>
      <c r="K37" s="344">
        <f>IF(TEL_ued!K$5=0,"",TEL_ued!K$5/K$5*1000)</f>
        <v>27.388292425366178</v>
      </c>
      <c r="L37" s="344">
        <f>IF(TEL_ued!L$5=0,"",TEL_ued!L$5/L$5*1000)</f>
        <v>25.776690817499176</v>
      </c>
      <c r="M37" s="344">
        <f>IF(TEL_ued!M$5=0,"",TEL_ued!M$5/M$5*1000)</f>
        <v>22.865316708264636</v>
      </c>
      <c r="N37" s="344">
        <f>IF(TEL_ued!N$5=0,"",TEL_ued!N$5/N$5*1000)</f>
        <v>23.289857266065685</v>
      </c>
      <c r="O37" s="344">
        <f>IF(TEL_ued!O$5=0,"",TEL_ued!O$5/O$5*1000)</f>
        <v>22.754610774735244</v>
      </c>
      <c r="P37" s="344">
        <f>IF(TEL_ued!P$5=0,"",TEL_ued!P$5/P$5*1000)</f>
        <v>21.788342739798335</v>
      </c>
      <c r="Q37" s="344">
        <f>IF(TEL_ued!Q$5=0,"",TEL_ued!Q$5/Q$5*1000)</f>
        <v>21.883374530909204</v>
      </c>
      <c r="R37" s="344">
        <f>IF(TEL_ued!R$5=0,"",TEL_ued!R$5/R$5*1000)</f>
        <v>21.648815274307598</v>
      </c>
      <c r="S37" s="344">
        <f>IF(TEL_ued!S$5=0,"",TEL_ued!S$5/S$5*1000)</f>
        <v>21.690526197616119</v>
      </c>
      <c r="T37" s="344">
        <f>IF(TEL_ued!T$5=0,"",TEL_ued!T$5/T$5*1000)</f>
        <v>21.869550699784448</v>
      </c>
      <c r="U37" s="344">
        <f>IF(TEL_ued!U$5=0,"",TEL_ued!U$5/U$5*1000)</f>
        <v>21.70579759650872</v>
      </c>
      <c r="V37" s="344">
        <f>IF(TEL_ued!V$5=0,"",TEL_ued!V$5/V$5*1000)</f>
        <v>22.723758897467668</v>
      </c>
      <c r="W37" s="344">
        <f>IF(TEL_ued!W$5=0,"",TEL_ued!W$5/W$5*1000)</f>
        <v>22.003850255938467</v>
      </c>
      <c r="X37" s="344">
        <f>IF(TEL_ued!X$5=0,"",TEL_ued!X$5/X$5*1000)</f>
        <v>19.944753518703443</v>
      </c>
      <c r="Y37" s="344">
        <f>IF(TEL_ued!Y$5=0,"",TEL_ued!Y$5/Y$5*1000)</f>
        <v>18.939833771068052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1.2667714686508904</v>
      </c>
      <c r="C38" s="345">
        <f t="shared" si="7"/>
        <v>1.5305187584971087</v>
      </c>
      <c r="D38" s="345">
        <f t="shared" si="7"/>
        <v>1.5429660349016256</v>
      </c>
      <c r="E38" s="345">
        <f t="shared" si="7"/>
        <v>1.6630100159445063</v>
      </c>
      <c r="F38" s="345">
        <f t="shared" si="7"/>
        <v>1.6014737467535205</v>
      </c>
      <c r="G38" s="345">
        <f t="shared" si="7"/>
        <v>1.2514207286740575</v>
      </c>
      <c r="H38" s="345">
        <f t="shared" si="7"/>
        <v>1.1358849092122598</v>
      </c>
      <c r="I38" s="345">
        <f t="shared" si="7"/>
        <v>1.2470489190771044</v>
      </c>
      <c r="J38" s="345">
        <f t="shared" si="7"/>
        <v>0.98512416946187464</v>
      </c>
      <c r="K38" s="345">
        <f t="shared" si="7"/>
        <v>1.1994847944789773</v>
      </c>
      <c r="L38" s="345">
        <f t="shared" si="7"/>
        <v>1.1627004553501044</v>
      </c>
      <c r="M38" s="345">
        <f t="shared" si="7"/>
        <v>1.1920054773119289</v>
      </c>
      <c r="N38" s="345">
        <f t="shared" si="7"/>
        <v>1.1522807957192656</v>
      </c>
      <c r="O38" s="345">
        <f t="shared" si="7"/>
        <v>1.1611123550606606</v>
      </c>
      <c r="P38" s="345">
        <f t="shared" si="7"/>
        <v>0.84079746388577303</v>
      </c>
      <c r="Q38" s="345">
        <f t="shared" si="7"/>
        <v>0.70473229439961593</v>
      </c>
      <c r="R38" s="345">
        <f t="shared" si="7"/>
        <v>0.66966269607220585</v>
      </c>
      <c r="S38" s="345">
        <f t="shared" si="7"/>
        <v>0.54865909752366315</v>
      </c>
      <c r="T38" s="345">
        <f t="shared" si="7"/>
        <v>0.43700660053272383</v>
      </c>
      <c r="U38" s="345">
        <f t="shared" si="7"/>
        <v>0.43193100702311349</v>
      </c>
      <c r="V38" s="345">
        <f t="shared" si="7"/>
        <v>0.34082997163837647</v>
      </c>
      <c r="W38" s="345">
        <f t="shared" si="7"/>
        <v>0.34778613514829992</v>
      </c>
      <c r="X38" s="345">
        <f t="shared" si="7"/>
        <v>0.43488020457743881</v>
      </c>
      <c r="Y38" s="345">
        <f t="shared" si="7"/>
        <v>0.50998862861018002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SE: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48.323301805674973</v>
      </c>
      <c r="C5" s="223">
        <v>75.121754084264822</v>
      </c>
      <c r="D5" s="223">
        <v>66.800515907136713</v>
      </c>
      <c r="E5" s="223">
        <v>64.180309544282011</v>
      </c>
      <c r="F5" s="223">
        <v>62.704213241616493</v>
      </c>
      <c r="G5" s="223">
        <v>39.069045571797062</v>
      </c>
      <c r="H5" s="223">
        <v>34.29002579535684</v>
      </c>
      <c r="I5" s="223">
        <v>32.153224419604463</v>
      </c>
      <c r="J5" s="223">
        <v>35.9474634565778</v>
      </c>
      <c r="K5" s="223">
        <v>26.165778159931211</v>
      </c>
      <c r="L5" s="223">
        <v>28.1304385210662</v>
      </c>
      <c r="M5" s="223">
        <v>23.486758383490962</v>
      </c>
      <c r="N5" s="223">
        <v>21.166895958727419</v>
      </c>
      <c r="O5" s="223">
        <v>20.558125537403271</v>
      </c>
      <c r="P5" s="223">
        <v>24.380137575236439</v>
      </c>
      <c r="Q5" s="223">
        <v>23.248753224419598</v>
      </c>
      <c r="R5" s="223">
        <v>23.478675838349091</v>
      </c>
      <c r="S5" s="223">
        <v>22.036199484092851</v>
      </c>
      <c r="T5" s="223">
        <v>20.59320722269991</v>
      </c>
      <c r="U5" s="223">
        <v>20.778245915735159</v>
      </c>
      <c r="V5" s="223">
        <v>22.86182287188306</v>
      </c>
      <c r="W5" s="223">
        <v>22.35073086844368</v>
      </c>
      <c r="X5" s="223">
        <v>23.16302665520206</v>
      </c>
      <c r="Y5" s="223">
        <v>22.19312123817712</v>
      </c>
      <c r="DA5" s="89" t="s">
        <v>2680</v>
      </c>
    </row>
    <row r="6" spans="1:105" ht="12" customHeight="1" x14ac:dyDescent="0.25">
      <c r="A6" s="55" t="s">
        <v>91</v>
      </c>
      <c r="B6" s="259">
        <v>1.669871013437753</v>
      </c>
      <c r="C6" s="259">
        <v>2.337073612153918</v>
      </c>
      <c r="D6" s="259">
        <v>2.0289298183072031</v>
      </c>
      <c r="E6" s="259">
        <v>1.809454266875143</v>
      </c>
      <c r="F6" s="259">
        <v>1.8329997801800071</v>
      </c>
      <c r="G6" s="259">
        <v>1.3862009381276641</v>
      </c>
      <c r="H6" s="259">
        <v>1.306575113251625</v>
      </c>
      <c r="I6" s="259">
        <v>1.1380718493528079</v>
      </c>
      <c r="J6" s="259">
        <v>1.460621687945171</v>
      </c>
      <c r="K6" s="259">
        <v>0.94534214650251713</v>
      </c>
      <c r="L6" s="259">
        <v>1.038778139084032</v>
      </c>
      <c r="M6" s="259">
        <v>0.85238575788673954</v>
      </c>
      <c r="N6" s="259">
        <v>0.7912245338488032</v>
      </c>
      <c r="O6" s="259">
        <v>0.7663857310145884</v>
      </c>
      <c r="P6" s="259">
        <v>1.0263163308889429</v>
      </c>
      <c r="Q6" s="259">
        <v>1.062359025982389</v>
      </c>
      <c r="R6" s="259">
        <v>1.094151474527066</v>
      </c>
      <c r="S6" s="259">
        <v>1.0824827981456291</v>
      </c>
      <c r="T6" s="259">
        <v>1.062252436429453</v>
      </c>
      <c r="U6" s="259">
        <v>1.071896432651299</v>
      </c>
      <c r="V6" s="259">
        <v>1.072063612759667</v>
      </c>
      <c r="W6" s="259">
        <v>1.0459042829371501</v>
      </c>
      <c r="X6" s="259">
        <v>0.98350047250617978</v>
      </c>
      <c r="Y6" s="259">
        <v>0.93214225484268298</v>
      </c>
      <c r="DA6" s="67" t="s">
        <v>2697</v>
      </c>
    </row>
    <row r="7" spans="1:105" ht="12" customHeight="1" x14ac:dyDescent="0.25">
      <c r="A7" s="173" t="s">
        <v>92</v>
      </c>
      <c r="B7" s="224">
        <v>1.370150575128412</v>
      </c>
      <c r="C7" s="224">
        <v>1.917598861254497</v>
      </c>
      <c r="D7" s="224">
        <v>1.664762927841807</v>
      </c>
      <c r="E7" s="224">
        <v>1.4846804241026821</v>
      </c>
      <c r="F7" s="224">
        <v>1.5039998196348769</v>
      </c>
      <c r="G7" s="224">
        <v>1.1373956415406481</v>
      </c>
      <c r="H7" s="224">
        <v>1.0720616313859479</v>
      </c>
      <c r="I7" s="224">
        <v>0.93380254305871413</v>
      </c>
      <c r="J7" s="224">
        <v>1.1984588208780891</v>
      </c>
      <c r="K7" s="224">
        <v>0.77566535097642431</v>
      </c>
      <c r="L7" s="224">
        <v>0.85233078078689795</v>
      </c>
      <c r="M7" s="224">
        <v>0.69939344236860668</v>
      </c>
      <c r="N7" s="224">
        <v>0.64920987392722318</v>
      </c>
      <c r="O7" s="224">
        <v>0.62882931775555972</v>
      </c>
      <c r="P7" s="224">
        <v>0.84210570739605561</v>
      </c>
      <c r="Q7" s="224">
        <v>0.87167920080606265</v>
      </c>
      <c r="R7" s="224">
        <v>0.89776531243246471</v>
      </c>
      <c r="S7" s="224">
        <v>0.88819101386308019</v>
      </c>
      <c r="T7" s="224">
        <v>0.87159174271134576</v>
      </c>
      <c r="U7" s="224">
        <v>0.87950476525234778</v>
      </c>
      <c r="V7" s="224">
        <v>0.87964193867459872</v>
      </c>
      <c r="W7" s="224">
        <v>0.85817787317920002</v>
      </c>
      <c r="X7" s="224">
        <v>0.80697474667173741</v>
      </c>
      <c r="Y7" s="224">
        <v>0.76483467064015043</v>
      </c>
      <c r="DA7" s="177" t="s">
        <v>2698</v>
      </c>
    </row>
    <row r="8" spans="1:105" ht="12" customHeight="1" x14ac:dyDescent="0.25">
      <c r="A8" s="173" t="s">
        <v>93</v>
      </c>
      <c r="B8" s="224">
        <v>0.98479572587354669</v>
      </c>
      <c r="C8" s="224">
        <v>1.378274181526669</v>
      </c>
      <c r="D8" s="224">
        <v>1.196548354386298</v>
      </c>
      <c r="E8" s="224">
        <v>1.0671140548238029</v>
      </c>
      <c r="F8" s="224">
        <v>1.0809998703625681</v>
      </c>
      <c r="G8" s="224">
        <v>0.81750311735734049</v>
      </c>
      <c r="H8" s="224">
        <v>0.7705442975586505</v>
      </c>
      <c r="I8" s="224">
        <v>0.67117057782345102</v>
      </c>
      <c r="J8" s="224">
        <v>0.86139227750612657</v>
      </c>
      <c r="K8" s="224">
        <v>0.55750947101430515</v>
      </c>
      <c r="L8" s="224">
        <v>0.61261274869058291</v>
      </c>
      <c r="M8" s="224">
        <v>0.50268903670243614</v>
      </c>
      <c r="N8" s="224">
        <v>0.46661959688519161</v>
      </c>
      <c r="O8" s="224">
        <v>0.45197107213680859</v>
      </c>
      <c r="P8" s="224">
        <v>0.60526347719091511</v>
      </c>
      <c r="Q8" s="224">
        <v>0.62651942557935769</v>
      </c>
      <c r="R8" s="224">
        <v>0.64526881831083405</v>
      </c>
      <c r="S8" s="224">
        <v>0.63838729121408877</v>
      </c>
      <c r="T8" s="224">
        <v>0.62645656507377989</v>
      </c>
      <c r="U8" s="224">
        <v>0.63214405002512486</v>
      </c>
      <c r="V8" s="224">
        <v>0.6322426434223678</v>
      </c>
      <c r="W8" s="224">
        <v>0.61681534634754975</v>
      </c>
      <c r="X8" s="224">
        <v>0.5800130991703113</v>
      </c>
      <c r="Y8" s="224">
        <v>0.54972491952260816</v>
      </c>
      <c r="DA8" s="177" t="s">
        <v>2699</v>
      </c>
    </row>
    <row r="9" spans="1:105" ht="12" customHeight="1" x14ac:dyDescent="0.25">
      <c r="A9" s="173" t="s">
        <v>94</v>
      </c>
      <c r="B9" s="224">
        <v>1.92677424627433</v>
      </c>
      <c r="C9" s="224">
        <v>2.6966233986391348</v>
      </c>
      <c r="D9" s="224">
        <v>2.34107286727754</v>
      </c>
      <c r="E9" s="224">
        <v>2.0878318463943959</v>
      </c>
      <c r="F9" s="224">
        <v>2.1149997463615469</v>
      </c>
      <c r="G9" s="224">
        <v>1.5994626209165359</v>
      </c>
      <c r="H9" s="224">
        <v>1.5075866691364901</v>
      </c>
      <c r="I9" s="224">
        <v>1.3131598261763171</v>
      </c>
      <c r="J9" s="224">
        <v>1.6853327168598129</v>
      </c>
      <c r="K9" s="224">
        <v>1.090779399810597</v>
      </c>
      <c r="L9" s="224">
        <v>1.198590160481575</v>
      </c>
      <c r="M9" s="224">
        <v>0.98352202833085323</v>
      </c>
      <c r="N9" s="224">
        <v>0.91295138521015751</v>
      </c>
      <c r="O9" s="224">
        <v>0.88429122809375593</v>
      </c>
      <c r="P9" s="224">
        <v>1.184211151025703</v>
      </c>
      <c r="Q9" s="224">
        <v>1.2257988761335259</v>
      </c>
      <c r="R9" s="224">
        <v>1.2624824706081541</v>
      </c>
      <c r="S9" s="224">
        <v>1.2490186132449561</v>
      </c>
      <c r="T9" s="224">
        <v>1.22567588818783</v>
      </c>
      <c r="U9" s="224">
        <v>1.236803576136114</v>
      </c>
      <c r="V9" s="224">
        <v>1.2369964762611541</v>
      </c>
      <c r="W9" s="224">
        <v>1.2068126341582499</v>
      </c>
      <c r="X9" s="224">
        <v>1.13480823750713</v>
      </c>
      <c r="Y9" s="224">
        <v>1.075548755587711</v>
      </c>
      <c r="DA9" s="177" t="s">
        <v>2700</v>
      </c>
    </row>
    <row r="10" spans="1:105" ht="12" customHeight="1" x14ac:dyDescent="0.25">
      <c r="A10" s="56" t="s">
        <v>95</v>
      </c>
      <c r="B10" s="260">
        <v>3.3326493402457191</v>
      </c>
      <c r="C10" s="260">
        <v>5.3200756937166123</v>
      </c>
      <c r="D10" s="260">
        <v>4.6358586634086301</v>
      </c>
      <c r="E10" s="260">
        <v>4.6397893226251794</v>
      </c>
      <c r="F10" s="260">
        <v>4.4770371367096899</v>
      </c>
      <c r="G10" s="260">
        <v>2.821010349312393</v>
      </c>
      <c r="H10" s="260">
        <v>2.5574146927504611</v>
      </c>
      <c r="I10" s="260">
        <v>2.3461781475968402</v>
      </c>
      <c r="J10" s="260">
        <v>2.7738197777857012</v>
      </c>
      <c r="K10" s="260">
        <v>1.939794338749893</v>
      </c>
      <c r="L10" s="260">
        <v>2.100216133868352</v>
      </c>
      <c r="M10" s="260">
        <v>1.745315117395507</v>
      </c>
      <c r="N10" s="260">
        <v>1.574825862894262</v>
      </c>
      <c r="O10" s="260">
        <v>1.5327314680589561</v>
      </c>
      <c r="P10" s="260">
        <v>1.917491088611198</v>
      </c>
      <c r="Q10" s="260">
        <v>1.9463751701220839</v>
      </c>
      <c r="R10" s="260">
        <v>1.9925269034397091</v>
      </c>
      <c r="S10" s="260">
        <v>1.9964588237088099</v>
      </c>
      <c r="T10" s="260">
        <v>1.9918817973003999</v>
      </c>
      <c r="U10" s="260">
        <v>2.0223188837692332</v>
      </c>
      <c r="V10" s="260">
        <v>2.038424464220967</v>
      </c>
      <c r="W10" s="260">
        <v>1.9859266640904361</v>
      </c>
      <c r="X10" s="260">
        <v>1.882793815225793</v>
      </c>
      <c r="Y10" s="260">
        <v>1.7808707066839491</v>
      </c>
      <c r="DA10" s="68" t="s">
        <v>2701</v>
      </c>
    </row>
    <row r="11" spans="1:105" ht="12" customHeight="1" x14ac:dyDescent="0.25">
      <c r="A11" s="37" t="s">
        <v>159</v>
      </c>
      <c r="B11" s="226">
        <v>0</v>
      </c>
      <c r="C11" s="226">
        <v>1.93608865966386</v>
      </c>
      <c r="D11" s="226">
        <v>1.7010483646435011</v>
      </c>
      <c r="E11" s="226">
        <v>1.808616621875462</v>
      </c>
      <c r="F11" s="226">
        <v>1.511833760840549</v>
      </c>
      <c r="G11" s="226">
        <v>0.27507819532365252</v>
      </c>
      <c r="H11" s="226">
        <v>0.19249760897137</v>
      </c>
      <c r="I11" s="226">
        <v>0.18769671946384231</v>
      </c>
      <c r="J11" s="226">
        <v>0.14051971607123381</v>
      </c>
      <c r="K11" s="226">
        <v>0.18587696990938071</v>
      </c>
      <c r="L11" s="226">
        <v>0.2439190522729498</v>
      </c>
      <c r="M11" s="226">
        <v>0.20764409660632549</v>
      </c>
      <c r="N11" s="226">
        <v>0.19327492373069791</v>
      </c>
      <c r="O11" s="226">
        <v>0.23755232203624671</v>
      </c>
      <c r="P11" s="226">
        <v>0.1128468283602491</v>
      </c>
      <c r="Q11" s="226">
        <v>5.4292725493135352E-2</v>
      </c>
      <c r="R11" s="226">
        <v>5.9328062237807858E-2</v>
      </c>
      <c r="S11" s="226">
        <v>2.6273183519960431E-2</v>
      </c>
      <c r="T11" s="226">
        <v>1.0754598750436609E-2</v>
      </c>
      <c r="U11" s="226">
        <v>6.432257570102724E-3</v>
      </c>
      <c r="V11" s="226">
        <v>1.067397080363968E-2</v>
      </c>
      <c r="W11" s="226">
        <v>8.4709907764943717E-3</v>
      </c>
      <c r="X11" s="226">
        <v>2.6042098131475851E-2</v>
      </c>
      <c r="Y11" s="226">
        <v>3.3549386234378371E-2</v>
      </c>
      <c r="DA11" s="69" t="s">
        <v>2702</v>
      </c>
    </row>
    <row r="12" spans="1:105" ht="12" customHeight="1" x14ac:dyDescent="0.25">
      <c r="A12" s="37" t="s">
        <v>35</v>
      </c>
      <c r="B12" s="226">
        <v>0.4402960897735409</v>
      </c>
      <c r="C12" s="226">
        <v>0.51058900220531467</v>
      </c>
      <c r="D12" s="226">
        <v>0.37383330881905402</v>
      </c>
      <c r="E12" s="226">
        <v>0.99368299895832501</v>
      </c>
      <c r="F12" s="226">
        <v>0.94929222762709231</v>
      </c>
      <c r="G12" s="226">
        <v>0.48875895607045428</v>
      </c>
      <c r="H12" s="226">
        <v>0.28423919198416348</v>
      </c>
      <c r="I12" s="226">
        <v>0.58606386177302916</v>
      </c>
      <c r="J12" s="226">
        <v>0.3530564374242513</v>
      </c>
      <c r="K12" s="226">
        <v>0.51448354901196547</v>
      </c>
      <c r="L12" s="226">
        <v>0.49437560107888789</v>
      </c>
      <c r="M12" s="226">
        <v>0.42759918442060241</v>
      </c>
      <c r="N12" s="226">
        <v>0.25468011974490751</v>
      </c>
      <c r="O12" s="226">
        <v>0.24220809995765491</v>
      </c>
      <c r="P12" s="226">
        <v>0.17811900796129229</v>
      </c>
      <c r="Q12" s="226">
        <v>9.4292972776409245E-2</v>
      </c>
      <c r="R12" s="226">
        <v>7.5193995231695648E-2</v>
      </c>
      <c r="S12" s="226">
        <v>3.091428875183623E-2</v>
      </c>
      <c r="T12" s="226">
        <v>9.8408977867431267E-3</v>
      </c>
      <c r="U12" s="226">
        <v>1.086189242105726E-2</v>
      </c>
      <c r="V12" s="226">
        <v>2.5122007616343509E-2</v>
      </c>
      <c r="W12" s="226">
        <v>2.9799407280683029E-2</v>
      </c>
      <c r="X12" s="226">
        <v>4.6455108229884308E-2</v>
      </c>
      <c r="Y12" s="226">
        <v>6.0735486567369039E-2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2.8923532504721781</v>
      </c>
      <c r="C15" s="226">
        <v>2.873398031847437</v>
      </c>
      <c r="D15" s="226">
        <v>2.560976989946075</v>
      </c>
      <c r="E15" s="226">
        <v>1.837489701791392</v>
      </c>
      <c r="F15" s="226">
        <v>2.0159111482420489</v>
      </c>
      <c r="G15" s="226">
        <v>2.0571731979182859</v>
      </c>
      <c r="H15" s="226">
        <v>2.0806778917949278</v>
      </c>
      <c r="I15" s="226">
        <v>1.5724175663599691</v>
      </c>
      <c r="J15" s="226">
        <v>2.280243624290216</v>
      </c>
      <c r="K15" s="226">
        <v>1.2394338198285459</v>
      </c>
      <c r="L15" s="226">
        <v>1.3619214805165141</v>
      </c>
      <c r="M15" s="226">
        <v>1.1100718363685791</v>
      </c>
      <c r="N15" s="226">
        <v>1.126870819418657</v>
      </c>
      <c r="O15" s="226">
        <v>1.052971046065055</v>
      </c>
      <c r="P15" s="226">
        <v>1.6265252522896569</v>
      </c>
      <c r="Q15" s="226">
        <v>1.79778947185254</v>
      </c>
      <c r="R15" s="226">
        <v>1.858004845970205</v>
      </c>
      <c r="S15" s="226">
        <v>1.939271351437013</v>
      </c>
      <c r="T15" s="226">
        <v>1.97128630076322</v>
      </c>
      <c r="U15" s="226">
        <v>2.0050247337780731</v>
      </c>
      <c r="V15" s="226">
        <v>2.002628485800984</v>
      </c>
      <c r="W15" s="226">
        <v>1.947656266033259</v>
      </c>
      <c r="X15" s="226">
        <v>1.810296608864433</v>
      </c>
      <c r="Y15" s="226">
        <v>1.6865858338822011</v>
      </c>
      <c r="DA15" s="69" t="s">
        <v>2706</v>
      </c>
    </row>
    <row r="16" spans="1:105" ht="12" customHeight="1" x14ac:dyDescent="0.25">
      <c r="A16" s="57" t="s">
        <v>2707</v>
      </c>
      <c r="B16" s="261">
        <v>1.730616542971626</v>
      </c>
      <c r="C16" s="261">
        <v>2.9838594479185252</v>
      </c>
      <c r="D16" s="261">
        <v>2.7191777957253311</v>
      </c>
      <c r="E16" s="261">
        <v>2.7620555394339541</v>
      </c>
      <c r="F16" s="261">
        <v>2.626370897725482</v>
      </c>
      <c r="G16" s="261">
        <v>1.3462319267935461</v>
      </c>
      <c r="H16" s="261">
        <v>1.0689069435068299</v>
      </c>
      <c r="I16" s="261">
        <v>1.1091708835892791</v>
      </c>
      <c r="J16" s="261">
        <v>1.0058815437600199</v>
      </c>
      <c r="K16" s="261">
        <v>0.87749085587133091</v>
      </c>
      <c r="L16" s="261">
        <v>0.91571652414433391</v>
      </c>
      <c r="M16" s="261">
        <v>0.78280089479511372</v>
      </c>
      <c r="N16" s="261">
        <v>0.67818771413139611</v>
      </c>
      <c r="O16" s="261">
        <v>0.66086563765494866</v>
      </c>
      <c r="P16" s="261">
        <v>0.63716315086566089</v>
      </c>
      <c r="Q16" s="261">
        <v>0.49933813231333979</v>
      </c>
      <c r="R16" s="261">
        <v>0.47698844314910682</v>
      </c>
      <c r="S16" s="261">
        <v>0.37185200008896802</v>
      </c>
      <c r="T16" s="261">
        <v>0.27746169082800642</v>
      </c>
      <c r="U16" s="261">
        <v>0.27880094498334063</v>
      </c>
      <c r="V16" s="261">
        <v>0.45239007582720492</v>
      </c>
      <c r="W16" s="261">
        <v>0.44518158602325397</v>
      </c>
      <c r="X16" s="261">
        <v>0.59584606837381404</v>
      </c>
      <c r="Y16" s="261">
        <v>0.58377389270571844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0.83569888924647018</v>
      </c>
      <c r="C19" s="229">
        <v>0.92855510663148655</v>
      </c>
      <c r="D19" s="229">
        <v>1.1142675414154311</v>
      </c>
      <c r="E19" s="229">
        <v>0.8356988892562317</v>
      </c>
      <c r="F19" s="229">
        <v>0.83569888924398561</v>
      </c>
      <c r="G19" s="229">
        <v>0.43382136419101369</v>
      </c>
      <c r="H19" s="229">
        <v>0.28422949620542087</v>
      </c>
      <c r="I19" s="229">
        <v>0.26190115529886021</v>
      </c>
      <c r="J19" s="229">
        <v>0.1934796009490366</v>
      </c>
      <c r="K19" s="229">
        <v>0.1738159390419961</v>
      </c>
      <c r="L19" s="229">
        <v>0.17352709521823589</v>
      </c>
      <c r="M19" s="229">
        <v>0.174721888107502</v>
      </c>
      <c r="N19" s="229">
        <v>0.191907819501832</v>
      </c>
      <c r="O19" s="229">
        <v>0.18607993025646791</v>
      </c>
      <c r="P19" s="229">
        <v>0.21457684675562991</v>
      </c>
      <c r="Q19" s="229">
        <v>0.19507169779420791</v>
      </c>
      <c r="R19" s="229">
        <v>0.15895390471201731</v>
      </c>
      <c r="S19" s="229">
        <v>0.16195947243455699</v>
      </c>
      <c r="T19" s="229">
        <v>0.14946076809236011</v>
      </c>
      <c r="U19" s="229">
        <v>0.1716486649333625</v>
      </c>
      <c r="V19" s="229">
        <v>0.1298797145053566</v>
      </c>
      <c r="W19" s="229">
        <v>0.13198022402591339</v>
      </c>
      <c r="X19" s="229">
        <v>0.18766786322129519</v>
      </c>
      <c r="Y19" s="229">
        <v>0.18522226996300051</v>
      </c>
      <c r="DA19" s="73" t="s">
        <v>2711</v>
      </c>
    </row>
    <row r="20" spans="1:105" ht="12" customHeight="1" x14ac:dyDescent="0.25">
      <c r="A20" s="46" t="s">
        <v>159</v>
      </c>
      <c r="B20" s="229">
        <v>0</v>
      </c>
      <c r="C20" s="229">
        <v>0.68500657641890372</v>
      </c>
      <c r="D20" s="229">
        <v>0.53550318037788547</v>
      </c>
      <c r="E20" s="229">
        <v>0.52666195375566771</v>
      </c>
      <c r="F20" s="229">
        <v>0.46663711016293352</v>
      </c>
      <c r="G20" s="229">
        <v>0.14444580445639191</v>
      </c>
      <c r="H20" s="229">
        <v>0.13494330538456939</v>
      </c>
      <c r="I20" s="229">
        <v>0.1033832086486768</v>
      </c>
      <c r="J20" s="229">
        <v>0.14102547785230549</v>
      </c>
      <c r="K20" s="229">
        <v>0.1174879487135381</v>
      </c>
      <c r="L20" s="229">
        <v>0.17083640007856321</v>
      </c>
      <c r="M20" s="229">
        <v>0.13477121756321861</v>
      </c>
      <c r="N20" s="229">
        <v>0.13426913929845469</v>
      </c>
      <c r="O20" s="229">
        <v>0.16762223225023701</v>
      </c>
      <c r="P20" s="229">
        <v>0.13784952149207769</v>
      </c>
      <c r="Q20" s="229">
        <v>0.1104822752063342</v>
      </c>
      <c r="R20" s="229">
        <v>0.14008644676288359</v>
      </c>
      <c r="S20" s="229">
        <v>9.624606206220282E-2</v>
      </c>
      <c r="T20" s="229">
        <v>6.6474356437373594E-2</v>
      </c>
      <c r="U20" s="229">
        <v>3.9853422391822872E-2</v>
      </c>
      <c r="V20" s="229">
        <v>2.5335706863181821E-2</v>
      </c>
      <c r="W20" s="229">
        <v>1.979375862956094E-2</v>
      </c>
      <c r="X20" s="229">
        <v>3.0293951338672829E-2</v>
      </c>
      <c r="Y20" s="229">
        <v>3.6890523450970082E-2</v>
      </c>
      <c r="DA20" s="73" t="s">
        <v>2712</v>
      </c>
    </row>
    <row r="21" spans="1:105" ht="12" customHeight="1" x14ac:dyDescent="0.25">
      <c r="A21" s="46" t="s">
        <v>32</v>
      </c>
      <c r="B21" s="229">
        <v>0.71378932612172108</v>
      </c>
      <c r="C21" s="229">
        <v>1.1896465211288469</v>
      </c>
      <c r="D21" s="229">
        <v>0.95172145724718471</v>
      </c>
      <c r="E21" s="229">
        <v>1.110338166511085</v>
      </c>
      <c r="F21" s="229">
        <v>1.0310298118639809</v>
      </c>
      <c r="G21" s="229">
        <v>0.5113134430108307</v>
      </c>
      <c r="H21" s="229">
        <v>0.45047880419528402</v>
      </c>
      <c r="I21" s="229">
        <v>0.41947994025285668</v>
      </c>
      <c r="J21" s="229">
        <v>0.31584497290895291</v>
      </c>
      <c r="K21" s="229">
        <v>0.26059670548514591</v>
      </c>
      <c r="L21" s="229">
        <v>0.22410059444358579</v>
      </c>
      <c r="M21" s="229">
        <v>0.19467637559145001</v>
      </c>
      <c r="N21" s="229">
        <v>0.17438328189359339</v>
      </c>
      <c r="O21" s="229">
        <v>0.1362560218512989</v>
      </c>
      <c r="P21" s="229">
        <v>6.6852093607833576E-2</v>
      </c>
      <c r="Q21" s="229">
        <v>1.5051719482038141E-3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2.867251796259991E-3</v>
      </c>
      <c r="Y21" s="229">
        <v>2.3334128762580831E-2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1.603055298512283E-3</v>
      </c>
      <c r="J22" s="229">
        <v>1.2043258081738369E-3</v>
      </c>
      <c r="K22" s="229">
        <v>3.9872949050161172E-4</v>
      </c>
      <c r="L22" s="229">
        <v>1.000892394496687E-3</v>
      </c>
      <c r="M22" s="229">
        <v>1.0985404329606401E-3</v>
      </c>
      <c r="N22" s="229">
        <v>6.9981094249360869E-4</v>
      </c>
      <c r="O22" s="229">
        <v>0</v>
      </c>
      <c r="P22" s="229">
        <v>3.0108145206385149E-4</v>
      </c>
      <c r="Q22" s="229">
        <v>3.9872949056591153E-4</v>
      </c>
      <c r="R22" s="229">
        <v>3.9872949057653871E-4</v>
      </c>
      <c r="S22" s="229">
        <v>3.9872949058143632E-4</v>
      </c>
      <c r="T22" s="229">
        <v>6.9981094274022143E-4</v>
      </c>
      <c r="U22" s="229">
        <v>0</v>
      </c>
      <c r="V22" s="229">
        <v>2.034334135585507E-4</v>
      </c>
      <c r="W22" s="229">
        <v>0</v>
      </c>
      <c r="X22" s="229">
        <v>0</v>
      </c>
      <c r="Y22" s="229">
        <v>3.0108145206525299E-4</v>
      </c>
      <c r="DA22" s="73" t="s">
        <v>2714</v>
      </c>
    </row>
    <row r="23" spans="1:105" ht="12" customHeight="1" x14ac:dyDescent="0.25">
      <c r="A23" s="46" t="s">
        <v>35</v>
      </c>
      <c r="B23" s="229">
        <v>0.18112832760343511</v>
      </c>
      <c r="C23" s="229">
        <v>0.1806512437392877</v>
      </c>
      <c r="D23" s="229">
        <v>0.1176856166848298</v>
      </c>
      <c r="E23" s="229">
        <v>0.28935652991096911</v>
      </c>
      <c r="F23" s="229">
        <v>0.29300508645458151</v>
      </c>
      <c r="G23" s="229">
        <v>0.25665131513530998</v>
      </c>
      <c r="H23" s="229">
        <v>0.19925533772155529</v>
      </c>
      <c r="I23" s="229">
        <v>0.32280352409037288</v>
      </c>
      <c r="J23" s="229">
        <v>0.35432716624155097</v>
      </c>
      <c r="K23" s="229">
        <v>0.3251915331401492</v>
      </c>
      <c r="L23" s="229">
        <v>0.34625154200945218</v>
      </c>
      <c r="M23" s="229">
        <v>0.27753287309998242</v>
      </c>
      <c r="N23" s="229">
        <v>0.17692766249502251</v>
      </c>
      <c r="O23" s="229">
        <v>0.17090745329694501</v>
      </c>
      <c r="P23" s="229">
        <v>0.21758360755805589</v>
      </c>
      <c r="Q23" s="229">
        <v>0.1918802578740281</v>
      </c>
      <c r="R23" s="229">
        <v>0.17754936218362941</v>
      </c>
      <c r="S23" s="229">
        <v>0.11324773610162681</v>
      </c>
      <c r="T23" s="229">
        <v>6.0826755355532523E-2</v>
      </c>
      <c r="U23" s="229">
        <v>6.7298857658155214E-2</v>
      </c>
      <c r="V23" s="229">
        <v>5.962952611461779E-2</v>
      </c>
      <c r="W23" s="229">
        <v>6.963084845453231E-2</v>
      </c>
      <c r="X23" s="229">
        <v>5.4039762120700538E-2</v>
      </c>
      <c r="Y23" s="229">
        <v>6.6784050112478038E-2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2.2605520913513699E-2</v>
      </c>
      <c r="Y25" s="229">
        <v>0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0.23734169493049009</v>
      </c>
      <c r="W26" s="229">
        <v>0.22377675491324731</v>
      </c>
      <c r="X26" s="229">
        <v>0.29837171898337178</v>
      </c>
      <c r="Y26" s="229">
        <v>0.27124183896462373</v>
      </c>
      <c r="DA26" s="73" t="s">
        <v>2718</v>
      </c>
    </row>
    <row r="27" spans="1:105" ht="12" customHeight="1" x14ac:dyDescent="0.25">
      <c r="A27" s="57" t="s">
        <v>2719</v>
      </c>
      <c r="B27" s="261">
        <v>14.710240615258821</v>
      </c>
      <c r="C27" s="261">
        <v>25.362805307307461</v>
      </c>
      <c r="D27" s="261">
        <v>23.11301126366531</v>
      </c>
      <c r="E27" s="261">
        <v>23.477472085188602</v>
      </c>
      <c r="F27" s="261">
        <v>22.3241526306666</v>
      </c>
      <c r="G27" s="261">
        <v>11.442971377745151</v>
      </c>
      <c r="H27" s="261">
        <v>9.0857090198080517</v>
      </c>
      <c r="I27" s="261">
        <v>9.427952510508872</v>
      </c>
      <c r="J27" s="261">
        <v>8.5499931219601706</v>
      </c>
      <c r="K27" s="261">
        <v>7.4586722749063128</v>
      </c>
      <c r="L27" s="261">
        <v>7.7835904552268396</v>
      </c>
      <c r="M27" s="261">
        <v>6.6538076057584714</v>
      </c>
      <c r="N27" s="261">
        <v>5.7645955701168692</v>
      </c>
      <c r="O27" s="261">
        <v>5.6173579200670662</v>
      </c>
      <c r="P27" s="261">
        <v>5.41588678235812</v>
      </c>
      <c r="Q27" s="261">
        <v>4.2443741246633886</v>
      </c>
      <c r="R27" s="261">
        <v>4.0544017667674073</v>
      </c>
      <c r="S27" s="261">
        <v>3.1607420007562279</v>
      </c>
      <c r="T27" s="261">
        <v>2.3584243720380549</v>
      </c>
      <c r="U27" s="261">
        <v>2.3698080323583959</v>
      </c>
      <c r="V27" s="261">
        <v>3.8453156445312411</v>
      </c>
      <c r="W27" s="261">
        <v>3.78404348119766</v>
      </c>
      <c r="X27" s="261">
        <v>5.0646915811774189</v>
      </c>
      <c r="Y27" s="261">
        <v>4.9620780879986048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7.1034405585949969</v>
      </c>
      <c r="C30" s="229">
        <v>7.8927184063676359</v>
      </c>
      <c r="D30" s="229">
        <v>9.4712741020311597</v>
      </c>
      <c r="E30" s="229">
        <v>7.1034405586779688</v>
      </c>
      <c r="F30" s="229">
        <v>7.1034405585738778</v>
      </c>
      <c r="G30" s="229">
        <v>3.687481595623618</v>
      </c>
      <c r="H30" s="229">
        <v>2.4159507177460768</v>
      </c>
      <c r="I30" s="229">
        <v>2.2261598200403121</v>
      </c>
      <c r="J30" s="229">
        <v>1.6445766080668109</v>
      </c>
      <c r="K30" s="229">
        <v>1.477435481856967</v>
      </c>
      <c r="L30" s="229">
        <v>1.474980309355006</v>
      </c>
      <c r="M30" s="229">
        <v>1.485136048913767</v>
      </c>
      <c r="N30" s="229">
        <v>1.6312164657655721</v>
      </c>
      <c r="O30" s="229">
        <v>1.5816794071799769</v>
      </c>
      <c r="P30" s="229">
        <v>1.823903197422855</v>
      </c>
      <c r="Q30" s="229">
        <v>1.6581094312507669</v>
      </c>
      <c r="R30" s="229">
        <v>1.351108190052146</v>
      </c>
      <c r="S30" s="229">
        <v>1.376655515693735</v>
      </c>
      <c r="T30" s="229">
        <v>1.2704165287850611</v>
      </c>
      <c r="U30" s="229">
        <v>1.4590136519335819</v>
      </c>
      <c r="V30" s="229">
        <v>1.103977573295531</v>
      </c>
      <c r="W30" s="229">
        <v>1.1218319042202649</v>
      </c>
      <c r="X30" s="229">
        <v>1.5951768373810089</v>
      </c>
      <c r="Y30" s="229">
        <v>1.574389294685504</v>
      </c>
      <c r="DA30" s="73" t="s">
        <v>2723</v>
      </c>
    </row>
    <row r="31" spans="1:105" ht="12" customHeight="1" x14ac:dyDescent="0.25">
      <c r="A31" s="46" t="s">
        <v>159</v>
      </c>
      <c r="B31" s="229">
        <v>0</v>
      </c>
      <c r="C31" s="229">
        <v>5.8225558995606823</v>
      </c>
      <c r="D31" s="229">
        <v>4.5517770332120246</v>
      </c>
      <c r="E31" s="229">
        <v>4.4766266069231753</v>
      </c>
      <c r="F31" s="229">
        <v>3.966415436384934</v>
      </c>
      <c r="G31" s="229">
        <v>1.227789337879331</v>
      </c>
      <c r="H31" s="229">
        <v>1.1470180957688401</v>
      </c>
      <c r="I31" s="229">
        <v>0.87875727351375299</v>
      </c>
      <c r="J31" s="229">
        <v>1.198716561744597</v>
      </c>
      <c r="K31" s="229">
        <v>0.99864756406507404</v>
      </c>
      <c r="L31" s="229">
        <v>1.4521094006677879</v>
      </c>
      <c r="M31" s="229">
        <v>1.1455553492873589</v>
      </c>
      <c r="N31" s="229">
        <v>1.1412876840368651</v>
      </c>
      <c r="O31" s="229">
        <v>1.424788974127015</v>
      </c>
      <c r="P31" s="229">
        <v>1.171720932682661</v>
      </c>
      <c r="Q31" s="229">
        <v>0.93909933925384104</v>
      </c>
      <c r="R31" s="229">
        <v>1.1907347974845099</v>
      </c>
      <c r="S31" s="229">
        <v>0.81809152752872383</v>
      </c>
      <c r="T31" s="229">
        <v>0.56503202971767563</v>
      </c>
      <c r="U31" s="229">
        <v>0.33875409033049447</v>
      </c>
      <c r="V31" s="229">
        <v>0.21535350833704539</v>
      </c>
      <c r="W31" s="229">
        <v>0.16824694835126811</v>
      </c>
      <c r="X31" s="229">
        <v>0.25749858637871897</v>
      </c>
      <c r="Y31" s="229">
        <v>0.3135694493332456</v>
      </c>
      <c r="DA31" s="73" t="s">
        <v>2724</v>
      </c>
    </row>
    <row r="32" spans="1:105" ht="12" customHeight="1" x14ac:dyDescent="0.25">
      <c r="A32" s="46" t="s">
        <v>32</v>
      </c>
      <c r="B32" s="229">
        <v>6.0672092720346287</v>
      </c>
      <c r="C32" s="229">
        <v>10.111995429595201</v>
      </c>
      <c r="D32" s="229">
        <v>8.0896323866010711</v>
      </c>
      <c r="E32" s="229">
        <v>9.4378744153442202</v>
      </c>
      <c r="F32" s="229">
        <v>8.7637534008438411</v>
      </c>
      <c r="G32" s="229">
        <v>4.346164265592062</v>
      </c>
      <c r="H32" s="229">
        <v>3.8290698356599142</v>
      </c>
      <c r="I32" s="229">
        <v>3.5655794921492832</v>
      </c>
      <c r="J32" s="229">
        <v>2.6846822697261001</v>
      </c>
      <c r="K32" s="229">
        <v>2.21507199662374</v>
      </c>
      <c r="L32" s="229">
        <v>1.9048550527704791</v>
      </c>
      <c r="M32" s="229">
        <v>1.654749192527327</v>
      </c>
      <c r="N32" s="229">
        <v>1.4822578960955439</v>
      </c>
      <c r="O32" s="229">
        <v>1.1581761857360411</v>
      </c>
      <c r="P32" s="229">
        <v>0.56824279566658564</v>
      </c>
      <c r="Q32" s="229">
        <v>1.279396155973242E-2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2.437164026820992E-2</v>
      </c>
      <c r="Y32" s="229">
        <v>0.1983400944819369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1.3625970037354411E-2</v>
      </c>
      <c r="J33" s="229">
        <v>1.023676936947761E-2</v>
      </c>
      <c r="K33" s="229">
        <v>3.3892006692636989E-3</v>
      </c>
      <c r="L33" s="229">
        <v>8.5075853532218405E-3</v>
      </c>
      <c r="M33" s="229">
        <v>9.3375936801654482E-3</v>
      </c>
      <c r="N33" s="229">
        <v>5.9483930111956743E-3</v>
      </c>
      <c r="O33" s="229">
        <v>0</v>
      </c>
      <c r="P33" s="229">
        <v>2.5591923425427382E-3</v>
      </c>
      <c r="Q33" s="229">
        <v>3.38920066981025E-3</v>
      </c>
      <c r="R33" s="229">
        <v>3.3892006699005779E-3</v>
      </c>
      <c r="S33" s="229">
        <v>3.3892006699422078E-3</v>
      </c>
      <c r="T33" s="229">
        <v>5.9483930132918838E-3</v>
      </c>
      <c r="U33" s="229">
        <v>0</v>
      </c>
      <c r="V33" s="229">
        <v>1.7291840152476811E-3</v>
      </c>
      <c r="W33" s="229">
        <v>0</v>
      </c>
      <c r="X33" s="229">
        <v>0</v>
      </c>
      <c r="Y33" s="229">
        <v>2.5591923425546501E-3</v>
      </c>
      <c r="DA33" s="73" t="s">
        <v>2726</v>
      </c>
    </row>
    <row r="34" spans="1:105" ht="12" customHeight="1" x14ac:dyDescent="0.25">
      <c r="A34" s="46" t="s">
        <v>35</v>
      </c>
      <c r="B34" s="229">
        <v>1.5395907846291981</v>
      </c>
      <c r="C34" s="229">
        <v>1.535535571783945</v>
      </c>
      <c r="D34" s="229">
        <v>1.000327741821053</v>
      </c>
      <c r="E34" s="229">
        <v>2.459530504243236</v>
      </c>
      <c r="F34" s="229">
        <v>2.4905432348639431</v>
      </c>
      <c r="G34" s="229">
        <v>2.181536178650135</v>
      </c>
      <c r="H34" s="229">
        <v>1.6936703706332199</v>
      </c>
      <c r="I34" s="229">
        <v>2.743829954768171</v>
      </c>
      <c r="J34" s="229">
        <v>3.0117809130531841</v>
      </c>
      <c r="K34" s="229">
        <v>2.7641280316912682</v>
      </c>
      <c r="L34" s="229">
        <v>2.9431381070803448</v>
      </c>
      <c r="M34" s="229">
        <v>2.3590294213498519</v>
      </c>
      <c r="N34" s="229">
        <v>1.503885131207692</v>
      </c>
      <c r="O34" s="229">
        <v>1.452713353024033</v>
      </c>
      <c r="P34" s="229">
        <v>1.849460664243475</v>
      </c>
      <c r="Q34" s="229">
        <v>1.6309821919292391</v>
      </c>
      <c r="R34" s="229">
        <v>1.5091695785608501</v>
      </c>
      <c r="S34" s="229">
        <v>0.96260575686382766</v>
      </c>
      <c r="T34" s="229">
        <v>0.51702742052202644</v>
      </c>
      <c r="U34" s="229">
        <v>0.57204029009431945</v>
      </c>
      <c r="V34" s="229">
        <v>0.50685097197425122</v>
      </c>
      <c r="W34" s="229">
        <v>0.59186221186352472</v>
      </c>
      <c r="X34" s="229">
        <v>0.45933797802595461</v>
      </c>
      <c r="Y34" s="229">
        <v>0.56766442595606303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0.19214692776486639</v>
      </c>
      <c r="Y36" s="229">
        <v>0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2.017404406909165</v>
      </c>
      <c r="W37" s="229">
        <v>1.9021024167626019</v>
      </c>
      <c r="X37" s="229">
        <v>2.5361596113586602</v>
      </c>
      <c r="Y37" s="229">
        <v>2.3055556311993008</v>
      </c>
      <c r="DA37" s="73" t="s">
        <v>2730</v>
      </c>
    </row>
    <row r="38" spans="1:105" ht="12" customHeight="1" x14ac:dyDescent="0.25">
      <c r="A38" s="57" t="s">
        <v>2731</v>
      </c>
      <c r="B38" s="261">
        <v>6.08004317713233</v>
      </c>
      <c r="C38" s="261">
        <v>8.5093449468168263</v>
      </c>
      <c r="D38" s="261">
        <v>7.3873854922980184</v>
      </c>
      <c r="E38" s="261">
        <v>6.5882693819556506</v>
      </c>
      <c r="F38" s="261">
        <v>6.6739991996297672</v>
      </c>
      <c r="G38" s="261">
        <v>5.0471931593366239</v>
      </c>
      <c r="H38" s="261">
        <v>4.7572734892751454</v>
      </c>
      <c r="I38" s="261">
        <v>4.1437487848230443</v>
      </c>
      <c r="J38" s="261">
        <v>5.3181610176465197</v>
      </c>
      <c r="K38" s="261">
        <v>3.4420149949578822</v>
      </c>
      <c r="L38" s="261">
        <v>3.7822178397418589</v>
      </c>
      <c r="M38" s="261">
        <v>3.1035584005106931</v>
      </c>
      <c r="N38" s="261">
        <v>2.880868815552053</v>
      </c>
      <c r="O38" s="261">
        <v>2.790430097540296</v>
      </c>
      <c r="P38" s="261">
        <v>3.736844076569998</v>
      </c>
      <c r="Q38" s="261">
        <v>3.868076453576903</v>
      </c>
      <c r="R38" s="261">
        <v>3.9838335739190631</v>
      </c>
      <c r="S38" s="261">
        <v>3.9413476240174159</v>
      </c>
      <c r="T38" s="261">
        <v>3.867688358281598</v>
      </c>
      <c r="U38" s="261">
        <v>3.902802395807293</v>
      </c>
      <c r="V38" s="261">
        <v>3.9034111028685321</v>
      </c>
      <c r="W38" s="261">
        <v>3.8081643122327011</v>
      </c>
      <c r="X38" s="261">
        <v>3.5809504383558339</v>
      </c>
      <c r="Y38" s="261">
        <v>3.393953850965667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14.287040200296698</v>
      </c>
      <c r="C39" s="261">
        <f t="shared" si="0"/>
        <v>21.493526593079505</v>
      </c>
      <c r="D39" s="261">
        <f t="shared" si="0"/>
        <v>19.002908658639562</v>
      </c>
      <c r="E39" s="261">
        <f t="shared" si="0"/>
        <v>17.846024591781642</v>
      </c>
      <c r="F39" s="261">
        <f t="shared" si="0"/>
        <v>17.620576888434421</v>
      </c>
      <c r="G39" s="261">
        <f t="shared" si="0"/>
        <v>11.618968628882532</v>
      </c>
      <c r="H39" s="261">
        <f t="shared" si="0"/>
        <v>10.418234463695189</v>
      </c>
      <c r="I39" s="261">
        <f t="shared" si="0"/>
        <v>9.5493876085646328</v>
      </c>
      <c r="J39" s="261">
        <f t="shared" si="0"/>
        <v>11.142260862233222</v>
      </c>
      <c r="K39" s="261">
        <f t="shared" si="0"/>
        <v>7.8154344538039888</v>
      </c>
      <c r="L39" s="261">
        <f t="shared" si="0"/>
        <v>8.4584707166299768</v>
      </c>
      <c r="M39" s="261">
        <f t="shared" si="0"/>
        <v>7.024410574980342</v>
      </c>
      <c r="N39" s="261">
        <f t="shared" si="0"/>
        <v>6.3912548018994277</v>
      </c>
      <c r="O39" s="261">
        <f t="shared" si="0"/>
        <v>6.2012924701907588</v>
      </c>
      <c r="P39" s="261">
        <f t="shared" si="0"/>
        <v>7.643591052444874</v>
      </c>
      <c r="Q39" s="261">
        <f t="shared" si="0"/>
        <v>7.4848112892410406</v>
      </c>
      <c r="R39" s="261">
        <f t="shared" si="0"/>
        <v>7.6093575500193644</v>
      </c>
      <c r="S39" s="261">
        <f t="shared" si="0"/>
        <v>7.2614103522772009</v>
      </c>
      <c r="T39" s="261">
        <f t="shared" si="0"/>
        <v>6.8924952605139573</v>
      </c>
      <c r="U39" s="261">
        <f t="shared" si="0"/>
        <v>6.952002347099131</v>
      </c>
      <c r="V39" s="261">
        <f t="shared" si="0"/>
        <v>7.3689490557501882</v>
      </c>
      <c r="W39" s="261">
        <f t="shared" si="0"/>
        <v>7.2022684007047886</v>
      </c>
      <c r="X39" s="261">
        <f t="shared" si="0"/>
        <v>7.2193898530684883</v>
      </c>
      <c r="Y39" s="261">
        <f t="shared" si="0"/>
        <v>6.9047556462590212</v>
      </c>
      <c r="DA39" s="70"/>
    </row>
    <row r="40" spans="1:105" ht="12" customHeight="1" x14ac:dyDescent="0.25">
      <c r="A40" s="60" t="s">
        <v>2734</v>
      </c>
      <c r="B40" s="329">
        <v>2.7689864687546022</v>
      </c>
      <c r="C40" s="329">
        <v>4.7741751166696407</v>
      </c>
      <c r="D40" s="329">
        <v>4.3506844731605288</v>
      </c>
      <c r="E40" s="329">
        <v>4.4192888630943248</v>
      </c>
      <c r="F40" s="329">
        <v>4.2021934363607718</v>
      </c>
      <c r="G40" s="329">
        <v>2.1539710828696741</v>
      </c>
      <c r="H40" s="329">
        <v>1.710251109610927</v>
      </c>
      <c r="I40" s="329">
        <v>1.774444094690653</v>
      </c>
      <c r="J40" s="329">
        <v>1.609251172513771</v>
      </c>
      <c r="K40" s="329">
        <v>1.4039263442715111</v>
      </c>
      <c r="L40" s="329">
        <v>1.464997788534923</v>
      </c>
      <c r="M40" s="329">
        <v>1.25231794805048</v>
      </c>
      <c r="N40" s="329">
        <v>1.0850015980118961</v>
      </c>
      <c r="O40" s="329">
        <v>1.057385020247918</v>
      </c>
      <c r="P40" s="329">
        <v>1.0194217830699071</v>
      </c>
      <c r="Q40" s="329">
        <v>0.79889241710565129</v>
      </c>
      <c r="R40" s="329">
        <v>0.76313325074586924</v>
      </c>
      <c r="S40" s="329">
        <v>0.59491775268994029</v>
      </c>
      <c r="T40" s="329">
        <v>0.44386197016142082</v>
      </c>
      <c r="U40" s="329">
        <v>0.44608151197334511</v>
      </c>
      <c r="V40" s="329">
        <v>0.67689815686606036</v>
      </c>
      <c r="W40" s="329">
        <v>0.6694240566083719</v>
      </c>
      <c r="X40" s="329">
        <v>0.8872859449043895</v>
      </c>
      <c r="Y40" s="329">
        <v>0.88300074582428689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1.3371182227943521</v>
      </c>
      <c r="C42" s="295">
        <v>1.4856881706103791</v>
      </c>
      <c r="D42" s="295">
        <v>1.7828280662646889</v>
      </c>
      <c r="E42" s="295">
        <v>1.3371182228099709</v>
      </c>
      <c r="F42" s="295">
        <v>1.3371182227903771</v>
      </c>
      <c r="G42" s="295">
        <v>0.69411418270562197</v>
      </c>
      <c r="H42" s="295">
        <v>0.45476719392867332</v>
      </c>
      <c r="I42" s="295">
        <v>0.41959412917392752</v>
      </c>
      <c r="J42" s="295">
        <v>0.30990776850645879</v>
      </c>
      <c r="K42" s="295">
        <v>0.27822023312679339</v>
      </c>
      <c r="L42" s="295">
        <v>0.27791895308413161</v>
      </c>
      <c r="M42" s="295">
        <v>0.27991134371449239</v>
      </c>
      <c r="N42" s="295">
        <v>0.30734171023627649</v>
      </c>
      <c r="O42" s="295">
        <v>0.2977278884103487</v>
      </c>
      <c r="P42" s="295">
        <v>0.34347203614521349</v>
      </c>
      <c r="Q42" s="295">
        <v>0.3123451450778153</v>
      </c>
      <c r="R42" s="295">
        <v>0.25452292935668092</v>
      </c>
      <c r="S42" s="295">
        <v>0.2593935038245791</v>
      </c>
      <c r="T42" s="295">
        <v>0.2397004638601816</v>
      </c>
      <c r="U42" s="295">
        <v>0.27463786389338007</v>
      </c>
      <c r="V42" s="295">
        <v>0.40920366242198247</v>
      </c>
      <c r="W42" s="295">
        <v>0.39904611167048543</v>
      </c>
      <c r="X42" s="295">
        <v>0.60579825755131511</v>
      </c>
      <c r="Y42" s="295">
        <v>0.52381543484161075</v>
      </c>
      <c r="DA42" s="122" t="s">
        <v>2737</v>
      </c>
    </row>
    <row r="43" spans="1:105" ht="12" customHeight="1" x14ac:dyDescent="0.25">
      <c r="A43" s="59" t="s">
        <v>159</v>
      </c>
      <c r="B43" s="295">
        <v>0</v>
      </c>
      <c r="C43" s="295">
        <v>1.0960105222702461</v>
      </c>
      <c r="D43" s="295">
        <v>0.85680508860461635</v>
      </c>
      <c r="E43" s="295">
        <v>0.84265912600906823</v>
      </c>
      <c r="F43" s="295">
        <v>0.74661937626069375</v>
      </c>
      <c r="G43" s="295">
        <v>0.231113287130227</v>
      </c>
      <c r="H43" s="295">
        <v>0.215909288615311</v>
      </c>
      <c r="I43" s="295">
        <v>0.16563114185062461</v>
      </c>
      <c r="J43" s="295">
        <v>0.2258888840445617</v>
      </c>
      <c r="K43" s="295">
        <v>0.18805826819352639</v>
      </c>
      <c r="L43" s="295">
        <v>0.27360956742106868</v>
      </c>
      <c r="M43" s="295">
        <v>0.21590879660680001</v>
      </c>
      <c r="N43" s="295">
        <v>0.2150329622370909</v>
      </c>
      <c r="O43" s="295">
        <v>0.26819557160037932</v>
      </c>
      <c r="P43" s="295">
        <v>0.22065500795828541</v>
      </c>
      <c r="Q43" s="295">
        <v>0.17690214761064241</v>
      </c>
      <c r="R43" s="295">
        <v>0.22431165096482361</v>
      </c>
      <c r="S43" s="295">
        <v>0.15414722518141399</v>
      </c>
      <c r="T43" s="295">
        <v>0.1066094753574332</v>
      </c>
      <c r="U43" s="295">
        <v>6.3765475826916607E-2</v>
      </c>
      <c r="V43" s="295">
        <v>7.9823581980819402E-2</v>
      </c>
      <c r="W43" s="295">
        <v>5.9847014768815411E-2</v>
      </c>
      <c r="X43" s="295">
        <v>9.7789907234526893E-2</v>
      </c>
      <c r="Y43" s="295">
        <v>0.1043277656993655</v>
      </c>
      <c r="DA43" s="122" t="s">
        <v>2738</v>
      </c>
    </row>
    <row r="44" spans="1:105" ht="12" customHeight="1" x14ac:dyDescent="0.25">
      <c r="A44" s="59" t="s">
        <v>32</v>
      </c>
      <c r="B44" s="295">
        <v>1.142062921794754</v>
      </c>
      <c r="C44" s="295">
        <v>1.9034344338061551</v>
      </c>
      <c r="D44" s="295">
        <v>1.522754331595495</v>
      </c>
      <c r="E44" s="295">
        <v>1.7765410664177359</v>
      </c>
      <c r="F44" s="295">
        <v>1.649647698982371</v>
      </c>
      <c r="G44" s="295">
        <v>0.81810150881732935</v>
      </c>
      <c r="H44" s="295">
        <v>0.72076608671245423</v>
      </c>
      <c r="I44" s="295">
        <v>0.67205247733817286</v>
      </c>
      <c r="J44" s="295">
        <v>0.50590765263144855</v>
      </c>
      <c r="K44" s="295">
        <v>0.41712674080271739</v>
      </c>
      <c r="L44" s="295">
        <v>0.35891687413406148</v>
      </c>
      <c r="M44" s="295">
        <v>0.31187921829085519</v>
      </c>
      <c r="N44" s="295">
        <v>0.27927604113744858</v>
      </c>
      <c r="O44" s="295">
        <v>0.21800963496207831</v>
      </c>
      <c r="P44" s="295">
        <v>0.107009796533188</v>
      </c>
      <c r="Q44" s="295">
        <v>2.4100531027558291E-3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9.2555865043710984E-3</v>
      </c>
      <c r="Y44" s="295">
        <v>6.5989779775741872E-2</v>
      </c>
      <c r="DA44" s="122" t="s">
        <v>2739</v>
      </c>
    </row>
    <row r="45" spans="1:105" ht="12" customHeight="1" x14ac:dyDescent="0.25">
      <c r="A45" s="59" t="s">
        <v>35</v>
      </c>
      <c r="B45" s="295">
        <v>0.28980532416549609</v>
      </c>
      <c r="C45" s="295">
        <v>0.28904198998286029</v>
      </c>
      <c r="D45" s="295">
        <v>0.18829698669572759</v>
      </c>
      <c r="E45" s="295">
        <v>0.46297044785755043</v>
      </c>
      <c r="F45" s="295">
        <v>0.46880813832733043</v>
      </c>
      <c r="G45" s="295">
        <v>0.41064210421649611</v>
      </c>
      <c r="H45" s="295">
        <v>0.31880854035448852</v>
      </c>
      <c r="I45" s="295">
        <v>0.51716634632792857</v>
      </c>
      <c r="J45" s="295">
        <v>0.567546867331302</v>
      </c>
      <c r="K45" s="295">
        <v>0.52052110214847358</v>
      </c>
      <c r="L45" s="295">
        <v>0.55455239389566158</v>
      </c>
      <c r="M45" s="295">
        <v>0.44461858943833288</v>
      </c>
      <c r="N45" s="295">
        <v>0.28335088440108003</v>
      </c>
      <c r="O45" s="295">
        <v>0.27345192527511197</v>
      </c>
      <c r="P45" s="295">
        <v>0.34828494243322039</v>
      </c>
      <c r="Q45" s="295">
        <v>0.30723507131443778</v>
      </c>
      <c r="R45" s="295">
        <v>0.28429867042436469</v>
      </c>
      <c r="S45" s="295">
        <v>0.1813770236839472</v>
      </c>
      <c r="T45" s="295">
        <v>9.7552030943806017E-2</v>
      </c>
      <c r="U45" s="295">
        <v>0.1076781722530484</v>
      </c>
      <c r="V45" s="295">
        <v>0.1878709124632584</v>
      </c>
      <c r="W45" s="295">
        <v>0.2105309301690711</v>
      </c>
      <c r="X45" s="295">
        <v>0.1744421936141764</v>
      </c>
      <c r="Y45" s="295">
        <v>0.1888677655075689</v>
      </c>
      <c r="DA45" s="122" t="s">
        <v>2740</v>
      </c>
    </row>
    <row r="46" spans="1:105" ht="12" customHeight="1" x14ac:dyDescent="0.25">
      <c r="A46" s="60" t="s">
        <v>2741</v>
      </c>
      <c r="B46" s="329">
        <v>1.845990979169736</v>
      </c>
      <c r="C46" s="329">
        <v>3.1827834111130939</v>
      </c>
      <c r="D46" s="329">
        <v>2.9004563154403531</v>
      </c>
      <c r="E46" s="329">
        <v>2.9461925753962181</v>
      </c>
      <c r="F46" s="329">
        <v>2.8014622909071809</v>
      </c>
      <c r="G46" s="329">
        <v>1.4359807219131171</v>
      </c>
      <c r="H46" s="329">
        <v>1.1401674064072851</v>
      </c>
      <c r="I46" s="329">
        <v>1.183115609161898</v>
      </c>
      <c r="J46" s="329">
        <v>1.072940313344021</v>
      </c>
      <c r="K46" s="329">
        <v>0.93599024626275351</v>
      </c>
      <c r="L46" s="329">
        <v>0.97676429242062313</v>
      </c>
      <c r="M46" s="329">
        <v>0.83498762111478853</v>
      </c>
      <c r="N46" s="329">
        <v>0.72340022840682305</v>
      </c>
      <c r="O46" s="329">
        <v>0.70492334683194557</v>
      </c>
      <c r="P46" s="329">
        <v>0.67964069425670504</v>
      </c>
      <c r="Q46" s="329">
        <v>0.53262734113422949</v>
      </c>
      <c r="R46" s="329">
        <v>0.50878767269238068</v>
      </c>
      <c r="S46" s="329">
        <v>0.39664213342823262</v>
      </c>
      <c r="T46" s="329">
        <v>0.29595913688320691</v>
      </c>
      <c r="U46" s="329">
        <v>0.29738767464889682</v>
      </c>
      <c r="V46" s="329">
        <v>0.48254941421568531</v>
      </c>
      <c r="W46" s="329">
        <v>0.4748603584248044</v>
      </c>
      <c r="X46" s="329">
        <v>0.63556913959873507</v>
      </c>
      <c r="Y46" s="329">
        <v>0.62269215221943308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0.89141214852956885</v>
      </c>
      <c r="C49" s="229">
        <v>0.99045878040691926</v>
      </c>
      <c r="D49" s="229">
        <v>1.188552044176459</v>
      </c>
      <c r="E49" s="229">
        <v>0.89141214853998085</v>
      </c>
      <c r="F49" s="229">
        <v>0.89141214852691808</v>
      </c>
      <c r="G49" s="229">
        <v>0.46274278847041489</v>
      </c>
      <c r="H49" s="229">
        <v>0.30317812928578231</v>
      </c>
      <c r="I49" s="229">
        <v>0.27936123231878418</v>
      </c>
      <c r="J49" s="229">
        <v>0.2063782410123057</v>
      </c>
      <c r="K49" s="229">
        <v>0.1854036683114626</v>
      </c>
      <c r="L49" s="229">
        <v>0.18509556823278511</v>
      </c>
      <c r="M49" s="229">
        <v>0.1863700139813356</v>
      </c>
      <c r="N49" s="229">
        <v>0.20470167413528759</v>
      </c>
      <c r="O49" s="229">
        <v>0.1984852589402325</v>
      </c>
      <c r="P49" s="229">
        <v>0.2288819698726719</v>
      </c>
      <c r="Q49" s="229">
        <v>0.2080764776471552</v>
      </c>
      <c r="R49" s="229">
        <v>0.1695508316928184</v>
      </c>
      <c r="S49" s="229">
        <v>0.17275677059686079</v>
      </c>
      <c r="T49" s="229">
        <v>0.15942481929851751</v>
      </c>
      <c r="U49" s="229">
        <v>0.18309190926225341</v>
      </c>
      <c r="V49" s="229">
        <v>0.13853836213904711</v>
      </c>
      <c r="W49" s="229">
        <v>0.14077890562764109</v>
      </c>
      <c r="X49" s="229">
        <v>0.20017905410271489</v>
      </c>
      <c r="Y49" s="229">
        <v>0.19757042129386729</v>
      </c>
      <c r="DA49" s="73" t="s">
        <v>2745</v>
      </c>
    </row>
    <row r="50" spans="1:105" ht="12" customHeight="1" x14ac:dyDescent="0.25">
      <c r="A50" s="64" t="s">
        <v>159</v>
      </c>
      <c r="B50" s="229">
        <v>0</v>
      </c>
      <c r="C50" s="229">
        <v>0.73067368151349754</v>
      </c>
      <c r="D50" s="229">
        <v>0.5712033924030776</v>
      </c>
      <c r="E50" s="229">
        <v>0.56177275067271237</v>
      </c>
      <c r="F50" s="229">
        <v>0.49774625084046231</v>
      </c>
      <c r="G50" s="229">
        <v>0.15407552475348471</v>
      </c>
      <c r="H50" s="229">
        <v>0.1439395257435408</v>
      </c>
      <c r="I50" s="229">
        <v>0.1102754225585886</v>
      </c>
      <c r="J50" s="229">
        <v>0.1504271763757925</v>
      </c>
      <c r="K50" s="229">
        <v>0.1253204786277741</v>
      </c>
      <c r="L50" s="229">
        <v>0.1822254934171342</v>
      </c>
      <c r="M50" s="229">
        <v>0.1437559654007666</v>
      </c>
      <c r="N50" s="229">
        <v>0.14322041525168511</v>
      </c>
      <c r="O50" s="229">
        <v>0.17879704773358621</v>
      </c>
      <c r="P50" s="229">
        <v>0.14703948959154961</v>
      </c>
      <c r="Q50" s="229">
        <v>0.1178477602200899</v>
      </c>
      <c r="R50" s="229">
        <v>0.14942554321374249</v>
      </c>
      <c r="S50" s="229">
        <v>0.102662466199683</v>
      </c>
      <c r="T50" s="229">
        <v>7.090598019986516E-2</v>
      </c>
      <c r="U50" s="229">
        <v>4.2510317217944418E-2</v>
      </c>
      <c r="V50" s="229">
        <v>2.702475398739395E-2</v>
      </c>
      <c r="W50" s="229">
        <v>2.1113342538198351E-2</v>
      </c>
      <c r="X50" s="229">
        <v>3.2313548094584359E-2</v>
      </c>
      <c r="Y50" s="229">
        <v>3.9349891681034747E-2</v>
      </c>
      <c r="DA50" s="73" t="s">
        <v>2746</v>
      </c>
    </row>
    <row r="51" spans="1:105" ht="12" customHeight="1" x14ac:dyDescent="0.25">
      <c r="A51" s="64" t="s">
        <v>32</v>
      </c>
      <c r="B51" s="229">
        <v>0.76137528119650288</v>
      </c>
      <c r="C51" s="229">
        <v>1.268956289204104</v>
      </c>
      <c r="D51" s="229">
        <v>1.015169554396997</v>
      </c>
      <c r="E51" s="229">
        <v>1.1843607109451579</v>
      </c>
      <c r="F51" s="229">
        <v>1.099765132654914</v>
      </c>
      <c r="G51" s="229">
        <v>0.54540100587821971</v>
      </c>
      <c r="H51" s="229">
        <v>0.48051072447496962</v>
      </c>
      <c r="I51" s="229">
        <v>0.4474452696030472</v>
      </c>
      <c r="J51" s="229">
        <v>0.33690130443621652</v>
      </c>
      <c r="K51" s="229">
        <v>0.27796981918415581</v>
      </c>
      <c r="L51" s="229">
        <v>0.2390406340731582</v>
      </c>
      <c r="M51" s="229">
        <v>0.20765480063088021</v>
      </c>
      <c r="N51" s="229">
        <v>0.18600883401983301</v>
      </c>
      <c r="O51" s="229">
        <v>0.1453397566413856</v>
      </c>
      <c r="P51" s="229">
        <v>7.1308899848355811E-2</v>
      </c>
      <c r="Q51" s="229">
        <v>1.6055167447507361E-3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3.058401916010658E-3</v>
      </c>
      <c r="Y51" s="229">
        <v>2.4889737346752889E-2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1.709925651746435E-3</v>
      </c>
      <c r="J52" s="229">
        <v>1.284614195385426E-3</v>
      </c>
      <c r="K52" s="229">
        <v>4.2531145653505259E-4</v>
      </c>
      <c r="L52" s="229">
        <v>1.0676185541298E-3</v>
      </c>
      <c r="M52" s="229">
        <v>1.171776461824684E-3</v>
      </c>
      <c r="N52" s="229">
        <v>7.4646500532651633E-4</v>
      </c>
      <c r="O52" s="229">
        <v>0</v>
      </c>
      <c r="P52" s="229">
        <v>3.2115354886810821E-4</v>
      </c>
      <c r="Q52" s="229">
        <v>4.2531145660363928E-4</v>
      </c>
      <c r="R52" s="229">
        <v>4.2531145661497461E-4</v>
      </c>
      <c r="S52" s="229">
        <v>4.2531145662019868E-4</v>
      </c>
      <c r="T52" s="229">
        <v>7.464650055895698E-4</v>
      </c>
      <c r="U52" s="229">
        <v>0</v>
      </c>
      <c r="V52" s="229">
        <v>2.1699564112912081E-4</v>
      </c>
      <c r="W52" s="229">
        <v>0</v>
      </c>
      <c r="X52" s="229">
        <v>0</v>
      </c>
      <c r="Y52" s="229">
        <v>3.2115354886960332E-4</v>
      </c>
      <c r="DA52" s="73" t="s">
        <v>2748</v>
      </c>
    </row>
    <row r="53" spans="1:105" ht="12" customHeight="1" x14ac:dyDescent="0.25">
      <c r="A53" s="64" t="s">
        <v>35</v>
      </c>
      <c r="B53" s="229">
        <v>0.19320354944366419</v>
      </c>
      <c r="C53" s="229">
        <v>0.1926946599885736</v>
      </c>
      <c r="D53" s="229">
        <v>0.1255313244638184</v>
      </c>
      <c r="E53" s="229">
        <v>0.30864696523836721</v>
      </c>
      <c r="F53" s="229">
        <v>0.31253875888488691</v>
      </c>
      <c r="G53" s="229">
        <v>0.27376140281099742</v>
      </c>
      <c r="H53" s="229">
        <v>0.2125390269029924</v>
      </c>
      <c r="I53" s="229">
        <v>0.34432375902973128</v>
      </c>
      <c r="J53" s="229">
        <v>0.37794897732432109</v>
      </c>
      <c r="K53" s="229">
        <v>0.34687096868282602</v>
      </c>
      <c r="L53" s="229">
        <v>0.36933497814341593</v>
      </c>
      <c r="M53" s="229">
        <v>0.29603506463998142</v>
      </c>
      <c r="N53" s="229">
        <v>0.18872283999469081</v>
      </c>
      <c r="O53" s="229">
        <v>0.18230128351674141</v>
      </c>
      <c r="P53" s="229">
        <v>0.23208918139525961</v>
      </c>
      <c r="Q53" s="229">
        <v>0.20467227506562999</v>
      </c>
      <c r="R53" s="229">
        <v>0.18938598632920481</v>
      </c>
      <c r="S53" s="229">
        <v>0.1207975851750686</v>
      </c>
      <c r="T53" s="229">
        <v>6.4881872379234692E-2</v>
      </c>
      <c r="U53" s="229">
        <v>7.1785448168698932E-2</v>
      </c>
      <c r="V53" s="229">
        <v>6.3604827855592322E-2</v>
      </c>
      <c r="W53" s="229">
        <v>7.4272905018167829E-2</v>
      </c>
      <c r="X53" s="229">
        <v>5.7642412928747257E-2</v>
      </c>
      <c r="Y53" s="229">
        <v>7.1236320119976576E-2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2.4112555641081279E-2</v>
      </c>
      <c r="Y55" s="229">
        <v>0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0.25316447459252278</v>
      </c>
      <c r="W56" s="229">
        <v>0.23869520524079721</v>
      </c>
      <c r="X56" s="229">
        <v>0.3182631669155967</v>
      </c>
      <c r="Y56" s="229">
        <v>0.28932462822893201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9.6720627523723604</v>
      </c>
      <c r="C58" s="329">
        <v>13.53656806529677</v>
      </c>
      <c r="D58" s="329">
        <v>11.75176787003868</v>
      </c>
      <c r="E58" s="329">
        <v>10.4805431532911</v>
      </c>
      <c r="F58" s="329">
        <v>10.61692116116647</v>
      </c>
      <c r="G58" s="329">
        <v>8.0290168240997417</v>
      </c>
      <c r="H58" s="329">
        <v>7.5678159476769764</v>
      </c>
      <c r="I58" s="329">
        <v>6.5918279047120816</v>
      </c>
      <c r="J58" s="329">
        <v>8.4600693763754293</v>
      </c>
      <c r="K58" s="329">
        <v>5.4755178632697241</v>
      </c>
      <c r="L58" s="329">
        <v>6.0167086356744308</v>
      </c>
      <c r="M58" s="329">
        <v>4.9371050058150736</v>
      </c>
      <c r="N58" s="329">
        <v>4.5828529754807086</v>
      </c>
      <c r="O58" s="329">
        <v>4.4389841031108954</v>
      </c>
      <c r="P58" s="329">
        <v>5.9445285751182624</v>
      </c>
      <c r="Q58" s="329">
        <v>6.1532915310011598</v>
      </c>
      <c r="R58" s="329">
        <v>6.3374366265811144</v>
      </c>
      <c r="S58" s="329">
        <v>6.2698504661590277</v>
      </c>
      <c r="T58" s="329">
        <v>6.1526741534693299</v>
      </c>
      <c r="U58" s="329">
        <v>6.2085331604768887</v>
      </c>
      <c r="V58" s="329">
        <v>6.2095014846684427</v>
      </c>
      <c r="W58" s="329">
        <v>6.057983985671612</v>
      </c>
      <c r="X58" s="329">
        <v>5.696534768565364</v>
      </c>
      <c r="Y58" s="329">
        <v>5.3990627482153011</v>
      </c>
      <c r="DA58" s="72" t="s">
        <v>2756</v>
      </c>
    </row>
    <row r="59" spans="1:105" ht="12" customHeight="1" x14ac:dyDescent="0.25">
      <c r="A59" s="132" t="s">
        <v>2757</v>
      </c>
      <c r="B59" s="316">
        <v>2.2311203690557231</v>
      </c>
      <c r="C59" s="316">
        <v>3.1225720418516691</v>
      </c>
      <c r="D59" s="316">
        <v>2.710860065587017</v>
      </c>
      <c r="E59" s="316">
        <v>2.4176180311009472</v>
      </c>
      <c r="F59" s="316">
        <v>2.449077271911531</v>
      </c>
      <c r="G59" s="316">
        <v>1.852107811784633</v>
      </c>
      <c r="H59" s="316">
        <v>1.7457194749884519</v>
      </c>
      <c r="I59" s="316">
        <v>1.5205816881104981</v>
      </c>
      <c r="J59" s="316">
        <v>1.95154163000297</v>
      </c>
      <c r="K59" s="316">
        <v>1.2630748733379631</v>
      </c>
      <c r="L59" s="316">
        <v>1.3879150224117449</v>
      </c>
      <c r="M59" s="316">
        <v>1.138875524762198</v>
      </c>
      <c r="N59" s="316">
        <v>1.0571578042620411</v>
      </c>
      <c r="O59" s="316">
        <v>1.02397059489053</v>
      </c>
      <c r="P59" s="316">
        <v>1.371264757884973</v>
      </c>
      <c r="Q59" s="316">
        <v>1.4194215260015119</v>
      </c>
      <c r="R59" s="316">
        <v>1.461899525175925</v>
      </c>
      <c r="S59" s="316">
        <v>1.4463089667764779</v>
      </c>
      <c r="T59" s="316">
        <v>1.419279111335487</v>
      </c>
      <c r="U59" s="316">
        <v>1.4321644876528821</v>
      </c>
      <c r="V59" s="316">
        <v>1.4323878575671329</v>
      </c>
      <c r="W59" s="316">
        <v>1.397436287572688</v>
      </c>
      <c r="X59" s="316">
        <v>1.3140583431453541</v>
      </c>
      <c r="Y59" s="316">
        <v>1.2454384529710061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0.99999999999999989</v>
      </c>
      <c r="D63" s="232">
        <f t="shared" si="1"/>
        <v>1</v>
      </c>
      <c r="E63" s="232">
        <f t="shared" si="1"/>
        <v>0.99999999999999989</v>
      </c>
      <c r="F63" s="232">
        <f t="shared" si="1"/>
        <v>1</v>
      </c>
      <c r="G63" s="232">
        <f t="shared" si="1"/>
        <v>1.0000000000000002</v>
      </c>
      <c r="H63" s="232">
        <f t="shared" si="1"/>
        <v>0.99999999999999989</v>
      </c>
      <c r="I63" s="232">
        <f t="shared" si="1"/>
        <v>0.99999999999999978</v>
      </c>
      <c r="J63" s="232">
        <f t="shared" si="1"/>
        <v>1.0000000000000002</v>
      </c>
      <c r="K63" s="232">
        <f t="shared" si="1"/>
        <v>1.0000000000000002</v>
      </c>
      <c r="L63" s="232">
        <f t="shared" si="1"/>
        <v>0.99999999999999989</v>
      </c>
      <c r="M63" s="232">
        <f t="shared" si="1"/>
        <v>1</v>
      </c>
      <c r="N63" s="232">
        <f t="shared" si="1"/>
        <v>1.0000000000000004</v>
      </c>
      <c r="O63" s="232">
        <f t="shared" si="1"/>
        <v>0.99999999999999978</v>
      </c>
      <c r="P63" s="232">
        <f t="shared" si="1"/>
        <v>1</v>
      </c>
      <c r="Q63" s="232">
        <f t="shared" si="1"/>
        <v>1.0000000000000002</v>
      </c>
      <c r="R63" s="232">
        <f t="shared" si="1"/>
        <v>1.0000000000000002</v>
      </c>
      <c r="S63" s="232">
        <f t="shared" si="1"/>
        <v>1</v>
      </c>
      <c r="T63" s="232">
        <f t="shared" si="1"/>
        <v>1.0000000000000002</v>
      </c>
      <c r="U63" s="232">
        <f t="shared" si="1"/>
        <v>1.0000000000000002</v>
      </c>
      <c r="V63" s="232">
        <f t="shared" si="1"/>
        <v>0.99999999999999989</v>
      </c>
      <c r="W63" s="232">
        <f t="shared" si="1"/>
        <v>1</v>
      </c>
      <c r="X63" s="232">
        <f t="shared" si="1"/>
        <v>1.0000000000000002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3.455622755566027E-2</v>
      </c>
      <c r="C64" s="299">
        <f t="shared" si="2"/>
        <v>3.1110477126670914E-2</v>
      </c>
      <c r="D64" s="299">
        <f t="shared" si="2"/>
        <v>3.0372966297561782E-2</v>
      </c>
      <c r="E64" s="299">
        <f t="shared" si="2"/>
        <v>2.8193292923068363E-2</v>
      </c>
      <c r="F64" s="299">
        <f t="shared" si="2"/>
        <v>2.9232481924571119E-2</v>
      </c>
      <c r="G64" s="299">
        <f t="shared" si="2"/>
        <v>3.5480798617930069E-2</v>
      </c>
      <c r="H64" s="299">
        <f t="shared" si="2"/>
        <v>3.8103649179189195E-2</v>
      </c>
      <c r="I64" s="299">
        <f t="shared" si="2"/>
        <v>3.539526345789764E-2</v>
      </c>
      <c r="J64" s="299">
        <f t="shared" si="2"/>
        <v>4.0632121087194571E-2</v>
      </c>
      <c r="K64" s="299">
        <f t="shared" si="2"/>
        <v>3.6128952126872366E-2</v>
      </c>
      <c r="L64" s="299">
        <f t="shared" si="2"/>
        <v>3.6927193236113841E-2</v>
      </c>
      <c r="M64" s="299">
        <f t="shared" si="2"/>
        <v>3.6292184045538127E-2</v>
      </c>
      <c r="N64" s="299">
        <f t="shared" si="2"/>
        <v>3.7380281709306074E-2</v>
      </c>
      <c r="O64" s="299">
        <f t="shared" si="2"/>
        <v>3.7278969311683258E-2</v>
      </c>
      <c r="P64" s="299">
        <f t="shared" si="2"/>
        <v>4.2096412611362787E-2</v>
      </c>
      <c r="Q64" s="299">
        <f t="shared" si="2"/>
        <v>4.5695311732524557E-2</v>
      </c>
      <c r="R64" s="299">
        <f t="shared" si="2"/>
        <v>4.6601924318914294E-2</v>
      </c>
      <c r="S64" s="299">
        <f t="shared" si="2"/>
        <v>4.9122935147098978E-2</v>
      </c>
      <c r="T64" s="299">
        <f t="shared" si="2"/>
        <v>5.1582661454430044E-2</v>
      </c>
      <c r="U64" s="299">
        <f t="shared" si="2"/>
        <v>5.1587436061653426E-2</v>
      </c>
      <c r="V64" s="299">
        <f t="shared" si="2"/>
        <v>4.6893181649052131E-2</v>
      </c>
      <c r="W64" s="299">
        <f t="shared" si="2"/>
        <v>4.6795081963687847E-2</v>
      </c>
      <c r="X64" s="299">
        <f t="shared" si="2"/>
        <v>4.2459929228864428E-2</v>
      </c>
      <c r="Y64" s="299">
        <f t="shared" si="2"/>
        <v>4.2001404166584301E-2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2.8353827737977639E-2</v>
      </c>
      <c r="C65" s="233">
        <f t="shared" si="3"/>
        <v>2.5526545334704342E-2</v>
      </c>
      <c r="D65" s="233">
        <f t="shared" si="3"/>
        <v>2.4921408244153249E-2</v>
      </c>
      <c r="E65" s="233">
        <f t="shared" si="3"/>
        <v>2.3132958295850974E-2</v>
      </c>
      <c r="F65" s="233">
        <f t="shared" si="3"/>
        <v>2.3985626194519882E-2</v>
      </c>
      <c r="G65" s="233">
        <f t="shared" si="3"/>
        <v>2.9112450148045203E-2</v>
      </c>
      <c r="H65" s="233">
        <f t="shared" si="3"/>
        <v>3.1264532659847522E-2</v>
      </c>
      <c r="I65" s="233">
        <f t="shared" si="3"/>
        <v>2.9042267452633958E-2</v>
      </c>
      <c r="J65" s="233">
        <f t="shared" si="3"/>
        <v>3.3339176276672468E-2</v>
      </c>
      <c r="K65" s="233">
        <f t="shared" si="3"/>
        <v>2.9644268411792709E-2</v>
      </c>
      <c r="L65" s="233">
        <f t="shared" si="3"/>
        <v>3.029923547578571E-2</v>
      </c>
      <c r="M65" s="233">
        <f t="shared" si="3"/>
        <v>2.9778202293774869E-2</v>
      </c>
      <c r="N65" s="233">
        <f t="shared" si="3"/>
        <v>3.0671000376866524E-2</v>
      </c>
      <c r="O65" s="233">
        <f t="shared" si="3"/>
        <v>3.0587872255740108E-2</v>
      </c>
      <c r="P65" s="233">
        <f t="shared" si="3"/>
        <v>3.4540646245220741E-2</v>
      </c>
      <c r="Q65" s="233">
        <f t="shared" si="3"/>
        <v>3.7493589113866299E-2</v>
      </c>
      <c r="R65" s="233">
        <f t="shared" si="3"/>
        <v>3.8237476364237383E-2</v>
      </c>
      <c r="S65" s="233">
        <f t="shared" si="3"/>
        <v>4.0305998069414539E-2</v>
      </c>
      <c r="T65" s="233">
        <f t="shared" si="3"/>
        <v>4.2324235039532331E-2</v>
      </c>
      <c r="U65" s="233">
        <f t="shared" si="3"/>
        <v>4.2328152665972035E-2</v>
      </c>
      <c r="V65" s="233">
        <f t="shared" si="3"/>
        <v>3.8476456737683809E-2</v>
      </c>
      <c r="W65" s="233">
        <f t="shared" si="3"/>
        <v>3.8395964688154129E-2</v>
      </c>
      <c r="X65" s="233">
        <f t="shared" si="3"/>
        <v>3.4838916290350304E-2</v>
      </c>
      <c r="Y65" s="233">
        <f t="shared" si="3"/>
        <v>3.4462690598223024E-2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2.0379313686671442E-2</v>
      </c>
      <c r="C66" s="233">
        <f t="shared" si="4"/>
        <v>1.8347204459318735E-2</v>
      </c>
      <c r="D66" s="233">
        <f t="shared" si="4"/>
        <v>1.7912262175485135E-2</v>
      </c>
      <c r="E66" s="233">
        <f t="shared" si="4"/>
        <v>1.6626813775142892E-2</v>
      </c>
      <c r="F66" s="233">
        <f t="shared" si="4"/>
        <v>1.7239668827311167E-2</v>
      </c>
      <c r="G66" s="233">
        <f t="shared" si="4"/>
        <v>2.092457354390748E-2</v>
      </c>
      <c r="H66" s="233">
        <f t="shared" si="4"/>
        <v>2.247138284926542E-2</v>
      </c>
      <c r="I66" s="233">
        <f t="shared" si="4"/>
        <v>2.0874129731580666E-2</v>
      </c>
      <c r="J66" s="233">
        <f t="shared" si="4"/>
        <v>2.3962532948858337E-2</v>
      </c>
      <c r="K66" s="233">
        <f t="shared" si="4"/>
        <v>2.1306817920976016E-2</v>
      </c>
      <c r="L66" s="233">
        <f t="shared" si="4"/>
        <v>2.1777575498220982E-2</v>
      </c>
      <c r="M66" s="233">
        <f t="shared" si="4"/>
        <v>2.1403082898650692E-2</v>
      </c>
      <c r="N66" s="233">
        <f t="shared" si="4"/>
        <v>2.2044781520872813E-2</v>
      </c>
      <c r="O66" s="233">
        <f t="shared" si="4"/>
        <v>2.1985033183813205E-2</v>
      </c>
      <c r="P66" s="233">
        <f t="shared" si="4"/>
        <v>2.4826089488752413E-2</v>
      </c>
      <c r="Q66" s="233">
        <f t="shared" si="4"/>
        <v>2.6948517175591408E-2</v>
      </c>
      <c r="R66" s="233">
        <f t="shared" si="4"/>
        <v>2.7483186136795623E-2</v>
      </c>
      <c r="S66" s="233">
        <f t="shared" si="4"/>
        <v>2.8969936112391698E-2</v>
      </c>
      <c r="T66" s="233">
        <f t="shared" si="4"/>
        <v>3.0420543934663868E-2</v>
      </c>
      <c r="U66" s="233">
        <f t="shared" si="4"/>
        <v>3.0423359728667398E-2</v>
      </c>
      <c r="V66" s="233">
        <f t="shared" si="4"/>
        <v>2.7654953280210236E-2</v>
      </c>
      <c r="W66" s="233">
        <f t="shared" si="4"/>
        <v>2.7597099619610769E-2</v>
      </c>
      <c r="X66" s="233">
        <f t="shared" si="4"/>
        <v>2.5040471083689283E-2</v>
      </c>
      <c r="Y66" s="233">
        <f t="shared" si="4"/>
        <v>2.4770058867472803E-2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3.987257025653107E-2</v>
      </c>
      <c r="C67" s="233">
        <f t="shared" si="5"/>
        <v>3.5896704376927956E-2</v>
      </c>
      <c r="D67" s="233">
        <f t="shared" si="5"/>
        <v>3.5045730343340485E-2</v>
      </c>
      <c r="E67" s="233">
        <f t="shared" si="5"/>
        <v>3.2530722603540424E-2</v>
      </c>
      <c r="F67" s="233">
        <f t="shared" si="5"/>
        <v>3.37297868360436E-2</v>
      </c>
      <c r="G67" s="233">
        <f t="shared" si="5"/>
        <v>4.0939383020688551E-2</v>
      </c>
      <c r="H67" s="233">
        <f t="shared" si="5"/>
        <v>4.3965749052910605E-2</v>
      </c>
      <c r="I67" s="233">
        <f t="shared" si="5"/>
        <v>4.0840688605266517E-2</v>
      </c>
      <c r="J67" s="233">
        <f t="shared" si="5"/>
        <v>4.6883216639070663E-2</v>
      </c>
      <c r="K67" s="233">
        <f t="shared" si="5"/>
        <v>4.1687252454083508E-2</v>
      </c>
      <c r="L67" s="233">
        <f t="shared" si="5"/>
        <v>4.260829988782365E-2</v>
      </c>
      <c r="M67" s="233">
        <f t="shared" si="5"/>
        <v>4.1875596975620911E-2</v>
      </c>
      <c r="N67" s="233">
        <f t="shared" si="5"/>
        <v>4.3131094279968543E-2</v>
      </c>
      <c r="O67" s="233">
        <f t="shared" si="5"/>
        <v>4.3014195359634529E-2</v>
      </c>
      <c r="P67" s="233">
        <f t="shared" si="5"/>
        <v>4.8572783782341658E-2</v>
      </c>
      <c r="Q67" s="233">
        <f t="shared" si="5"/>
        <v>5.2725359691374492E-2</v>
      </c>
      <c r="R67" s="233">
        <f t="shared" si="5"/>
        <v>5.3771451137208846E-2</v>
      </c>
      <c r="S67" s="233">
        <f t="shared" si="5"/>
        <v>5.668030978511418E-2</v>
      </c>
      <c r="T67" s="233">
        <f t="shared" si="5"/>
        <v>5.9518455524342338E-2</v>
      </c>
      <c r="U67" s="233">
        <f t="shared" si="5"/>
        <v>5.9523964686523177E-2</v>
      </c>
      <c r="V67" s="233">
        <f t="shared" si="5"/>
        <v>5.4107517287367839E-2</v>
      </c>
      <c r="W67" s="233">
        <f t="shared" si="5"/>
        <v>5.399432534271674E-2</v>
      </c>
      <c r="X67" s="233">
        <f t="shared" si="5"/>
        <v>4.8992226033305088E-2</v>
      </c>
      <c r="Y67" s="233">
        <f t="shared" si="5"/>
        <v>4.8463158653751108E-2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6.8965679407576017E-2</v>
      </c>
      <c r="C68" s="300">
        <f t="shared" si="6"/>
        <v>7.0819375273759325E-2</v>
      </c>
      <c r="D68" s="300">
        <f t="shared" si="6"/>
        <v>6.9398545811430665E-2</v>
      </c>
      <c r="E68" s="300">
        <f t="shared" si="6"/>
        <v>7.2293034352286789E-2</v>
      </c>
      <c r="F68" s="300">
        <f t="shared" si="6"/>
        <v>7.1399303256679744E-2</v>
      </c>
      <c r="G68" s="300">
        <f t="shared" si="6"/>
        <v>7.2205765665000213E-2</v>
      </c>
      <c r="H68" s="300">
        <f t="shared" si="6"/>
        <v>7.45818830237438E-2</v>
      </c>
      <c r="I68" s="300">
        <f t="shared" si="6"/>
        <v>7.2968673902774381E-2</v>
      </c>
      <c r="J68" s="300">
        <f t="shared" si="6"/>
        <v>7.7163157315294176E-2</v>
      </c>
      <c r="K68" s="300">
        <f t="shared" si="6"/>
        <v>7.413478501932666E-2</v>
      </c>
      <c r="L68" s="300">
        <f t="shared" si="6"/>
        <v>7.4659914465803695E-2</v>
      </c>
      <c r="M68" s="300">
        <f t="shared" si="6"/>
        <v>7.4310600419949968E-2</v>
      </c>
      <c r="N68" s="300">
        <f t="shared" si="6"/>
        <v>7.44004159119485E-2</v>
      </c>
      <c r="O68" s="300">
        <f t="shared" si="6"/>
        <v>7.4555993213988217E-2</v>
      </c>
      <c r="P68" s="300">
        <f t="shared" si="6"/>
        <v>7.8649723886662776E-2</v>
      </c>
      <c r="Q68" s="300">
        <f t="shared" si="6"/>
        <v>8.3719550521001107E-2</v>
      </c>
      <c r="R68" s="300">
        <f t="shared" si="6"/>
        <v>8.4865386666534176E-2</v>
      </c>
      <c r="S68" s="300">
        <f t="shared" si="6"/>
        <v>9.0599053850006328E-2</v>
      </c>
      <c r="T68" s="300">
        <f t="shared" si="6"/>
        <v>9.6725185919789458E-2</v>
      </c>
      <c r="U68" s="300">
        <f t="shared" si="6"/>
        <v>9.7328662485303974E-2</v>
      </c>
      <c r="V68" s="300">
        <f t="shared" si="6"/>
        <v>8.9162814165967164E-2</v>
      </c>
      <c r="W68" s="300">
        <f t="shared" si="6"/>
        <v>8.8852873571767882E-2</v>
      </c>
      <c r="X68" s="300">
        <f t="shared" si="6"/>
        <v>8.1284447117058706E-2</v>
      </c>
      <c r="Y68" s="300">
        <f t="shared" si="6"/>
        <v>8.0244265219461514E-2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3.581329251736657E-2</v>
      </c>
      <c r="C69" s="301">
        <f t="shared" si="7"/>
        <v>3.9720311170736246E-2</v>
      </c>
      <c r="D69" s="301">
        <f t="shared" si="7"/>
        <v>4.0705940048508284E-2</v>
      </c>
      <c r="E69" s="301">
        <f t="shared" si="7"/>
        <v>4.3035871267156155E-2</v>
      </c>
      <c r="F69" s="301">
        <f t="shared" si="7"/>
        <v>4.188507856091514E-2</v>
      </c>
      <c r="G69" s="301">
        <f t="shared" si="7"/>
        <v>3.4457763354356324E-2</v>
      </c>
      <c r="H69" s="301">
        <f t="shared" si="7"/>
        <v>3.1172532499277646E-2</v>
      </c>
      <c r="I69" s="301">
        <f t="shared" si="7"/>
        <v>3.4496412214042066E-2</v>
      </c>
      <c r="J69" s="301">
        <f t="shared" si="7"/>
        <v>2.7981989465683983E-2</v>
      </c>
      <c r="K69" s="301">
        <f t="shared" si="7"/>
        <v>3.3535821121309921E-2</v>
      </c>
      <c r="L69" s="301">
        <f t="shared" si="7"/>
        <v>3.2552515079300175E-2</v>
      </c>
      <c r="M69" s="301">
        <f t="shared" si="7"/>
        <v>3.332945662460389E-2</v>
      </c>
      <c r="N69" s="301">
        <f t="shared" si="7"/>
        <v>3.2040017367391531E-2</v>
      </c>
      <c r="O69" s="301">
        <f t="shared" si="7"/>
        <v>3.2146201094675468E-2</v>
      </c>
      <c r="P69" s="301">
        <f t="shared" si="7"/>
        <v>2.6134518269201427E-2</v>
      </c>
      <c r="Q69" s="301">
        <f t="shared" si="7"/>
        <v>2.1478060672468845E-2</v>
      </c>
      <c r="R69" s="301">
        <f t="shared" si="7"/>
        <v>2.0315815356588968E-2</v>
      </c>
      <c r="S69" s="301">
        <f t="shared" si="7"/>
        <v>1.6874597652712063E-2</v>
      </c>
      <c r="T69" s="301">
        <f t="shared" si="7"/>
        <v>1.3473456942741787E-2</v>
      </c>
      <c r="U69" s="301">
        <f t="shared" si="7"/>
        <v>1.3417924983369623E-2</v>
      </c>
      <c r="V69" s="301">
        <f t="shared" si="7"/>
        <v>1.9788014208769997E-2</v>
      </c>
      <c r="W69" s="301">
        <f t="shared" si="7"/>
        <v>1.9917987856575749E-2</v>
      </c>
      <c r="X69" s="301">
        <f t="shared" si="7"/>
        <v>2.5724016003754679E-2</v>
      </c>
      <c r="Y69" s="301">
        <f t="shared" si="7"/>
        <v>2.6304271780460384E-2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0.30441298639761583</v>
      </c>
      <c r="C70" s="301">
        <f t="shared" si="8"/>
        <v>0.33762264495125804</v>
      </c>
      <c r="D70" s="301">
        <f t="shared" si="8"/>
        <v>0.34600049041232034</v>
      </c>
      <c r="E70" s="301">
        <f t="shared" si="8"/>
        <v>0.36580490577082719</v>
      </c>
      <c r="F70" s="301">
        <f t="shared" si="8"/>
        <v>0.3560231677677787</v>
      </c>
      <c r="G70" s="301">
        <f t="shared" si="8"/>
        <v>0.29289098851202899</v>
      </c>
      <c r="H70" s="301">
        <f t="shared" si="8"/>
        <v>0.26496652624385991</v>
      </c>
      <c r="I70" s="301">
        <f t="shared" si="8"/>
        <v>0.29321950381935757</v>
      </c>
      <c r="J70" s="301">
        <f t="shared" si="8"/>
        <v>0.23784691045831388</v>
      </c>
      <c r="K70" s="301">
        <f t="shared" si="8"/>
        <v>0.28505447953113433</v>
      </c>
      <c r="L70" s="301">
        <f t="shared" si="8"/>
        <v>0.27669637817405152</v>
      </c>
      <c r="M70" s="301">
        <f t="shared" si="8"/>
        <v>0.28330038130913326</v>
      </c>
      <c r="N70" s="301">
        <f t="shared" si="8"/>
        <v>0.2723401476228281</v>
      </c>
      <c r="O70" s="301">
        <f t="shared" si="8"/>
        <v>0.27324270930474159</v>
      </c>
      <c r="P70" s="301">
        <f t="shared" si="8"/>
        <v>0.22214340528821222</v>
      </c>
      <c r="Q70" s="301">
        <f t="shared" si="8"/>
        <v>0.1825635157159852</v>
      </c>
      <c r="R70" s="301">
        <f t="shared" si="8"/>
        <v>0.17268443053100621</v>
      </c>
      <c r="S70" s="301">
        <f t="shared" si="8"/>
        <v>0.14343408004805253</v>
      </c>
      <c r="T70" s="301">
        <f t="shared" si="8"/>
        <v>0.11452438401330521</v>
      </c>
      <c r="U70" s="301">
        <f t="shared" si="8"/>
        <v>0.11405236235864183</v>
      </c>
      <c r="V70" s="301">
        <f t="shared" si="8"/>
        <v>0.16819812077454496</v>
      </c>
      <c r="W70" s="301">
        <f t="shared" si="8"/>
        <v>0.16930289678089391</v>
      </c>
      <c r="X70" s="301">
        <f t="shared" si="8"/>
        <v>0.21865413603191478</v>
      </c>
      <c r="Y70" s="301">
        <f t="shared" si="8"/>
        <v>0.22358631013391317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0.12582011058727582</v>
      </c>
      <c r="C71" s="301">
        <f t="shared" si="9"/>
        <v>0.11327404492275046</v>
      </c>
      <c r="D71" s="301">
        <f t="shared" si="9"/>
        <v>0.11058874908343003</v>
      </c>
      <c r="E71" s="301">
        <f t="shared" si="9"/>
        <v>0.10265250243783869</v>
      </c>
      <c r="F71" s="301">
        <f t="shared" si="9"/>
        <v>0.10643621623818199</v>
      </c>
      <c r="G71" s="301">
        <f t="shared" si="9"/>
        <v>0.12918649753195052</v>
      </c>
      <c r="H71" s="301">
        <f t="shared" si="9"/>
        <v>0.13873636367807343</v>
      </c>
      <c r="I71" s="301">
        <f t="shared" si="9"/>
        <v>0.1288750618210632</v>
      </c>
      <c r="J71" s="301">
        <f t="shared" si="9"/>
        <v>0.14794259472773405</v>
      </c>
      <c r="K71" s="301">
        <f t="shared" si="9"/>
        <v>0.1315464410773301</v>
      </c>
      <c r="L71" s="301">
        <f t="shared" si="9"/>
        <v>0.13445285742379906</v>
      </c>
      <c r="M71" s="301">
        <f t="shared" si="9"/>
        <v>0.13214077267862601</v>
      </c>
      <c r="N71" s="301">
        <f t="shared" si="9"/>
        <v>0.1361025641723452</v>
      </c>
      <c r="O71" s="301">
        <f t="shared" si="9"/>
        <v>0.13573368313484671</v>
      </c>
      <c r="P71" s="301">
        <f t="shared" si="9"/>
        <v>0.1532741177131671</v>
      </c>
      <c r="Q71" s="301">
        <f t="shared" si="9"/>
        <v>0.16637780169278168</v>
      </c>
      <c r="R71" s="301">
        <f t="shared" si="9"/>
        <v>0.16967880136630342</v>
      </c>
      <c r="S71" s="301">
        <f t="shared" si="9"/>
        <v>0.17885786643302692</v>
      </c>
      <c r="T71" s="301">
        <f t="shared" si="9"/>
        <v>0.18781379298792478</v>
      </c>
      <c r="U71" s="301">
        <f t="shared" si="9"/>
        <v>0.18783117745525091</v>
      </c>
      <c r="V71" s="301">
        <f t="shared" si="9"/>
        <v>0.17073927677347189</v>
      </c>
      <c r="W71" s="301">
        <f t="shared" si="9"/>
        <v>0.17038209330368401</v>
      </c>
      <c r="X71" s="301">
        <f t="shared" si="9"/>
        <v>0.15459769103842944</v>
      </c>
      <c r="Y71" s="301">
        <f t="shared" si="9"/>
        <v>0.15292818952961465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0.29565529809510788</v>
      </c>
      <c r="C72" s="301">
        <f t="shared" si="10"/>
        <v>0.28611587755219348</v>
      </c>
      <c r="D72" s="301">
        <f t="shared" si="10"/>
        <v>0.28447248349184329</v>
      </c>
      <c r="E72" s="301">
        <f t="shared" si="10"/>
        <v>0.2780607435286449</v>
      </c>
      <c r="F72" s="301">
        <f t="shared" si="10"/>
        <v>0.28101105137126137</v>
      </c>
      <c r="G72" s="301">
        <f t="shared" si="10"/>
        <v>0.29739576329118128</v>
      </c>
      <c r="H72" s="301">
        <f t="shared" si="10"/>
        <v>0.30382696489851885</v>
      </c>
      <c r="I72" s="301">
        <f t="shared" si="10"/>
        <v>0.29699626650017036</v>
      </c>
      <c r="J72" s="301">
        <f t="shared" si="10"/>
        <v>0.30995958520668221</v>
      </c>
      <c r="K72" s="301">
        <f t="shared" si="10"/>
        <v>0.29868916590342809</v>
      </c>
      <c r="L72" s="301">
        <f t="shared" si="10"/>
        <v>0.30068748165072628</v>
      </c>
      <c r="M72" s="301">
        <f t="shared" si="10"/>
        <v>0.29907961159586238</v>
      </c>
      <c r="N72" s="301">
        <f t="shared" si="10"/>
        <v>0.30194577487230573</v>
      </c>
      <c r="O72" s="301">
        <f t="shared" si="10"/>
        <v>0.30164678481548246</v>
      </c>
      <c r="P72" s="301">
        <f t="shared" si="10"/>
        <v>0.3135171419298583</v>
      </c>
      <c r="Q72" s="301">
        <f t="shared" si="10"/>
        <v>0.32194463148154034</v>
      </c>
      <c r="R72" s="301">
        <f t="shared" si="10"/>
        <v>0.32409653774386021</v>
      </c>
      <c r="S72" s="301">
        <f t="shared" si="10"/>
        <v>0.32952190133870202</v>
      </c>
      <c r="T72" s="301">
        <f t="shared" si="10"/>
        <v>0.33469751389265651</v>
      </c>
      <c r="U72" s="301">
        <f t="shared" si="10"/>
        <v>0.33458080991497213</v>
      </c>
      <c r="V72" s="301">
        <f t="shared" si="10"/>
        <v>0.32232552482999927</v>
      </c>
      <c r="W72" s="301">
        <f t="shared" si="10"/>
        <v>0.32223860790491882</v>
      </c>
      <c r="X72" s="301">
        <f t="shared" si="10"/>
        <v>0.31167731059218567</v>
      </c>
      <c r="Y72" s="301">
        <f t="shared" si="10"/>
        <v>0.31112143137312748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5.7301268027786526E-2</v>
      </c>
      <c r="C73" s="302">
        <f t="shared" si="11"/>
        <v>6.3552497873178002E-2</v>
      </c>
      <c r="D73" s="302">
        <f t="shared" si="11"/>
        <v>6.512950407761324E-2</v>
      </c>
      <c r="E73" s="302">
        <f t="shared" si="11"/>
        <v>6.8857394027449823E-2</v>
      </c>
      <c r="F73" s="302">
        <f t="shared" si="11"/>
        <v>6.7016125697464235E-2</v>
      </c>
      <c r="G73" s="302">
        <f t="shared" si="11"/>
        <v>5.5132421366970129E-2</v>
      </c>
      <c r="H73" s="302">
        <f t="shared" si="11"/>
        <v>4.9876051998844206E-2</v>
      </c>
      <c r="I73" s="302">
        <f t="shared" si="11"/>
        <v>5.518712747231469E-2</v>
      </c>
      <c r="J73" s="302">
        <f t="shared" si="11"/>
        <v>4.4766751747522933E-2</v>
      </c>
      <c r="K73" s="302">
        <f t="shared" si="11"/>
        <v>5.3655057980328075E-2</v>
      </c>
      <c r="L73" s="302">
        <f t="shared" si="11"/>
        <v>5.207873981195927E-2</v>
      </c>
      <c r="M73" s="302">
        <f t="shared" si="11"/>
        <v>5.3320169927355526E-2</v>
      </c>
      <c r="N73" s="302">
        <f t="shared" si="11"/>
        <v>5.1259362739227439E-2</v>
      </c>
      <c r="O73" s="302">
        <f t="shared" si="11"/>
        <v>5.1433921751480753E-2</v>
      </c>
      <c r="P73" s="302">
        <f t="shared" si="11"/>
        <v>4.1813618972575496E-2</v>
      </c>
      <c r="Q73" s="302">
        <f t="shared" si="11"/>
        <v>3.4362806873726261E-2</v>
      </c>
      <c r="R73" s="302">
        <f t="shared" si="11"/>
        <v>3.2503249161070627E-2</v>
      </c>
      <c r="S73" s="302">
        <f t="shared" si="11"/>
        <v>2.6997293844584692E-2</v>
      </c>
      <c r="T73" s="302">
        <f t="shared" si="11"/>
        <v>2.1553804871741949E-2</v>
      </c>
      <c r="U73" s="302">
        <f t="shared" si="11"/>
        <v>2.1468679973391403E-2</v>
      </c>
      <c r="V73" s="302">
        <f t="shared" si="11"/>
        <v>2.9608232058282336E-2</v>
      </c>
      <c r="W73" s="302">
        <f t="shared" si="11"/>
        <v>2.9950879930889036E-2</v>
      </c>
      <c r="X73" s="302">
        <f t="shared" si="11"/>
        <v>3.8306131496210094E-2</v>
      </c>
      <c r="Y73" s="302">
        <f t="shared" si="11"/>
        <v>3.9787136579298658E-2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3.8200845351857707E-2</v>
      </c>
      <c r="C74" s="302">
        <f t="shared" si="12"/>
        <v>4.2368331915452001E-2</v>
      </c>
      <c r="D74" s="302">
        <f t="shared" si="12"/>
        <v>4.34196693850755E-2</v>
      </c>
      <c r="E74" s="302">
        <f t="shared" si="12"/>
        <v>4.590492935163324E-2</v>
      </c>
      <c r="F74" s="302">
        <f t="shared" si="12"/>
        <v>4.4677417131642812E-2</v>
      </c>
      <c r="G74" s="302">
        <f t="shared" si="12"/>
        <v>3.6754947577980111E-2</v>
      </c>
      <c r="H74" s="302">
        <f t="shared" si="12"/>
        <v>3.3250701332562818E-2</v>
      </c>
      <c r="I74" s="302">
        <f t="shared" si="12"/>
        <v>3.6796173028311549E-2</v>
      </c>
      <c r="J74" s="302">
        <f t="shared" si="12"/>
        <v>2.9847455430062907E-2</v>
      </c>
      <c r="K74" s="302">
        <f t="shared" si="12"/>
        <v>3.5771542529397266E-2</v>
      </c>
      <c r="L74" s="302">
        <f t="shared" si="12"/>
        <v>3.4722682751253529E-2</v>
      </c>
      <c r="M74" s="302">
        <f t="shared" si="12"/>
        <v>3.5551420399577503E-2</v>
      </c>
      <c r="N74" s="302">
        <f t="shared" si="12"/>
        <v>3.4176018525217657E-2</v>
      </c>
      <c r="O74" s="302">
        <f t="shared" si="12"/>
        <v>3.4289281167653847E-2</v>
      </c>
      <c r="P74" s="302">
        <f t="shared" si="12"/>
        <v>2.787681948714819E-2</v>
      </c>
      <c r="Q74" s="302">
        <f t="shared" si="12"/>
        <v>2.2909931383966783E-2</v>
      </c>
      <c r="R74" s="302">
        <f t="shared" si="12"/>
        <v>2.1670203047028234E-2</v>
      </c>
      <c r="S74" s="302">
        <f t="shared" si="12"/>
        <v>1.7999570829559539E-2</v>
      </c>
      <c r="T74" s="302">
        <f t="shared" si="12"/>
        <v>1.4371687405591242E-2</v>
      </c>
      <c r="U74" s="302">
        <f t="shared" si="12"/>
        <v>1.4312453315594272E-2</v>
      </c>
      <c r="V74" s="302">
        <f t="shared" si="12"/>
        <v>2.1107215156021333E-2</v>
      </c>
      <c r="W74" s="302">
        <f t="shared" si="12"/>
        <v>2.1245853713680807E-2</v>
      </c>
      <c r="X74" s="302">
        <f t="shared" si="12"/>
        <v>2.7438950404004996E-2</v>
      </c>
      <c r="Y74" s="302">
        <f t="shared" si="12"/>
        <v>2.8057889899157747E-2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0.20015318471546364</v>
      </c>
      <c r="C76" s="302">
        <f t="shared" si="14"/>
        <v>0.18019504776356349</v>
      </c>
      <c r="D76" s="302">
        <f t="shared" si="14"/>
        <v>0.17592331002915451</v>
      </c>
      <c r="E76" s="302">
        <f t="shared" si="14"/>
        <v>0.16329842014956186</v>
      </c>
      <c r="F76" s="302">
        <f t="shared" si="14"/>
        <v>0.16931750854215438</v>
      </c>
      <c r="G76" s="302">
        <f t="shared" si="14"/>
        <v>0.20550839434623103</v>
      </c>
      <c r="H76" s="302">
        <f t="shared" si="14"/>
        <v>0.22070021156711181</v>
      </c>
      <c r="I76" s="302">
        <f t="shared" si="14"/>
        <v>0.20501296599954413</v>
      </c>
      <c r="J76" s="302">
        <f t="shared" si="14"/>
        <v>0.23534537802909636</v>
      </c>
      <c r="K76" s="302">
        <f t="shared" si="14"/>
        <v>0.20926256539370275</v>
      </c>
      <c r="L76" s="302">
        <f t="shared" si="14"/>
        <v>0.21388605908751349</v>
      </c>
      <c r="M76" s="302">
        <f t="shared" si="14"/>
        <v>0.21020802126892937</v>
      </c>
      <c r="N76" s="302">
        <f t="shared" si="14"/>
        <v>0.21651039360786065</v>
      </c>
      <c r="O76" s="302">
        <f t="shared" si="14"/>
        <v>0.21592358189634786</v>
      </c>
      <c r="P76" s="302">
        <f t="shared" si="14"/>
        <v>0.24382670347013463</v>
      </c>
      <c r="Q76" s="302">
        <f t="shared" si="14"/>
        <v>0.26467189322384732</v>
      </c>
      <c r="R76" s="302">
        <f t="shared" si="14"/>
        <v>0.26992308553576133</v>
      </c>
      <c r="S76" s="302">
        <f t="shared" si="14"/>
        <v>0.28452503666455781</v>
      </c>
      <c r="T76" s="302">
        <f t="shared" si="14"/>
        <v>0.29877202161532335</v>
      </c>
      <c r="U76" s="302">
        <f t="shared" si="14"/>
        <v>0.29879967662598644</v>
      </c>
      <c r="V76" s="302">
        <f t="shared" si="14"/>
        <v>0.27161007761569561</v>
      </c>
      <c r="W76" s="302">
        <f t="shared" si="14"/>
        <v>0.27104187426034898</v>
      </c>
      <c r="X76" s="302">
        <f t="shared" si="14"/>
        <v>0.24593222869197059</v>
      </c>
      <c r="Y76" s="302">
        <f t="shared" si="14"/>
        <v>0.24327640489467109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4.6170693758217196E-2</v>
      </c>
      <c r="C77" s="235">
        <f t="shared" si="15"/>
        <v>4.1566814831680433E-2</v>
      </c>
      <c r="D77" s="235">
        <f t="shared" si="15"/>
        <v>4.0581424091926797E-2</v>
      </c>
      <c r="E77" s="235">
        <f t="shared" si="15"/>
        <v>3.7669155045643422E-2</v>
      </c>
      <c r="F77" s="235">
        <f t="shared" si="15"/>
        <v>3.9057619022737217E-2</v>
      </c>
      <c r="G77" s="235">
        <f t="shared" si="15"/>
        <v>4.7406016314911516E-2</v>
      </c>
      <c r="H77" s="235">
        <f t="shared" si="15"/>
        <v>5.0910415915313693E-2</v>
      </c>
      <c r="I77" s="235">
        <f t="shared" si="15"/>
        <v>4.7291732495213422E-2</v>
      </c>
      <c r="J77" s="235">
        <f t="shared" si="15"/>
        <v>5.428871587449572E-2</v>
      </c>
      <c r="K77" s="235">
        <f t="shared" si="15"/>
        <v>4.8272016433746442E-2</v>
      </c>
      <c r="L77" s="235">
        <f t="shared" si="15"/>
        <v>4.9338549108374874E-2</v>
      </c>
      <c r="M77" s="235">
        <f t="shared" si="15"/>
        <v>4.8490111158239833E-2</v>
      </c>
      <c r="N77" s="235">
        <f t="shared" si="15"/>
        <v>4.9943922166167193E-2</v>
      </c>
      <c r="O77" s="235">
        <f t="shared" si="15"/>
        <v>4.9808558325394353E-2</v>
      </c>
      <c r="P77" s="235">
        <f t="shared" si="15"/>
        <v>5.6245160785220648E-2</v>
      </c>
      <c r="Q77" s="235">
        <f t="shared" si="15"/>
        <v>6.105366220286626E-2</v>
      </c>
      <c r="R77" s="235">
        <f t="shared" si="15"/>
        <v>6.2264990378551044E-2</v>
      </c>
      <c r="S77" s="235">
        <f t="shared" si="15"/>
        <v>6.5633321563480895E-2</v>
      </c>
      <c r="T77" s="235">
        <f t="shared" si="15"/>
        <v>6.8919770290613816E-2</v>
      </c>
      <c r="U77" s="235">
        <f t="shared" si="15"/>
        <v>6.8926149659645622E-2</v>
      </c>
      <c r="V77" s="235">
        <f t="shared" si="15"/>
        <v>6.2654140292932439E-2</v>
      </c>
      <c r="W77" s="235">
        <f t="shared" si="15"/>
        <v>6.2523068967990036E-2</v>
      </c>
      <c r="X77" s="235">
        <f t="shared" si="15"/>
        <v>5.6730856580447651E-2</v>
      </c>
      <c r="Y77" s="235">
        <f t="shared" si="15"/>
        <v>5.611821967739148E-2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81.214267110169715</v>
      </c>
      <c r="D81" s="322">
        <f t="shared" si="16"/>
        <v>84.416559249822683</v>
      </c>
      <c r="E81" s="322">
        <f t="shared" si="16"/>
        <v>88.086890818019654</v>
      </c>
      <c r="F81" s="322">
        <f t="shared" si="16"/>
        <v>86.063464907372762</v>
      </c>
      <c r="G81" s="322">
        <f t="shared" si="16"/>
        <v>74.422734224133734</v>
      </c>
      <c r="H81" s="322">
        <f t="shared" si="16"/>
        <v>69.184207572026438</v>
      </c>
      <c r="I81" s="322">
        <f t="shared" si="16"/>
        <v>62.68604644409092</v>
      </c>
      <c r="J81" s="322">
        <f t="shared" si="16"/>
        <v>58.778615280905832</v>
      </c>
      <c r="K81" s="322">
        <f t="shared" si="16"/>
        <v>58.584497493210392</v>
      </c>
      <c r="L81" s="322">
        <f t="shared" si="16"/>
        <v>54.972130712265859</v>
      </c>
      <c r="M81" s="322">
        <f t="shared" si="16"/>
        <v>48.836122411789226</v>
      </c>
      <c r="N81" s="322">
        <f t="shared" si="16"/>
        <v>49.677746196368744</v>
      </c>
      <c r="O81" s="322">
        <f t="shared" si="16"/>
        <v>48.50678071854594</v>
      </c>
      <c r="P81" s="322">
        <f t="shared" si="16"/>
        <v>45.656087741848062</v>
      </c>
      <c r="Q81" s="322">
        <f t="shared" si="16"/>
        <v>45.316254286959342</v>
      </c>
      <c r="R81" s="322">
        <f t="shared" si="16"/>
        <v>44.78211755065923</v>
      </c>
      <c r="S81" s="322">
        <f t="shared" si="16"/>
        <v>44.567239448558666</v>
      </c>
      <c r="T81" s="322">
        <f t="shared" si="16"/>
        <v>44.653240672446991</v>
      </c>
      <c r="U81" s="322">
        <f t="shared" si="16"/>
        <v>44.271085391808953</v>
      </c>
      <c r="V81" s="322">
        <f t="shared" si="16"/>
        <v>46.388642436553589</v>
      </c>
      <c r="W81" s="322">
        <f t="shared" si="16"/>
        <v>44.934769899421788</v>
      </c>
      <c r="X81" s="322">
        <f t="shared" si="16"/>
        <v>41.075085611101812</v>
      </c>
      <c r="Y81" s="322">
        <f t="shared" si="16"/>
        <v>39.084281515055139</v>
      </c>
      <c r="DA81" s="95"/>
    </row>
    <row r="82" spans="1:105" ht="12" customHeight="1" x14ac:dyDescent="0.25">
      <c r="A82" s="55" t="s">
        <v>91</v>
      </c>
      <c r="B82" s="334">
        <f>IF(B$6=0,0,B$6/TEL!B$5*1000)</f>
        <v>2.8436326241090382</v>
      </c>
      <c r="C82" s="334">
        <f>IF(C$6=0,0,C$6/TEL!C$5*1000)</f>
        <v>2.526614599290276</v>
      </c>
      <c r="D82" s="334">
        <f>IF(D$6=0,0,D$6/TEL!D$5*1000)</f>
        <v>2.5639813090509915</v>
      </c>
      <c r="E82" s="334">
        <f>IF(E$6=0,0,E$6/TEL!E$5*1000)</f>
        <v>2.4834595155147703</v>
      </c>
      <c r="F82" s="334">
        <f>IF(F$6=0,0,F$6/TEL!F$5*1000)</f>
        <v>2.5158486822707355</v>
      </c>
      <c r="G82" s="334">
        <f>IF(G$6=0,0,G$6/TEL!G$5*1000)</f>
        <v>2.6405780456022208</v>
      </c>
      <c r="H82" s="334">
        <f>IF(H$6=0,0,H$6/TEL!H$5*1000)</f>
        <v>2.6361707740647002</v>
      </c>
      <c r="I82" s="334">
        <f>IF(I$6=0,0,I$6/TEL!I$5*1000)</f>
        <v>2.2187891290226061</v>
      </c>
      <c r="J82" s="334">
        <f>IF(J$6=0,0,J$6/TEL!J$5*1000)</f>
        <v>2.3882998134313902</v>
      </c>
      <c r="K82" s="334">
        <f>IF(K$6=0,0,K$6/TEL!K$5*1000)</f>
        <v>2.1165965053090718</v>
      </c>
      <c r="L82" s="334">
        <f>IF(L$6=0,0,L$6/TEL!L$5*1000)</f>
        <v>2.0299664934127502</v>
      </c>
      <c r="M82" s="334">
        <f>IF(M$6=0,0,M$6/TEL!M$5*1000)</f>
        <v>1.772369542639084</v>
      </c>
      <c r="N82" s="334">
        <f>IF(N$6=0,0,N$6/TEL!N$5*1000)</f>
        <v>1.8569681475036717</v>
      </c>
      <c r="O82" s="334">
        <f>IF(O$6=0,0,O$6/TEL!O$5*1000)</f>
        <v>1.8082827898152236</v>
      </c>
      <c r="P82" s="334">
        <f>IF(P$6=0,0,P$6/TEL!P$5*1000)</f>
        <v>1.9219575078014186</v>
      </c>
      <c r="Q82" s="334">
        <f>IF(Q$6=0,0,Q$6/TEL!Q$5*1000)</f>
        <v>2.0707403661929589</v>
      </c>
      <c r="R82" s="334">
        <f>IF(R$6=0,0,R$6/TEL!R$5*1000)</f>
        <v>2.0869328529365445</v>
      </c>
      <c r="S82" s="334">
        <f>IF(S$6=0,0,S$6/TEL!S$5*1000)</f>
        <v>2.1892736131167787</v>
      </c>
      <c r="T82" s="334">
        <f>IF(T$6=0,0,T$6/TEL!T$5*1000)</f>
        <v>2.3033329964500191</v>
      </c>
      <c r="U82" s="334">
        <f>IF(U$6=0,0,U$6/TEL!U$5*1000)</f>
        <v>2.2838317870299432</v>
      </c>
      <c r="V82" s="334">
        <f>IF(V$6=0,0,V$6/TEL!V$5*1000)</f>
        <v>2.1753110362302364</v>
      </c>
      <c r="W82" s="334">
        <f>IF(W$6=0,0,W$6/TEL!W$5*1000)</f>
        <v>2.1027262404628964</v>
      </c>
      <c r="X82" s="334">
        <f>IF(X$6=0,0,X$6/TEL!X$5*1000)</f>
        <v>1.7440452281169301</v>
      </c>
      <c r="Y82" s="334">
        <f>IF(Y$6=0,0,Y$6/TEL!Y$5*1000)</f>
        <v>1.641594704474391</v>
      </c>
      <c r="DA82" s="67"/>
    </row>
    <row r="83" spans="1:105" ht="12" customHeight="1" x14ac:dyDescent="0.25">
      <c r="A83" s="173" t="s">
        <v>92</v>
      </c>
      <c r="B83" s="335">
        <f>IF(B$7=0,0,B$7/TEL!B$5*1000)</f>
        <v>2.3332370249099785</v>
      </c>
      <c r="C83" s="335">
        <f>IF(C$7=0,0,C$7/TEL!C$5*1000)</f>
        <v>2.0731196712125342</v>
      </c>
      <c r="D83" s="335">
        <f>IF(D$7=0,0,D$7/TEL!D$5*1000)</f>
        <v>2.103779535631582</v>
      </c>
      <c r="E83" s="335">
        <f>IF(E$7=0,0,E$7/TEL!E$5*1000)</f>
        <v>2.0377103717044274</v>
      </c>
      <c r="F83" s="335">
        <f>IF(F$7=0,0,F$7/TEL!F$5*1000)</f>
        <v>2.0642860982734232</v>
      </c>
      <c r="G83" s="335">
        <f>IF(G$7=0,0,G$7/TEL!G$5*1000)</f>
        <v>2.1666281399813103</v>
      </c>
      <c r="H83" s="335">
        <f>IF(H$7=0,0,H$7/TEL!H$5*1000)</f>
        <v>2.1630119171812909</v>
      </c>
      <c r="I83" s="335">
        <f>IF(I$7=0,0,I$7/TEL!I$5*1000)</f>
        <v>1.8205449263775229</v>
      </c>
      <c r="J83" s="335">
        <f>IF(J$7=0,0,J$7/TEL!J$5*1000)</f>
        <v>1.9596306161488333</v>
      </c>
      <c r="K83" s="335">
        <f>IF(K$7=0,0,K$7/TEL!K$5*1000)</f>
        <v>1.7366945684587256</v>
      </c>
      <c r="L83" s="335">
        <f>IF(L$7=0,0,L$7/TEL!L$5*1000)</f>
        <v>1.6656135330566153</v>
      </c>
      <c r="M83" s="335">
        <f>IF(M$7=0,0,M$7/TEL!M$5*1000)</f>
        <v>1.4542519324218124</v>
      </c>
      <c r="N83" s="335">
        <f>IF(N$7=0,0,N$7/TEL!N$5*1000)</f>
        <v>1.523666172310705</v>
      </c>
      <c r="O83" s="335">
        <f>IF(O$7=0,0,O$7/TEL!O$5*1000)</f>
        <v>1.4837192121560809</v>
      </c>
      <c r="P83" s="335">
        <f>IF(P$7=0,0,P$7/TEL!P$5*1000)</f>
        <v>1.576990775631933</v>
      </c>
      <c r="Q83" s="335">
        <f>IF(Q$7=0,0,Q$7/TEL!Q$5*1000)</f>
        <v>1.6990690184147355</v>
      </c>
      <c r="R83" s="335">
        <f>IF(R$7=0,0,R$7/TEL!R$5*1000)</f>
        <v>1.7123551613838321</v>
      </c>
      <c r="S83" s="335">
        <f>IF(S$7=0,0,S$7/TEL!S$5*1000)</f>
        <v>1.7963270671727409</v>
      </c>
      <c r="T83" s="335">
        <f>IF(T$7=0,0,T$7/TEL!T$5*1000)</f>
        <v>1.8899142534974511</v>
      </c>
      <c r="U83" s="335">
        <f>IF(U$7=0,0,U$7/TEL!U$5*1000)</f>
        <v>1.8739132611527733</v>
      </c>
      <c r="V83" s="335">
        <f>IF(V$7=0,0,V$7/TEL!V$5*1000)</f>
        <v>1.7848705938299376</v>
      </c>
      <c r="W83" s="335">
        <f>IF(W$7=0,0,W$7/TEL!W$5*1000)</f>
        <v>1.72531383832853</v>
      </c>
      <c r="X83" s="335">
        <f>IF(X$7=0,0,X$7/TEL!X$5*1000)</f>
        <v>1.431011469224148</v>
      </c>
      <c r="Y83" s="335">
        <f>IF(Y$7=0,0,Y$7/TEL!Y$5*1000)</f>
        <v>1.346949501107193</v>
      </c>
      <c r="DA83" s="177"/>
    </row>
    <row r="84" spans="1:105" ht="12" customHeight="1" x14ac:dyDescent="0.25">
      <c r="A84" s="173" t="s">
        <v>93</v>
      </c>
      <c r="B84" s="335">
        <f>IF(B$8=0,0,B$8/TEL!B$5*1000)</f>
        <v>1.6770141116540482</v>
      </c>
      <c r="C84" s="335">
        <f>IF(C$8=0,0,C$8/TEL!C$5*1000)</f>
        <v>1.4900547636840085</v>
      </c>
      <c r="D84" s="335">
        <f>IF(D$8=0,0,D$8/TEL!D$5*1000)</f>
        <v>1.5120915412351985</v>
      </c>
      <c r="E84" s="335">
        <f>IF(E$8=0,0,E$8/TEL!E$5*1000)</f>
        <v>1.4646043296625577</v>
      </c>
      <c r="F84" s="335">
        <f>IF(F$8=0,0,F$8/TEL!F$5*1000)</f>
        <v>1.4837056331340233</v>
      </c>
      <c r="G84" s="335">
        <f>IF(G$8=0,0,G$8/TEL!G$5*1000)</f>
        <v>1.557263975611566</v>
      </c>
      <c r="H84" s="335">
        <f>IF(H$8=0,0,H$8/TEL!H$5*1000)</f>
        <v>1.5546648154740537</v>
      </c>
      <c r="I84" s="335">
        <f>IF(I$8=0,0,I$8/TEL!I$5*1000)</f>
        <v>1.308516665833845</v>
      </c>
      <c r="J84" s="335">
        <f>IF(J$8=0,0,J$8/TEL!J$5*1000)</f>
        <v>1.4084845053569741</v>
      </c>
      <c r="K84" s="335">
        <f>IF(K$8=0,0,K$8/TEL!K$5*1000)</f>
        <v>1.2482492210797096</v>
      </c>
      <c r="L84" s="335">
        <f>IF(L$8=0,0,L$8/TEL!L$5*1000)</f>
        <v>1.1971597268844423</v>
      </c>
      <c r="M84" s="335">
        <f>IF(M$8=0,0,M$8/TEL!M$5*1000)</f>
        <v>1.045243576428178</v>
      </c>
      <c r="N84" s="335">
        <f>IF(N$8=0,0,N$8/TEL!N$5*1000)</f>
        <v>1.0951350613483191</v>
      </c>
      <c r="O84" s="335">
        <f>IF(O$8=0,0,O$8/TEL!O$5*1000)</f>
        <v>1.0664231837371831</v>
      </c>
      <c r="P84" s="335">
        <f>IF(P$8=0,0,P$8/TEL!P$5*1000)</f>
        <v>1.133462119985452</v>
      </c>
      <c r="Q84" s="335">
        <f>IF(Q$8=0,0,Q$8/TEL!Q$5*1000)</f>
        <v>1.2212058569855915</v>
      </c>
      <c r="R84" s="335">
        <f>IF(R$8=0,0,R$8/TEL!R$5*1000)</f>
        <v>1.2307552722446296</v>
      </c>
      <c r="S84" s="335">
        <f>IF(S$8=0,0,S$8/TEL!S$5*1000)</f>
        <v>1.2911100795304076</v>
      </c>
      <c r="T84" s="335">
        <f>IF(T$8=0,0,T$8/TEL!T$5*1000)</f>
        <v>1.3583758697012931</v>
      </c>
      <c r="U84" s="335">
        <f>IF(U$8=0,0,U$8/TEL!U$5*1000)</f>
        <v>1.3468751564535557</v>
      </c>
      <c r="V84" s="335">
        <f>IF(V$8=0,0,V$8/TEL!V$5*1000)</f>
        <v>1.2828757393152679</v>
      </c>
      <c r="W84" s="335">
        <f>IF(W$8=0,0,W$8/TEL!W$5*1000)</f>
        <v>1.2400693212986305</v>
      </c>
      <c r="X84" s="335">
        <f>IF(X$8=0,0,X$8/TEL!X$5*1000)</f>
        <v>1.0285394935048566</v>
      </c>
      <c r="Y84" s="335">
        <f>IF(Y$8=0,0,Y$8/TEL!Y$5*1000)</f>
        <v>0.9681199539207952</v>
      </c>
      <c r="DA84" s="177"/>
    </row>
    <row r="85" spans="1:105" ht="12" customHeight="1" x14ac:dyDescent="0.25">
      <c r="A85" s="173" t="s">
        <v>94</v>
      </c>
      <c r="B85" s="335">
        <f>IF(B$9=0,0,B$9/TEL!B$5*1000)</f>
        <v>3.2811145662796588</v>
      </c>
      <c r="C85" s="335">
        <f>IF(C$9=0,0,C$9/TEL!C$5*1000)</f>
        <v>2.9153245376426247</v>
      </c>
      <c r="D85" s="335">
        <f>IF(D$9=0,0,D$9/TEL!D$5*1000)</f>
        <v>2.9584399719819108</v>
      </c>
      <c r="E85" s="335">
        <f>IF(E$9=0,0,E$9/TEL!E$5*1000)</f>
        <v>2.8655302102093501</v>
      </c>
      <c r="F85" s="335">
        <f>IF(F$9=0,0,F$9/TEL!F$5*1000)</f>
        <v>2.9029023256970024</v>
      </c>
      <c r="G85" s="335">
        <f>IF(G$9=0,0,G$9/TEL!G$5*1000)</f>
        <v>3.0468208218487165</v>
      </c>
      <c r="H85" s="335">
        <f>IF(H$9=0,0,H$9/TEL!H$5*1000)</f>
        <v>3.0417355085361919</v>
      </c>
      <c r="I85" s="335">
        <f>IF(I$9=0,0,I$9/TEL!I$5*1000)</f>
        <v>2.5601413027183924</v>
      </c>
      <c r="J85" s="335">
        <f>IF(J$9=0,0,J$9/TEL!J$5*1000)</f>
        <v>2.7557305539592969</v>
      </c>
      <c r="K85" s="335">
        <f>IF(K$9=0,0,K$9/TEL!K$5*1000)</f>
        <v>2.4422267368950834</v>
      </c>
      <c r="L85" s="335">
        <f>IF(L$9=0,0,L$9/TEL!L$5*1000)</f>
        <v>2.3422690308608649</v>
      </c>
      <c r="M85" s="335">
        <f>IF(M$9=0,0,M$9/TEL!M$5*1000)</f>
        <v>2.0450417799681739</v>
      </c>
      <c r="N85" s="335">
        <f>IF(N$9=0,0,N$9/TEL!N$5*1000)</f>
        <v>2.1426555548119288</v>
      </c>
      <c r="O85" s="335">
        <f>IF(O$9=0,0,O$9/TEL!O$5*1000)</f>
        <v>2.086480142094489</v>
      </c>
      <c r="P85" s="335">
        <f>IF(P$9=0,0,P$9/TEL!P$5*1000)</f>
        <v>2.2176432782324049</v>
      </c>
      <c r="Q85" s="335">
        <f>IF(Q$9=0,0,Q$9/TEL!Q$5*1000)</f>
        <v>2.3893158071457221</v>
      </c>
      <c r="R85" s="335">
        <f>IF(R$9=0,0,R$9/TEL!R$5*1000)</f>
        <v>2.407999445696015</v>
      </c>
      <c r="S85" s="335">
        <f>IF(S$9=0,0,S$9/TEL!S$5*1000)</f>
        <v>2.5260849382116666</v>
      </c>
      <c r="T85" s="335">
        <f>IF(T$9=0,0,T$9/TEL!T$5*1000)</f>
        <v>2.6576919189807904</v>
      </c>
      <c r="U85" s="335">
        <f>IF(U$9=0,0,U$9/TEL!U$5*1000)</f>
        <v>2.6351905234960875</v>
      </c>
      <c r="V85" s="335">
        <f>IF(V$9=0,0,V$9/TEL!V$5*1000)</f>
        <v>2.5099742725733494</v>
      </c>
      <c r="W85" s="335">
        <f>IF(W$9=0,0,W$9/TEL!W$5*1000)</f>
        <v>2.4262225851494952</v>
      </c>
      <c r="X85" s="335">
        <f>IF(X$9=0,0,X$9/TEL!X$5*1000)</f>
        <v>2.0123598785964569</v>
      </c>
      <c r="Y85" s="335">
        <f>IF(Y$9=0,0,Y$9/TEL!Y$5*1000)</f>
        <v>1.8941477359319896</v>
      </c>
      <c r="DA85" s="177"/>
    </row>
    <row r="86" spans="1:105" ht="12" customHeight="1" x14ac:dyDescent="0.25">
      <c r="A86" s="56" t="s">
        <v>95</v>
      </c>
      <c r="B86" s="336">
        <f>IF(B$10=0,0,B$10/TEL!B$5*1000)</f>
        <v>5.6751870727597691</v>
      </c>
      <c r="C86" s="336">
        <f>IF(C$10=0,0,C$10/TEL!C$5*1000)</f>
        <v>5.7515436600584362</v>
      </c>
      <c r="D86" s="336">
        <f>IF(D$10=0,0,D$10/TEL!D$5*1000)</f>
        <v>5.8583864543421695</v>
      </c>
      <c r="E86" s="336">
        <f>IF(E$10=0,0,E$10/TEL!E$5*1000)</f>
        <v>6.3680686238932331</v>
      </c>
      <c r="F86" s="336">
        <f>IF(F$10=0,0,F$10/TEL!F$5*1000)</f>
        <v>6.1448714302421248</v>
      </c>
      <c r="G86" s="336">
        <f>IF(G$10=0,0,G$10/TEL!G$5*1000)</f>
        <v>5.3737505075363909</v>
      </c>
      <c r="H86" s="336">
        <f>IF(H$10=0,0,H$10/TEL!H$5*1000)</f>
        <v>5.1598884762272856</v>
      </c>
      <c r="I86" s="336">
        <f>IF(I$10=0,0,I$10/TEL!I$5*1000)</f>
        <v>4.57411768123304</v>
      </c>
      <c r="J86" s="336">
        <f>IF(J$10=0,0,J$10/TEL!J$5*1000)</f>
        <v>4.5355435376956903</v>
      </c>
      <c r="K86" s="336">
        <f>IF(K$10=0,0,K$10/TEL!K$5*1000)</f>
        <v>4.3431491271244331</v>
      </c>
      <c r="L86" s="336">
        <f>IF(L$10=0,0,L$10/TEL!L$5*1000)</f>
        <v>4.104214576980751</v>
      </c>
      <c r="M86" s="336">
        <f>IF(M$10=0,0,M$10/TEL!M$5*1000)</f>
        <v>3.6290415786022332</v>
      </c>
      <c r="N86" s="336">
        <f>IF(N$10=0,0,N$10/TEL!N$5*1000)</f>
        <v>3.696044978578052</v>
      </c>
      <c r="O86" s="336">
        <f>IF(O$10=0,0,O$10/TEL!O$5*1000)</f>
        <v>3.616471214084326</v>
      </c>
      <c r="P86" s="336">
        <f>IF(P$10=0,0,P$10/TEL!P$5*1000)</f>
        <v>3.5908386946415987</v>
      </c>
      <c r="Q86" s="336">
        <f>IF(Q$10=0,0,Q$10/TEL!Q$5*1000)</f>
        <v>3.7938564401996251</v>
      </c>
      <c r="R86" s="336">
        <f>IF(R$10=0,0,R$10/TEL!R$5*1000)</f>
        <v>3.8004517216828813</v>
      </c>
      <c r="S86" s="336">
        <f>IF(S$10=0,0,S$10/TEL!S$5*1000)</f>
        <v>4.0377497267460924</v>
      </c>
      <c r="T86" s="336">
        <f>IF(T$10=0,0,T$10/TEL!T$5*1000)</f>
        <v>4.3190930059635404</v>
      </c>
      <c r="U86" s="336">
        <f>IF(U$10=0,0,U$10/TEL!U$5*1000)</f>
        <v>4.3088455279574438</v>
      </c>
      <c r="V86" s="336">
        <f>IF(V$10=0,0,V$10/TEL!V$5*1000)</f>
        <v>4.136141904981927</v>
      </c>
      <c r="W86" s="336">
        <f>IF(W$10=0,0,W$10/TEL!W$5*1000)</f>
        <v>3.9925834288498057</v>
      </c>
      <c r="X86" s="336">
        <f>IF(X$10=0,0,X$10/TEL!X$5*1000)</f>
        <v>3.3387656241842638</v>
      </c>
      <c r="Y86" s="336">
        <f>IF(Y$10=0,0,Y$10/TEL!Y$5*1000)</f>
        <v>3.1362894518061828</v>
      </c>
      <c r="DA86" s="68"/>
    </row>
    <row r="87" spans="1:105" ht="12" customHeight="1" x14ac:dyDescent="0.25">
      <c r="A87" s="174" t="s">
        <v>2707</v>
      </c>
      <c r="B87" s="349">
        <f>IF(B$16=0,0,B$16/TEL!B$5*1000)</f>
        <v>2.9470765237643093</v>
      </c>
      <c r="C87" s="349">
        <f>IF(C$16=0,0,C$16/TEL!C$5*1000)</f>
        <v>3.2258559611192306</v>
      </c>
      <c r="D87" s="349">
        <f>IF(D$16=0,0,D$16/TEL!D$5*1000)</f>
        <v>3.4362553999246295</v>
      </c>
      <c r="E87" s="349">
        <f>IF(E$16=0,0,E$16/TEL!E$5*1000)</f>
        <v>3.7908960935683349</v>
      </c>
      <c r="F87" s="349">
        <f>IF(F$16=0,0,F$16/TEL!F$5*1000)</f>
        <v>3.6047749888698717</v>
      </c>
      <c r="G87" s="349">
        <f>IF(G$16=0,0,G$16/TEL!G$5*1000)</f>
        <v>2.5644409640793553</v>
      </c>
      <c r="H87" s="349">
        <f>IF(H$16=0,0,H$16/TEL!H$5*1000)</f>
        <v>2.1566469589757644</v>
      </c>
      <c r="I87" s="349">
        <f>IF(I$16=0,0,I$16/TEL!I$5*1000)</f>
        <v>2.1624436982039463</v>
      </c>
      <c r="J87" s="349">
        <f>IF(J$16=0,0,J$16/TEL!J$5*1000)</f>
        <v>1.6447425935977984</v>
      </c>
      <c r="K87" s="349">
        <f>IF(K$16=0,0,K$16/TEL!K$5*1000)</f>
        <v>1.964679228414133</v>
      </c>
      <c r="L87" s="349">
        <f>IF(L$16=0,0,L$16/TEL!L$5*1000)</f>
        <v>1.789481113952295</v>
      </c>
      <c r="M87" s="349">
        <f>IF(M$16=0,0,M$16/TEL!M$5*1000)</f>
        <v>1.6276814236375752</v>
      </c>
      <c r="N87" s="349">
        <f>IF(N$16=0,0,N$16/TEL!N$5*1000)</f>
        <v>1.5916758509045228</v>
      </c>
      <c r="O87" s="349">
        <f>IF(O$16=0,0,O$16/TEL!O$5*1000)</f>
        <v>1.5593087274337045</v>
      </c>
      <c r="P87" s="349">
        <f>IF(P$16=0,0,P$16/TEL!P$5*1000)</f>
        <v>1.1931998591895914</v>
      </c>
      <c r="Q87" s="349">
        <f>IF(Q$16=0,0,Q$16/TEL!Q$5*1000)</f>
        <v>0.97330525902433895</v>
      </c>
      <c r="R87" s="349">
        <f>IF(R$16=0,0,R$16/TEL!R$5*1000)</f>
        <v>0.90978523143625489</v>
      </c>
      <c r="S87" s="349">
        <f>IF(S$16=0,0,S$16/TEL!S$5*1000)</f>
        <v>0.75205423418650441</v>
      </c>
      <c r="T87" s="349">
        <f>IF(T$16=0,0,T$16/TEL!T$5*1000)</f>
        <v>0.60163351555410094</v>
      </c>
      <c r="U87" s="349">
        <f>IF(U$16=0,0,U$16/TEL!U$5*1000)</f>
        <v>0.59402610271964307</v>
      </c>
      <c r="V87" s="349">
        <f>IF(V$16=0,0,V$16/TEL!V$5*1000)</f>
        <v>0.91793911566007358</v>
      </c>
      <c r="W87" s="349">
        <f>IF(W$16=0,0,W$16/TEL!W$5*1000)</f>
        <v>0.89501020119470864</v>
      </c>
      <c r="X87" s="349">
        <f>IF(X$16=0,0,X$16/TEL!X$5*1000)</f>
        <v>1.0566161596155763</v>
      </c>
      <c r="Y87" s="349">
        <f>IF(Y$16=0,0,Y$16/TEL!Y$5*1000)</f>
        <v>1.0280835633160346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25.050150451996629</v>
      </c>
      <c r="C88" s="349">
        <f>IF(C$27=0,0,C$27/TEL!C$5*1000)</f>
        <v>27.419775669513459</v>
      </c>
      <c r="D88" s="349">
        <f>IF(D$27=0,0,D$27/TEL!D$5*1000)</f>
        <v>29.208170899359345</v>
      </c>
      <c r="E88" s="349">
        <f>IF(E$27=0,0,E$27/TEL!E$5*1000)</f>
        <v>32.222616795330829</v>
      </c>
      <c r="F88" s="349">
        <f>IF(F$27=0,0,F$27/TEL!F$5*1000)</f>
        <v>30.640587405393912</v>
      </c>
      <c r="G88" s="349">
        <f>IF(G$27=0,0,G$27/TEL!G$5*1000)</f>
        <v>21.797748194674536</v>
      </c>
      <c r="H88" s="349">
        <f>IF(H$27=0,0,H$27/TEL!H$5*1000)</f>
        <v>18.331499151293997</v>
      </c>
      <c r="I88" s="349">
        <f>IF(I$27=0,0,I$27/TEL!I$5*1000)</f>
        <v>18.380771434733546</v>
      </c>
      <c r="J88" s="349">
        <f>IF(J$27=0,0,J$27/TEL!J$5*1000)</f>
        <v>13.980312045581289</v>
      </c>
      <c r="K88" s="349">
        <f>IF(K$27=0,0,K$27/TEL!K$5*1000)</f>
        <v>16.699773441520129</v>
      </c>
      <c r="L88" s="349">
        <f>IF(L$27=0,0,L$27/TEL!L$5*1000)</f>
        <v>15.21058946859451</v>
      </c>
      <c r="M88" s="349">
        <f>IF(M$27=0,0,M$27/TEL!M$5*1000)</f>
        <v>13.835292100919396</v>
      </c>
      <c r="N88" s="349">
        <f>IF(N$27=0,0,N$27/TEL!N$5*1000)</f>
        <v>13.529244732688449</v>
      </c>
      <c r="O88" s="349">
        <f>IF(O$27=0,0,O$27/TEL!O$5*1000)</f>
        <v>13.254124183186494</v>
      </c>
      <c r="P88" s="349">
        <f>IF(P$27=0,0,P$27/TEL!P$5*1000)</f>
        <v>10.142198803111532</v>
      </c>
      <c r="Q88" s="349">
        <f>IF(Q$27=0,0,Q$27/TEL!Q$5*1000)</f>
        <v>8.2730947017068814</v>
      </c>
      <c r="R88" s="349">
        <f>IF(R$27=0,0,R$27/TEL!R$5*1000)</f>
        <v>7.7331744672081655</v>
      </c>
      <c r="S88" s="349">
        <f>IF(S$27=0,0,S$27/TEL!S$5*1000)</f>
        <v>6.3924609905852874</v>
      </c>
      <c r="T88" s="349">
        <f>IF(T$27=0,0,T$27/TEL!T$5*1000)</f>
        <v>5.1138848822098577</v>
      </c>
      <c r="U88" s="349">
        <f>IF(U$27=0,0,U$27/TEL!U$5*1000)</f>
        <v>5.0492218731169682</v>
      </c>
      <c r="V88" s="349">
        <f>IF(V$27=0,0,V$27/TEL!V$5*1000)</f>
        <v>7.8024824831106239</v>
      </c>
      <c r="W88" s="349">
        <f>IF(W$27=0,0,W$27/TEL!W$5*1000)</f>
        <v>7.6075867101550267</v>
      </c>
      <c r="X88" s="349">
        <f>IF(X$27=0,0,X$27/TEL!X$5*1000)</f>
        <v>8.9812373567323984</v>
      </c>
      <c r="Y88" s="349">
        <f>IF(Y$27=0,0,Y$27/TEL!Y$5*1000)</f>
        <v>8.7387102881862901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10.353739298038034</v>
      </c>
      <c r="C89" s="349">
        <f>IF(C$38=0,0,C$38/TEL!C$5*1000)</f>
        <v>9.1994685410056185</v>
      </c>
      <c r="D89" s="349">
        <f>IF(D$38=0,0,D$38/TEL!D$5*1000)</f>
        <v>9.3355216893651445</v>
      </c>
      <c r="E89" s="349">
        <f>IF(E$38=0,0,E$38/TEL!E$5*1000)</f>
        <v>9.0423397744383944</v>
      </c>
      <c r="F89" s="349">
        <f>IF(F$38=0,0,F$38/TEL!F$5*1000)</f>
        <v>9.1602695610883149</v>
      </c>
      <c r="G89" s="349">
        <f>IF(G$38=0,0,G$38/TEL!G$5*1000)</f>
        <v>9.6144123711670595</v>
      </c>
      <c r="H89" s="349">
        <f>IF(H$38=0,0,H$38/TEL!H$5*1000)</f>
        <v>9.5983653824919806</v>
      </c>
      <c r="I89" s="349">
        <f>IF(I$38=0,0,I$38/TEL!I$5*1000)</f>
        <v>8.0786681108002565</v>
      </c>
      <c r="J89" s="349">
        <f>IF(J$38=0,0,J$38/TEL!J$5*1000)</f>
        <v>8.6958608591604474</v>
      </c>
      <c r="K89" s="349">
        <f>IF(K$38=0,0,K$38/TEL!K$5*1000)</f>
        <v>7.7065821475355936</v>
      </c>
      <c r="L89" s="349">
        <f>IF(L$38=0,0,L$38/TEL!L$5*1000)</f>
        <v>7.3911600529387291</v>
      </c>
      <c r="M89" s="349">
        <f>IF(M$38=0,0,M$38/TEL!M$5*1000)</f>
        <v>6.4532429501217941</v>
      </c>
      <c r="N89" s="349">
        <f>IF(N$38=0,0,N$38/TEL!N$5*1000)</f>
        <v>6.7612686396287538</v>
      </c>
      <c r="O89" s="349">
        <f>IF(O$38=0,0,O$38/TEL!O$5*1000)</f>
        <v>6.5840040039426082</v>
      </c>
      <c r="P89" s="349">
        <f>IF(P$38=0,0,P$38/TEL!P$5*1000)</f>
        <v>6.9978965668667046</v>
      </c>
      <c r="Q89" s="349">
        <f>IF(Q$38=0,0,Q$38/TEL!Q$5*1000)</f>
        <v>7.5396187692153891</v>
      </c>
      <c r="R89" s="349">
        <f>IF(R$38=0,0,R$38/TEL!R$5*1000)</f>
        <v>7.5985760286407569</v>
      </c>
      <c r="S89" s="349">
        <f>IF(S$38=0,0,S$38/TEL!S$5*1000)</f>
        <v>7.9712013605790322</v>
      </c>
      <c r="T89" s="349">
        <f>IF(T$38=0,0,T$38/TEL!T$5*1000)</f>
        <v>8.3864944998949404</v>
      </c>
      <c r="U89" s="349">
        <f>IF(U$38=0,0,U$38/TEL!U$5*1000)</f>
        <v>8.3154900963654317</v>
      </c>
      <c r="V89" s="349">
        <f>IF(V$38=0,0,V$38/TEL!V$5*1000)</f>
        <v>7.9203632601203502</v>
      </c>
      <c r="W89" s="349">
        <f>IF(W$38=0,0,W$38/TEL!W$5*1000)</f>
        <v>7.6560801575828545</v>
      </c>
      <c r="X89" s="349">
        <f>IF(X$38=0,0,X$38/TEL!X$5*1000)</f>
        <v>6.3501133946821557</v>
      </c>
      <c r="Y89" s="349">
        <f>IF(Y$38=0,0,Y$38/TEL!Y$5*1000)</f>
        <v>5.9770884111631686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24.329480114683992</v>
      </c>
      <c r="C90" s="349">
        <f>IF(C$39=0,0,C$39/TEL!C$5*1000)</f>
        <v>23.23669130398445</v>
      </c>
      <c r="D90" s="349">
        <f>IF(D$39=0,0,D$39/TEL!D$5*1000)</f>
        <v>24.014188257633393</v>
      </c>
      <c r="E90" s="349">
        <f>IF(E$39=0,0,E$39/TEL!E$5*1000)</f>
        <v>24.493506355985119</v>
      </c>
      <c r="F90" s="349">
        <f>IF(F$39=0,0,F$39/TEL!F$5*1000)</f>
        <v>24.184784758274482</v>
      </c>
      <c r="G90" s="349">
        <f>IF(G$39=0,0,G$39/TEL!G$5*1000)</f>
        <v>22.133005850802967</v>
      </c>
      <c r="H90" s="349">
        <f>IF(H$39=0,0,H$39/TEL!H$5*1000)</f>
        <v>21.02002780551792</v>
      </c>
      <c r="I90" s="349">
        <f>IF(I$39=0,0,I$39/TEL!I$5*1000)</f>
        <v>18.617521755551287</v>
      </c>
      <c r="J90" s="349">
        <f>IF(J$39=0,0,J$39/TEL!J$5*1000)</f>
        <v>18.218995211492725</v>
      </c>
      <c r="K90" s="349">
        <f>IF(K$39=0,0,K$39/TEL!K$5*1000)</f>
        <v>17.498554691118485</v>
      </c>
      <c r="L90" s="349">
        <f>IF(L$39=0,0,L$39/TEL!L$5*1000)</f>
        <v>16.529431544845771</v>
      </c>
      <c r="M90" s="349">
        <f>IF(M$39=0,0,M$39/TEL!M$5*1000)</f>
        <v>14.605888522765914</v>
      </c>
      <c r="N90" s="349">
        <f>IF(N$39=0,0,N$39/TEL!N$5*1000)</f>
        <v>14.999985569172296</v>
      </c>
      <c r="O90" s="349">
        <f>IF(O$39=0,0,O$39/TEL!O$5*1000)</f>
        <v>14.631914445499023</v>
      </c>
      <c r="P90" s="349">
        <f>IF(P$39=0,0,P$39/TEL!P$5*1000)</f>
        <v>14.313966140523043</v>
      </c>
      <c r="Q90" s="349">
        <f>IF(Q$39=0,0,Q$39/TEL!Q$5*1000)</f>
        <v>14.589324786538896</v>
      </c>
      <c r="R90" s="349">
        <f>IF(R$39=0,0,R$39/TEL!R$5*1000)</f>
        <v>14.513729251007209</v>
      </c>
      <c r="S90" s="349">
        <f>IF(S$39=0,0,S$39/TEL!S$5*1000)</f>
        <v>14.685881480506255</v>
      </c>
      <c r="T90" s="349">
        <f>IF(T$39=0,0,T$39/TEL!T$5*1000)</f>
        <v>14.945328640318461</v>
      </c>
      <c r="U90" s="349">
        <f>IF(U$39=0,0,U$39/TEL!U$5*1000)</f>
        <v>14.812255606206326</v>
      </c>
      <c r="V90" s="349">
        <f>IF(V$39=0,0,V$39/TEL!V$5*1000)</f>
        <v>14.952243519513315</v>
      </c>
      <c r="W90" s="349">
        <f>IF(W$39=0,0,W$39/TEL!W$5*1000)</f>
        <v>14.479717698917526</v>
      </c>
      <c r="X90" s="349">
        <f>IF(X$39=0,0,X$39/TEL!X$5*1000)</f>
        <v>12.802172215611995</v>
      </c>
      <c r="Y90" s="349">
        <f>IF(Y$39=0,0,Y$39/TEL!Y$5*1000)</f>
        <v>12.159957609154226</v>
      </c>
      <c r="DA90" s="178"/>
    </row>
    <row r="91" spans="1:105" ht="12" customHeight="1" x14ac:dyDescent="0.25">
      <c r="A91" s="41" t="s">
        <v>2757</v>
      </c>
      <c r="B91" s="337">
        <f>IF(B$59=0,0,B$59/TEL!B$5*1000)</f>
        <v>3.7993872692596158</v>
      </c>
      <c r="C91" s="337">
        <f>IF(C$59=0,0,C$59/TEL!C$5*1000)</f>
        <v>3.3758184026590579</v>
      </c>
      <c r="D91" s="337">
        <f>IF(D$59=0,0,D$59/TEL!D$5*1000)</f>
        <v>3.4257441912983198</v>
      </c>
      <c r="E91" s="337">
        <f>IF(E$59=0,0,E$59/TEL!E$5*1000)</f>
        <v>3.3181587477126473</v>
      </c>
      <c r="F91" s="337">
        <f>IF(F$59=0,0,F$59/TEL!F$5*1000)</f>
        <v>3.3614340241288794</v>
      </c>
      <c r="G91" s="337">
        <f>IF(G$59=0,0,G$59/TEL!G$5*1000)</f>
        <v>3.5280853528296063</v>
      </c>
      <c r="H91" s="337">
        <f>IF(H$59=0,0,H$59/TEL!H$5*1000)</f>
        <v>3.5221967822632605</v>
      </c>
      <c r="I91" s="337">
        <f>IF(I$59=0,0,I$59/TEL!I$5*1000)</f>
        <v>2.9645317396164725</v>
      </c>
      <c r="J91" s="337">
        <f>IF(J$59=0,0,J$59/TEL!J$5*1000)</f>
        <v>3.191015544481389</v>
      </c>
      <c r="K91" s="337">
        <f>IF(K$59=0,0,K$59/TEL!K$5*1000)</f>
        <v>2.8279918257550287</v>
      </c>
      <c r="L91" s="337">
        <f>IF(L$59=0,0,L$59/TEL!L$5*1000)</f>
        <v>2.7122451707391324</v>
      </c>
      <c r="M91" s="337">
        <f>IF(M$59=0,0,M$59/TEL!M$5*1000)</f>
        <v>2.3680690042850676</v>
      </c>
      <c r="N91" s="337">
        <f>IF(N$59=0,0,N$59/TEL!N$5*1000)</f>
        <v>2.4811014894220484</v>
      </c>
      <c r="O91" s="337">
        <f>IF(O$59=0,0,O$59/TEL!O$5*1000)</f>
        <v>2.4160528165968103</v>
      </c>
      <c r="P91" s="337">
        <f>IF(P$59=0,0,P$59/TEL!P$5*1000)</f>
        <v>2.5679339958643856</v>
      </c>
      <c r="Q91" s="337">
        <f>IF(Q$59=0,0,Q$59/TEL!Q$5*1000)</f>
        <v>2.7667232815352052</v>
      </c>
      <c r="R91" s="337">
        <f>IF(R$59=0,0,R$59/TEL!R$5*1000)</f>
        <v>2.7883581184229382</v>
      </c>
      <c r="S91" s="337">
        <f>IF(S$59=0,0,S$59/TEL!S$5*1000)</f>
        <v>2.9250959579239018</v>
      </c>
      <c r="T91" s="337">
        <f>IF(T$59=0,0,T$59/TEL!T$5*1000)</f>
        <v>3.0774910898765402</v>
      </c>
      <c r="U91" s="337">
        <f>IF(U$59=0,0,U$59/TEL!U$5*1000)</f>
        <v>3.0514354573107743</v>
      </c>
      <c r="V91" s="337">
        <f>IF(V$59=0,0,V$59/TEL!V$5*1000)</f>
        <v>2.9064405112185088</v>
      </c>
      <c r="W91" s="337">
        <f>IF(W$59=0,0,W$59/TEL!W$5*1000)</f>
        <v>2.8094597174823113</v>
      </c>
      <c r="X91" s="337">
        <f>IF(X$59=0,0,X$59/TEL!X$5*1000)</f>
        <v>2.3302247908330256</v>
      </c>
      <c r="Y91" s="337">
        <f>IF(Y$59=0,0,Y$59/TEL!Y$5*1000)</f>
        <v>2.1933402959948758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SE: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22.446677245835669</v>
      </c>
      <c r="C5" s="223">
        <v>34.294570171355389</v>
      </c>
      <c r="D5" s="223">
        <v>30.534181007380841</v>
      </c>
      <c r="E5" s="223">
        <v>29.129552304340908</v>
      </c>
      <c r="F5" s="223">
        <v>28.561305246820709</v>
      </c>
      <c r="G5" s="223">
        <v>18.162067235493389</v>
      </c>
      <c r="H5" s="223">
        <v>16.02416681410832</v>
      </c>
      <c r="I5" s="223">
        <v>14.956612394851399</v>
      </c>
      <c r="J5" s="223">
        <v>16.988544398116801</v>
      </c>
      <c r="K5" s="223">
        <v>12.232519086888299</v>
      </c>
      <c r="L5" s="223">
        <v>13.19049501853126</v>
      </c>
      <c r="M5" s="223">
        <v>10.996617715893199</v>
      </c>
      <c r="N5" s="223">
        <v>9.9234370193802945</v>
      </c>
      <c r="O5" s="223">
        <v>9.6438505695947345</v>
      </c>
      <c r="P5" s="223">
        <v>11.63487324048115</v>
      </c>
      <c r="Q5" s="223">
        <v>11.226902624497439</v>
      </c>
      <c r="R5" s="223">
        <v>11.350189403946271</v>
      </c>
      <c r="S5" s="223">
        <v>10.724845606767079</v>
      </c>
      <c r="T5" s="223">
        <v>10.085811973461031</v>
      </c>
      <c r="U5" s="223">
        <v>10.18742586195723</v>
      </c>
      <c r="V5" s="223">
        <v>11.199003109604231</v>
      </c>
      <c r="W5" s="223">
        <v>10.944801458666079</v>
      </c>
      <c r="X5" s="223">
        <v>11.247228107062019</v>
      </c>
      <c r="Y5" s="223">
        <v>10.754554281631689</v>
      </c>
      <c r="DA5" s="89" t="s">
        <v>2759</v>
      </c>
    </row>
    <row r="6" spans="1:105" ht="12" customHeight="1" x14ac:dyDescent="0.25">
      <c r="A6" s="55" t="s">
        <v>91</v>
      </c>
      <c r="B6" s="259">
        <v>0.78224938100638564</v>
      </c>
      <c r="C6" s="259">
        <v>1.094799761036698</v>
      </c>
      <c r="D6" s="259">
        <v>0.9504501136341037</v>
      </c>
      <c r="E6" s="259">
        <v>0.8476370143754266</v>
      </c>
      <c r="F6" s="259">
        <v>0.85866688617988973</v>
      </c>
      <c r="G6" s="259">
        <v>0.64936442220676815</v>
      </c>
      <c r="H6" s="259">
        <v>0.61206378537903205</v>
      </c>
      <c r="I6" s="259">
        <v>0.53312860246867944</v>
      </c>
      <c r="J6" s="259">
        <v>0.68422674690748131</v>
      </c>
      <c r="K6" s="259">
        <v>0.44284456882597889</v>
      </c>
      <c r="L6" s="259">
        <v>0.4866145646953825</v>
      </c>
      <c r="M6" s="259">
        <v>0.39929924294743518</v>
      </c>
      <c r="N6" s="259">
        <v>0.37064832963720651</v>
      </c>
      <c r="O6" s="259">
        <v>0.35901261766565529</v>
      </c>
      <c r="P6" s="259">
        <v>0.48077684329751241</v>
      </c>
      <c r="Q6" s="259">
        <v>0.49766100722380668</v>
      </c>
      <c r="R6" s="259">
        <v>0.5125541474691433</v>
      </c>
      <c r="S6" s="259">
        <v>0.50708796786419774</v>
      </c>
      <c r="T6" s="259">
        <v>0.49761107545594241</v>
      </c>
      <c r="U6" s="259">
        <v>0.5021287956955649</v>
      </c>
      <c r="V6" s="259">
        <v>0.50220711104761051</v>
      </c>
      <c r="W6" s="259">
        <v>0.48995279954897653</v>
      </c>
      <c r="X6" s="259">
        <v>0.46071979790439399</v>
      </c>
      <c r="Y6" s="259">
        <v>0.43666109297834482</v>
      </c>
      <c r="DA6" s="67" t="s">
        <v>2760</v>
      </c>
    </row>
    <row r="7" spans="1:105" ht="12" customHeight="1" x14ac:dyDescent="0.25">
      <c r="A7" s="173" t="s">
        <v>92</v>
      </c>
      <c r="B7" s="224">
        <v>0.16487520704421341</v>
      </c>
      <c r="C7" s="224">
        <v>0.23075165242145121</v>
      </c>
      <c r="D7" s="224">
        <v>0.20032698404824911</v>
      </c>
      <c r="E7" s="224">
        <v>0.17865700074276761</v>
      </c>
      <c r="F7" s="224">
        <v>0.1809817739437285</v>
      </c>
      <c r="G7" s="224">
        <v>0.13686695848930669</v>
      </c>
      <c r="H7" s="224">
        <v>0.12900507918434401</v>
      </c>
      <c r="I7" s="224">
        <v>0.1123678597228549</v>
      </c>
      <c r="J7" s="224">
        <v>0.14421491317311591</v>
      </c>
      <c r="K7" s="224">
        <v>9.3338635665846104E-2</v>
      </c>
      <c r="L7" s="224">
        <v>0.1025640659525508</v>
      </c>
      <c r="M7" s="224">
        <v>8.4160559218158834E-2</v>
      </c>
      <c r="N7" s="224">
        <v>7.8121787723124364E-2</v>
      </c>
      <c r="O7" s="224">
        <v>7.5669321199024031E-2</v>
      </c>
      <c r="P7" s="224">
        <v>0.1013336456447686</v>
      </c>
      <c r="Q7" s="224">
        <v>0.1048923317756988</v>
      </c>
      <c r="R7" s="224">
        <v>0.10803136856001611</v>
      </c>
      <c r="S7" s="224">
        <v>0.1068792583557909</v>
      </c>
      <c r="T7" s="224">
        <v>0.1048818076247508</v>
      </c>
      <c r="U7" s="224">
        <v>0.1058340104362345</v>
      </c>
      <c r="V7" s="224">
        <v>0.10585051701354441</v>
      </c>
      <c r="W7" s="224">
        <v>0.1032676678677615</v>
      </c>
      <c r="X7" s="224">
        <v>9.7106209238706984E-2</v>
      </c>
      <c r="Y7" s="224">
        <v>9.2035340469472912E-2</v>
      </c>
      <c r="DA7" s="177" t="s">
        <v>2761</v>
      </c>
    </row>
    <row r="8" spans="1:105" ht="12" customHeight="1" x14ac:dyDescent="0.25">
      <c r="A8" s="173" t="s">
        <v>93</v>
      </c>
      <c r="B8" s="224">
        <v>0.6388791387887649</v>
      </c>
      <c r="C8" s="224">
        <v>0.89414545471089513</v>
      </c>
      <c r="D8" s="224">
        <v>0.77625213238140323</v>
      </c>
      <c r="E8" s="224">
        <v>0.69228256218362128</v>
      </c>
      <c r="F8" s="224">
        <v>0.70129088506694515</v>
      </c>
      <c r="G8" s="224">
        <v>0.53034926315414643</v>
      </c>
      <c r="H8" s="224">
        <v>0.49988506681036982</v>
      </c>
      <c r="I8" s="224">
        <v>0.43541708140522939</v>
      </c>
      <c r="J8" s="224">
        <v>0.55882203989487245</v>
      </c>
      <c r="K8" s="224">
        <v>0.36168025647375213</v>
      </c>
      <c r="L8" s="224">
        <v>0.39742811124336042</v>
      </c>
      <c r="M8" s="224">
        <v>0.32611589430095139</v>
      </c>
      <c r="N8" s="224">
        <v>0.30271610484045841</v>
      </c>
      <c r="O8" s="224">
        <v>0.2932129798472306</v>
      </c>
      <c r="P8" s="224">
        <v>0.39266032425660458</v>
      </c>
      <c r="Q8" s="224">
        <v>0.40644996777734671</v>
      </c>
      <c r="R8" s="224">
        <v>0.41861350135734121</v>
      </c>
      <c r="S8" s="224">
        <v>0.4141491601852465</v>
      </c>
      <c r="T8" s="224">
        <v>0.40640918747681098</v>
      </c>
      <c r="U8" s="224">
        <v>0.41009890240156482</v>
      </c>
      <c r="V8" s="224">
        <v>0.41016286415836972</v>
      </c>
      <c r="W8" s="224">
        <v>0.40015451622382159</v>
      </c>
      <c r="X8" s="224">
        <v>0.37627932326314018</v>
      </c>
      <c r="Y8" s="224">
        <v>0.35663008472522972</v>
      </c>
      <c r="DA8" s="177" t="s">
        <v>2762</v>
      </c>
    </row>
    <row r="9" spans="1:105" ht="12" customHeight="1" x14ac:dyDescent="0.25">
      <c r="A9" s="173" t="s">
        <v>94</v>
      </c>
      <c r="B9" s="224">
        <v>0.89856772313675937</v>
      </c>
      <c r="C9" s="224">
        <v>1.2575934893036149</v>
      </c>
      <c r="D9" s="224">
        <v>1.0917794443819431</v>
      </c>
      <c r="E9" s="224">
        <v>0.97367831863781285</v>
      </c>
      <c r="F9" s="224">
        <v>0.98634830219353786</v>
      </c>
      <c r="G9" s="224">
        <v>0.745923134637277</v>
      </c>
      <c r="H9" s="224">
        <v>0.70307599519597885</v>
      </c>
      <c r="I9" s="224">
        <v>0.61240336661315076</v>
      </c>
      <c r="J9" s="224">
        <v>0.78596939161132839</v>
      </c>
      <c r="K9" s="224">
        <v>0.50869434425310389</v>
      </c>
      <c r="L9" s="224">
        <v>0.55897281872051197</v>
      </c>
      <c r="M9" s="224">
        <v>0.45867394758932972</v>
      </c>
      <c r="N9" s="224">
        <v>0.42576272188041397</v>
      </c>
      <c r="O9" s="224">
        <v>0.41239681138279149</v>
      </c>
      <c r="P9" s="224">
        <v>0.55226704412719452</v>
      </c>
      <c r="Q9" s="224">
        <v>0.57166183702150053</v>
      </c>
      <c r="R9" s="224">
        <v>0.58876954646243596</v>
      </c>
      <c r="S9" s="224">
        <v>0.58249056090983176</v>
      </c>
      <c r="T9" s="224">
        <v>0.57160448053640611</v>
      </c>
      <c r="U9" s="224">
        <v>0.57679397341176497</v>
      </c>
      <c r="V9" s="224">
        <v>0.57688393404232963</v>
      </c>
      <c r="W9" s="224">
        <v>0.56280743996090266</v>
      </c>
      <c r="X9" s="224">
        <v>0.52922757097534812</v>
      </c>
      <c r="Y9" s="224">
        <v>0.50159140246958822</v>
      </c>
      <c r="DA9" s="177" t="s">
        <v>2763</v>
      </c>
    </row>
    <row r="10" spans="1:105" ht="12" customHeight="1" x14ac:dyDescent="0.25">
      <c r="A10" s="56" t="s">
        <v>95</v>
      </c>
      <c r="B10" s="260">
        <v>2.634073684792805</v>
      </c>
      <c r="C10" s="260">
        <v>3.8011192801870339</v>
      </c>
      <c r="D10" s="260">
        <v>3.3205127723668841</v>
      </c>
      <c r="E10" s="260">
        <v>3.2002366124959041</v>
      </c>
      <c r="F10" s="260">
        <v>3.1418862505750171</v>
      </c>
      <c r="G10" s="260">
        <v>2.1493390309639642</v>
      </c>
      <c r="H10" s="260">
        <v>1.986724676717869</v>
      </c>
      <c r="I10" s="260">
        <v>1.7680103524532349</v>
      </c>
      <c r="J10" s="260">
        <v>2.1629897102345428</v>
      </c>
      <c r="K10" s="260">
        <v>1.4500861035177139</v>
      </c>
      <c r="L10" s="260">
        <v>1.5704702232164791</v>
      </c>
      <c r="M10" s="260">
        <v>1.301291444256748</v>
      </c>
      <c r="N10" s="260">
        <v>1.193863029060952</v>
      </c>
      <c r="O10" s="260">
        <v>1.1517606422824</v>
      </c>
      <c r="P10" s="260">
        <v>1.502275532783816</v>
      </c>
      <c r="Q10" s="260">
        <v>1.55229184108937</v>
      </c>
      <c r="R10" s="260">
        <v>1.591676445263865</v>
      </c>
      <c r="S10" s="260">
        <v>1.609382304070347</v>
      </c>
      <c r="T10" s="260">
        <v>1.6125279092520659</v>
      </c>
      <c r="U10" s="260">
        <v>1.6380358760642211</v>
      </c>
      <c r="V10" s="260">
        <v>1.647869341821822</v>
      </c>
      <c r="W10" s="260">
        <v>1.6050095940925231</v>
      </c>
      <c r="X10" s="260">
        <v>1.5146987811802259</v>
      </c>
      <c r="Y10" s="260">
        <v>1.428009369247454</v>
      </c>
      <c r="DA10" s="68" t="s">
        <v>2764</v>
      </c>
    </row>
    <row r="11" spans="1:105" ht="12" customHeight="1" x14ac:dyDescent="0.25">
      <c r="A11" s="37" t="s">
        <v>159</v>
      </c>
      <c r="B11" s="226">
        <v>0</v>
      </c>
      <c r="C11" s="226">
        <v>1.1366455337219949</v>
      </c>
      <c r="D11" s="226">
        <v>0.9986572756708505</v>
      </c>
      <c r="E11" s="226">
        <v>1.061808815009031</v>
      </c>
      <c r="F11" s="226">
        <v>0.88757252071704484</v>
      </c>
      <c r="G11" s="226">
        <v>0.16149384511823989</v>
      </c>
      <c r="H11" s="226">
        <v>0.11301215282540759</v>
      </c>
      <c r="I11" s="226">
        <v>0.1101936302389618</v>
      </c>
      <c r="J11" s="226">
        <v>8.2496794180893146E-2</v>
      </c>
      <c r="K11" s="226">
        <v>0.1091252854639191</v>
      </c>
      <c r="L11" s="226">
        <v>0.14320082914172219</v>
      </c>
      <c r="M11" s="226">
        <v>0.1219044044461762</v>
      </c>
      <c r="N11" s="226">
        <v>0.1134685014254968</v>
      </c>
      <c r="O11" s="226">
        <v>0.13946302743938799</v>
      </c>
      <c r="P11" s="226">
        <v>6.6250500879768137E-2</v>
      </c>
      <c r="Q11" s="226">
        <v>3.187435845839872E-2</v>
      </c>
      <c r="R11" s="226">
        <v>3.483052112845534E-2</v>
      </c>
      <c r="S11" s="226">
        <v>1.542455019069537E-2</v>
      </c>
      <c r="T11" s="226">
        <v>6.3138465150548726E-3</v>
      </c>
      <c r="U11" s="226">
        <v>3.7762717127200721E-3</v>
      </c>
      <c r="V11" s="226">
        <v>6.2665111850520499E-3</v>
      </c>
      <c r="W11" s="226">
        <v>4.9731781570241862E-3</v>
      </c>
      <c r="X11" s="226">
        <v>1.5288883792662231E-2</v>
      </c>
      <c r="Y11" s="226">
        <v>1.969628809717891E-2</v>
      </c>
      <c r="DA11" s="69" t="s">
        <v>2765</v>
      </c>
    </row>
    <row r="12" spans="1:105" ht="12" customHeight="1" x14ac:dyDescent="0.25">
      <c r="A12" s="37" t="s">
        <v>35</v>
      </c>
      <c r="B12" s="226">
        <v>0.28677401083894521</v>
      </c>
      <c r="C12" s="226">
        <v>0.33255724830075989</v>
      </c>
      <c r="D12" s="226">
        <v>0.24348541775688631</v>
      </c>
      <c r="E12" s="226">
        <v>0.64720642706664977</v>
      </c>
      <c r="F12" s="226">
        <v>0.61829379342177782</v>
      </c>
      <c r="G12" s="226">
        <v>0.31833888472157618</v>
      </c>
      <c r="H12" s="226">
        <v>0.18513090398973131</v>
      </c>
      <c r="I12" s="226">
        <v>0.38171559582747078</v>
      </c>
      <c r="J12" s="226">
        <v>0.22995300881444711</v>
      </c>
      <c r="K12" s="226">
        <v>0.33509384772574619</v>
      </c>
      <c r="L12" s="226">
        <v>0.32199712256183388</v>
      </c>
      <c r="M12" s="226">
        <v>0.27850425201556472</v>
      </c>
      <c r="N12" s="226">
        <v>0.16587846477981369</v>
      </c>
      <c r="O12" s="226">
        <v>0.15775517860779081</v>
      </c>
      <c r="P12" s="226">
        <v>0.11601261856762329</v>
      </c>
      <c r="Q12" s="226">
        <v>6.1414976478501852E-2</v>
      </c>
      <c r="R12" s="226">
        <v>4.8975414736680517E-2</v>
      </c>
      <c r="S12" s="226">
        <v>2.013511994203071E-2</v>
      </c>
      <c r="T12" s="226">
        <v>6.4095816295164764E-3</v>
      </c>
      <c r="U12" s="226">
        <v>7.074576693356132E-3</v>
      </c>
      <c r="V12" s="226">
        <v>1.636248663523401E-2</v>
      </c>
      <c r="W12" s="226">
        <v>1.9408974426504841E-2</v>
      </c>
      <c r="X12" s="226">
        <v>3.0257179249293879E-2</v>
      </c>
      <c r="Y12" s="226">
        <v>3.9558286997592083E-2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2.347299673953859</v>
      </c>
      <c r="C15" s="226">
        <v>2.3319164981642788</v>
      </c>
      <c r="D15" s="226">
        <v>2.0783700789391468</v>
      </c>
      <c r="E15" s="226">
        <v>1.491221370420224</v>
      </c>
      <c r="F15" s="226">
        <v>1.636019936436194</v>
      </c>
      <c r="G15" s="226">
        <v>1.669506301124148</v>
      </c>
      <c r="H15" s="226">
        <v>1.6885816199027299</v>
      </c>
      <c r="I15" s="226">
        <v>1.276101126386803</v>
      </c>
      <c r="J15" s="226">
        <v>1.850539907239203</v>
      </c>
      <c r="K15" s="226">
        <v>1.0058669703280489</v>
      </c>
      <c r="L15" s="226">
        <v>1.1052722715129231</v>
      </c>
      <c r="M15" s="226">
        <v>0.90088278779500752</v>
      </c>
      <c r="N15" s="226">
        <v>0.91451606285564113</v>
      </c>
      <c r="O15" s="226">
        <v>0.85454243623522175</v>
      </c>
      <c r="P15" s="226">
        <v>1.3200124133364239</v>
      </c>
      <c r="Q15" s="226">
        <v>1.459002506152469</v>
      </c>
      <c r="R15" s="226">
        <v>1.507870509398729</v>
      </c>
      <c r="S15" s="226">
        <v>1.57382263393762</v>
      </c>
      <c r="T15" s="226">
        <v>1.599804481107495</v>
      </c>
      <c r="U15" s="226">
        <v>1.627185027658145</v>
      </c>
      <c r="V15" s="226">
        <v>1.6252403440015359</v>
      </c>
      <c r="W15" s="226">
        <v>1.580627441508994</v>
      </c>
      <c r="X15" s="226">
        <v>1.46915271813827</v>
      </c>
      <c r="Y15" s="226">
        <v>1.368754794152683</v>
      </c>
      <c r="DA15" s="69" t="s">
        <v>2769</v>
      </c>
    </row>
    <row r="16" spans="1:105" ht="12" customHeight="1" x14ac:dyDescent="0.25">
      <c r="A16" s="57" t="s">
        <v>2707</v>
      </c>
      <c r="B16" s="261">
        <v>0.84520332020872624</v>
      </c>
      <c r="C16" s="261">
        <v>1.4484977380664259</v>
      </c>
      <c r="D16" s="261">
        <v>1.3285129210678619</v>
      </c>
      <c r="E16" s="261">
        <v>1.343729979176123</v>
      </c>
      <c r="F16" s="261">
        <v>1.2799881865167539</v>
      </c>
      <c r="G16" s="261">
        <v>0.66018643193303794</v>
      </c>
      <c r="H16" s="261">
        <v>0.52111738361829307</v>
      </c>
      <c r="I16" s="261">
        <v>0.54602338350047752</v>
      </c>
      <c r="J16" s="261">
        <v>0.49954718740106357</v>
      </c>
      <c r="K16" s="261">
        <v>0.43707724140718818</v>
      </c>
      <c r="L16" s="261">
        <v>0.45849273616052771</v>
      </c>
      <c r="M16" s="261">
        <v>0.39158061849449749</v>
      </c>
      <c r="N16" s="261">
        <v>0.33761975871996869</v>
      </c>
      <c r="O16" s="261">
        <v>0.33058322151847758</v>
      </c>
      <c r="P16" s="261">
        <v>0.32385988305912378</v>
      </c>
      <c r="Q16" s="261">
        <v>0.25723852656256257</v>
      </c>
      <c r="R16" s="261">
        <v>0.24525796236327771</v>
      </c>
      <c r="S16" s="261">
        <v>0.19094564066290839</v>
      </c>
      <c r="T16" s="261">
        <v>0.14212995090628941</v>
      </c>
      <c r="U16" s="261">
        <v>0.14331437335702671</v>
      </c>
      <c r="V16" s="261">
        <v>0.24185810581887751</v>
      </c>
      <c r="W16" s="261">
        <v>0.23786921994559479</v>
      </c>
      <c r="X16" s="261">
        <v>0.31593446785678392</v>
      </c>
      <c r="Y16" s="261">
        <v>0.30902068202514282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0.42779551171068753</v>
      </c>
      <c r="C19" s="229">
        <v>0.47532874831407662</v>
      </c>
      <c r="D19" s="229">
        <v>0.57039522152797606</v>
      </c>
      <c r="E19" s="229">
        <v>0.42779551171568447</v>
      </c>
      <c r="F19" s="229">
        <v>0.42779551170941571</v>
      </c>
      <c r="G19" s="229">
        <v>0.22207380537799029</v>
      </c>
      <c r="H19" s="229">
        <v>0.14549750434885181</v>
      </c>
      <c r="I19" s="229">
        <v>0.13406759323291681</v>
      </c>
      <c r="J19" s="229">
        <v>9.9042497194419182E-2</v>
      </c>
      <c r="K19" s="229">
        <v>8.8976639245016739E-2</v>
      </c>
      <c r="L19" s="229">
        <v>8.8828779659489029E-2</v>
      </c>
      <c r="M19" s="229">
        <v>8.9440395927057298E-2</v>
      </c>
      <c r="N19" s="229">
        <v>9.8237899920022229E-2</v>
      </c>
      <c r="O19" s="229">
        <v>9.525459469610148E-2</v>
      </c>
      <c r="P19" s="229">
        <v>0.10984220888681551</v>
      </c>
      <c r="Q19" s="229">
        <v>9.9857493951429468E-2</v>
      </c>
      <c r="R19" s="229">
        <v>8.1368741636120942E-2</v>
      </c>
      <c r="S19" s="229">
        <v>8.2907296249977572E-2</v>
      </c>
      <c r="T19" s="229">
        <v>7.6509190797651477E-2</v>
      </c>
      <c r="U19" s="229">
        <v>8.78672083863061E-2</v>
      </c>
      <c r="V19" s="229">
        <v>6.6485620170867926E-2</v>
      </c>
      <c r="W19" s="229">
        <v>6.7560874137054264E-2</v>
      </c>
      <c r="X19" s="229">
        <v>9.6067459956534096E-2</v>
      </c>
      <c r="Y19" s="229">
        <v>9.4815557108713228E-2</v>
      </c>
      <c r="DA19" s="73" t="s">
        <v>2773</v>
      </c>
    </row>
    <row r="20" spans="1:105" ht="12" customHeight="1" x14ac:dyDescent="0.25">
      <c r="A20" s="46" t="s">
        <v>159</v>
      </c>
      <c r="B20" s="229">
        <v>0</v>
      </c>
      <c r="C20" s="229">
        <v>0.34157291203267792</v>
      </c>
      <c r="D20" s="229">
        <v>0.26702426957807368</v>
      </c>
      <c r="E20" s="229">
        <v>0.26261566442412121</v>
      </c>
      <c r="F20" s="229">
        <v>0.23268476839176239</v>
      </c>
      <c r="G20" s="229">
        <v>7.2026715884987741E-2</v>
      </c>
      <c r="H20" s="229">
        <v>6.7288372646710129E-2</v>
      </c>
      <c r="I20" s="229">
        <v>5.1551189213423658E-2</v>
      </c>
      <c r="J20" s="229">
        <v>7.0321198071759947E-2</v>
      </c>
      <c r="K20" s="229">
        <v>5.8584402182860068E-2</v>
      </c>
      <c r="L20" s="229">
        <v>8.5186169979672779E-2</v>
      </c>
      <c r="M20" s="229">
        <v>6.7202562465775162E-2</v>
      </c>
      <c r="N20" s="229">
        <v>6.6952205256271741E-2</v>
      </c>
      <c r="O20" s="229">
        <v>8.3583451549402152E-2</v>
      </c>
      <c r="P20" s="229">
        <v>6.8737533476708967E-2</v>
      </c>
      <c r="Q20" s="229">
        <v>5.5091080537518003E-2</v>
      </c>
      <c r="R20" s="229">
        <v>6.9852957919410083E-2</v>
      </c>
      <c r="S20" s="229">
        <v>4.7992309595229793E-2</v>
      </c>
      <c r="T20" s="229">
        <v>3.314689272402916E-2</v>
      </c>
      <c r="U20" s="229">
        <v>1.987258226338336E-2</v>
      </c>
      <c r="V20" s="229">
        <v>1.2633442465479511E-2</v>
      </c>
      <c r="W20" s="229">
        <v>9.8699954247395433E-3</v>
      </c>
      <c r="X20" s="229">
        <v>1.510583041380734E-2</v>
      </c>
      <c r="Y20" s="229">
        <v>1.8395157003356769E-2</v>
      </c>
      <c r="DA20" s="73" t="s">
        <v>2774</v>
      </c>
    </row>
    <row r="21" spans="1:105" ht="12" customHeight="1" x14ac:dyDescent="0.25">
      <c r="A21" s="46" t="s">
        <v>32</v>
      </c>
      <c r="B21" s="229">
        <v>0.32166228033914812</v>
      </c>
      <c r="C21" s="229">
        <v>0.53610273897341043</v>
      </c>
      <c r="D21" s="229">
        <v>0.42888410204893168</v>
      </c>
      <c r="E21" s="229">
        <v>0.50036319333617985</v>
      </c>
      <c r="F21" s="229">
        <v>0.464623647685727</v>
      </c>
      <c r="G21" s="229">
        <v>0.2304184750710016</v>
      </c>
      <c r="H21" s="229">
        <v>0.2030039314109858</v>
      </c>
      <c r="I21" s="229">
        <v>0.1890345921413428</v>
      </c>
      <c r="J21" s="229">
        <v>0.14233249293815489</v>
      </c>
      <c r="K21" s="229">
        <v>0.11743539370456629</v>
      </c>
      <c r="L21" s="229">
        <v>0.1009887730119825</v>
      </c>
      <c r="M21" s="229">
        <v>8.7729032375902766E-2</v>
      </c>
      <c r="N21" s="229">
        <v>7.8584145285120685E-2</v>
      </c>
      <c r="O21" s="229">
        <v>6.1402463016315287E-2</v>
      </c>
      <c r="P21" s="229">
        <v>3.0126251666132271E-2</v>
      </c>
      <c r="Q21" s="229">
        <v>6.7829123166125163E-4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1.292099387507836E-3</v>
      </c>
      <c r="Y21" s="229">
        <v>1.051530023330598E-2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7.3411603770425317E-4</v>
      </c>
      <c r="J22" s="229">
        <v>5.515186476861111E-4</v>
      </c>
      <c r="K22" s="229">
        <v>1.8259739009286331E-4</v>
      </c>
      <c r="L22" s="229">
        <v>4.5835671389385938E-4</v>
      </c>
      <c r="M22" s="229">
        <v>5.0307444206785156E-4</v>
      </c>
      <c r="N22" s="229">
        <v>3.2047705199082397E-4</v>
      </c>
      <c r="O22" s="229">
        <v>0</v>
      </c>
      <c r="P22" s="229">
        <v>1.3787966193086639E-4</v>
      </c>
      <c r="Q22" s="229">
        <v>1.8259739012230929E-4</v>
      </c>
      <c r="R22" s="229">
        <v>1.8259739012717601E-4</v>
      </c>
      <c r="S22" s="229">
        <v>1.8259739012941879E-4</v>
      </c>
      <c r="T22" s="229">
        <v>3.2047705210375989E-4</v>
      </c>
      <c r="U22" s="229">
        <v>0</v>
      </c>
      <c r="V22" s="229">
        <v>9.3161933737939369E-5</v>
      </c>
      <c r="W22" s="229">
        <v>0</v>
      </c>
      <c r="X22" s="229">
        <v>0</v>
      </c>
      <c r="Y22" s="229">
        <v>1.3787966193150821E-4</v>
      </c>
      <c r="DA22" s="73" t="s">
        <v>2776</v>
      </c>
    </row>
    <row r="23" spans="1:105" ht="12" customHeight="1" x14ac:dyDescent="0.25">
      <c r="A23" s="46" t="s">
        <v>35</v>
      </c>
      <c r="B23" s="229">
        <v>9.5745528158890703E-2</v>
      </c>
      <c r="C23" s="229">
        <v>9.5493338746261175E-2</v>
      </c>
      <c r="D23" s="229">
        <v>6.2209327912880773E-2</v>
      </c>
      <c r="E23" s="229">
        <v>0.15295560970013711</v>
      </c>
      <c r="F23" s="229">
        <v>0.15488425872984921</v>
      </c>
      <c r="G23" s="229">
        <v>0.13566743559905831</v>
      </c>
      <c r="H23" s="229">
        <v>0.10532757521174529</v>
      </c>
      <c r="I23" s="229">
        <v>0.17063589287509001</v>
      </c>
      <c r="J23" s="229">
        <v>0.1872994805490435</v>
      </c>
      <c r="K23" s="229">
        <v>0.17189820888465221</v>
      </c>
      <c r="L23" s="229">
        <v>0.1830306567954896</v>
      </c>
      <c r="M23" s="229">
        <v>0.14670555328369439</v>
      </c>
      <c r="N23" s="229">
        <v>9.3525031206563303E-2</v>
      </c>
      <c r="O23" s="229">
        <v>9.0342712256658672E-2</v>
      </c>
      <c r="P23" s="229">
        <v>0.1150160093675363</v>
      </c>
      <c r="Q23" s="229">
        <v>0.1014290634518316</v>
      </c>
      <c r="R23" s="229">
        <v>9.3853665417619511E-2</v>
      </c>
      <c r="S23" s="229">
        <v>5.9863437427571643E-2</v>
      </c>
      <c r="T23" s="229">
        <v>3.2153390332505027E-2</v>
      </c>
      <c r="U23" s="229">
        <v>3.5574582707337238E-2</v>
      </c>
      <c r="V23" s="229">
        <v>3.1520527723351927E-2</v>
      </c>
      <c r="W23" s="229">
        <v>3.6807287129748983E-2</v>
      </c>
      <c r="X23" s="229">
        <v>2.8565744708665679E-2</v>
      </c>
      <c r="Y23" s="229">
        <v>3.5302452328764097E-2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1.006041716711595E-2</v>
      </c>
      <c r="Y25" s="229">
        <v>0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0.13112535352544011</v>
      </c>
      <c r="W26" s="229">
        <v>0.123631063254052</v>
      </c>
      <c r="X26" s="229">
        <v>0.164842916223153</v>
      </c>
      <c r="Y26" s="229">
        <v>0.14985433568907119</v>
      </c>
      <c r="DA26" s="73" t="s">
        <v>2780</v>
      </c>
    </row>
    <row r="27" spans="1:105" ht="12" customHeight="1" x14ac:dyDescent="0.25">
      <c r="A27" s="57" t="s">
        <v>2719</v>
      </c>
      <c r="B27" s="261">
        <v>6.3552788115694598</v>
      </c>
      <c r="C27" s="261">
        <v>10.89158876123024</v>
      </c>
      <c r="D27" s="261">
        <v>9.9893952334141147</v>
      </c>
      <c r="E27" s="261">
        <v>10.10381580495892</v>
      </c>
      <c r="F27" s="261">
        <v>9.6245265563086697</v>
      </c>
      <c r="G27" s="261">
        <v>4.9640941324195733</v>
      </c>
      <c r="H27" s="261">
        <v>3.9184018652837032</v>
      </c>
      <c r="I27" s="261">
        <v>4.1056758259362827</v>
      </c>
      <c r="J27" s="261">
        <v>3.7562105821887668</v>
      </c>
      <c r="K27" s="261">
        <v>3.2864846421194338</v>
      </c>
      <c r="L27" s="261">
        <v>3.4475126892070449</v>
      </c>
      <c r="M27" s="261">
        <v>2.9443850352182421</v>
      </c>
      <c r="N27" s="261">
        <v>2.5386408780674579</v>
      </c>
      <c r="O27" s="261">
        <v>2.4857315310331689</v>
      </c>
      <c r="P27" s="261">
        <v>2.4351771976176431</v>
      </c>
      <c r="Q27" s="261">
        <v>1.9342358439608081</v>
      </c>
      <c r="R27" s="261">
        <v>1.844151217000799</v>
      </c>
      <c r="S27" s="261">
        <v>1.4357643365230219</v>
      </c>
      <c r="T27" s="261">
        <v>1.06870790008383</v>
      </c>
      <c r="U27" s="261">
        <v>1.077613845819182</v>
      </c>
      <c r="V27" s="261">
        <v>1.8185869110611741</v>
      </c>
      <c r="W27" s="261">
        <v>1.788593557667838</v>
      </c>
      <c r="X27" s="261">
        <v>2.3755841717692778</v>
      </c>
      <c r="Y27" s="261">
        <v>2.3235978206121302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3.2166931745938232</v>
      </c>
      <c r="C30" s="229">
        <v>3.5741065498231519</v>
      </c>
      <c r="D30" s="229">
        <v>4.2889333003353567</v>
      </c>
      <c r="E30" s="229">
        <v>3.2166931746313958</v>
      </c>
      <c r="F30" s="229">
        <v>3.2166931745842602</v>
      </c>
      <c r="G30" s="229">
        <v>1.66982419043835</v>
      </c>
      <c r="H30" s="229">
        <v>1.0940293115461741</v>
      </c>
      <c r="I30" s="229">
        <v>1.008085172193663</v>
      </c>
      <c r="J30" s="229">
        <v>0.74472339236572882</v>
      </c>
      <c r="K30" s="229">
        <v>0.66903588355387578</v>
      </c>
      <c r="L30" s="229">
        <v>0.66792409320885038</v>
      </c>
      <c r="M30" s="229">
        <v>0.67252297706691178</v>
      </c>
      <c r="N30" s="229">
        <v>0.73867343978324396</v>
      </c>
      <c r="O30" s="229">
        <v>0.7162412793495323</v>
      </c>
      <c r="P30" s="229">
        <v>0.82592891682201675</v>
      </c>
      <c r="Q30" s="229">
        <v>0.75085154105786411</v>
      </c>
      <c r="R30" s="229">
        <v>0.61183034576390927</v>
      </c>
      <c r="S30" s="229">
        <v>0.62339909295656204</v>
      </c>
      <c r="T30" s="229">
        <v>0.57529026157464858</v>
      </c>
      <c r="U30" s="229">
        <v>0.66069381690472517</v>
      </c>
      <c r="V30" s="229">
        <v>0.49992072090017992</v>
      </c>
      <c r="W30" s="229">
        <v>0.50800580360746583</v>
      </c>
      <c r="X30" s="229">
        <v>0.72235340082701582</v>
      </c>
      <c r="Y30" s="229">
        <v>0.71294005441359354</v>
      </c>
      <c r="DA30" s="73" t="s">
        <v>2784</v>
      </c>
    </row>
    <row r="31" spans="1:105" ht="12" customHeight="1" x14ac:dyDescent="0.25">
      <c r="A31" s="46" t="s">
        <v>159</v>
      </c>
      <c r="B31" s="229">
        <v>0</v>
      </c>
      <c r="C31" s="229">
        <v>2.5683655500918658</v>
      </c>
      <c r="D31" s="229">
        <v>2.0078171039428221</v>
      </c>
      <c r="E31" s="229">
        <v>1.974667784419833</v>
      </c>
      <c r="F31" s="229">
        <v>1.749610470022674</v>
      </c>
      <c r="G31" s="229">
        <v>0.54158549828904246</v>
      </c>
      <c r="H31" s="229">
        <v>0.50595680201660875</v>
      </c>
      <c r="I31" s="229">
        <v>0.38762528812401248</v>
      </c>
      <c r="J31" s="229">
        <v>0.52876131627034872</v>
      </c>
      <c r="K31" s="229">
        <v>0.44050963949035149</v>
      </c>
      <c r="L31" s="229">
        <v>0.64053447042407796</v>
      </c>
      <c r="M31" s="229">
        <v>0.50531157546380967</v>
      </c>
      <c r="N31" s="229">
        <v>0.50342908183081259</v>
      </c>
      <c r="O31" s="229">
        <v>0.62848326068877425</v>
      </c>
      <c r="P31" s="229">
        <v>0.51685337671910025</v>
      </c>
      <c r="Q31" s="229">
        <v>0.41424254788787568</v>
      </c>
      <c r="R31" s="229">
        <v>0.52524051050941023</v>
      </c>
      <c r="S31" s="229">
        <v>0.36086525099490069</v>
      </c>
      <c r="T31" s="229">
        <v>0.24923913567491149</v>
      </c>
      <c r="U31" s="229">
        <v>0.14942653201890191</v>
      </c>
      <c r="V31" s="229">
        <v>9.4993769307740145E-2</v>
      </c>
      <c r="W31" s="229">
        <v>7.4214773289868488E-2</v>
      </c>
      <c r="X31" s="229">
        <v>0.1135842248422821</v>
      </c>
      <c r="Y31" s="229">
        <v>0.13831743054447099</v>
      </c>
      <c r="DA31" s="73" t="s">
        <v>2785</v>
      </c>
    </row>
    <row r="32" spans="1:105" ht="12" customHeight="1" x14ac:dyDescent="0.25">
      <c r="A32" s="46" t="s">
        <v>32</v>
      </c>
      <c r="B32" s="229">
        <v>2.4186529156270549</v>
      </c>
      <c r="C32" s="229">
        <v>4.0310802103577572</v>
      </c>
      <c r="D32" s="229">
        <v>3.224878536560237</v>
      </c>
      <c r="E32" s="229">
        <v>3.7623463191239672</v>
      </c>
      <c r="F32" s="229">
        <v>3.493612427790755</v>
      </c>
      <c r="G32" s="229">
        <v>1.732569687553108</v>
      </c>
      <c r="H32" s="229">
        <v>1.526433407340297</v>
      </c>
      <c r="I32" s="229">
        <v>1.4213947216781739</v>
      </c>
      <c r="J32" s="229">
        <v>1.070230860361896</v>
      </c>
      <c r="K32" s="229">
        <v>0.88302382574010452</v>
      </c>
      <c r="L32" s="229">
        <v>0.75935788937856041</v>
      </c>
      <c r="M32" s="229">
        <v>0.65965483959573079</v>
      </c>
      <c r="N32" s="229">
        <v>0.59089232320158069</v>
      </c>
      <c r="O32" s="229">
        <v>0.46169928921883241</v>
      </c>
      <c r="P32" s="229">
        <v>0.2265262384895716</v>
      </c>
      <c r="Q32" s="229">
        <v>5.1002282996067188E-3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9.7155934714531541E-3</v>
      </c>
      <c r="Y32" s="229">
        <v>7.906696906197376E-2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5.5199878988915953E-3</v>
      </c>
      <c r="J33" s="229">
        <v>4.1469959854859503E-3</v>
      </c>
      <c r="K33" s="229">
        <v>1.3729919139674909E-3</v>
      </c>
      <c r="L33" s="229">
        <v>3.4464899063942119E-3</v>
      </c>
      <c r="M33" s="229">
        <v>3.782732824010193E-3</v>
      </c>
      <c r="N33" s="229">
        <v>2.4097409101617728E-3</v>
      </c>
      <c r="O33" s="229">
        <v>0</v>
      </c>
      <c r="P33" s="229">
        <v>1.036748996441707E-3</v>
      </c>
      <c r="Q33" s="229">
        <v>1.372991914188903E-3</v>
      </c>
      <c r="R33" s="229">
        <v>1.3729919142254959E-3</v>
      </c>
      <c r="S33" s="229">
        <v>1.3729919142423609E-3</v>
      </c>
      <c r="T33" s="229">
        <v>2.4097409110109651E-3</v>
      </c>
      <c r="U33" s="229">
        <v>0</v>
      </c>
      <c r="V33" s="229">
        <v>7.0050607868335176E-4</v>
      </c>
      <c r="W33" s="229">
        <v>0</v>
      </c>
      <c r="X33" s="229">
        <v>0</v>
      </c>
      <c r="Y33" s="229">
        <v>1.036748996446533E-3</v>
      </c>
      <c r="DA33" s="73" t="s">
        <v>2787</v>
      </c>
    </row>
    <row r="34" spans="1:105" ht="12" customHeight="1" x14ac:dyDescent="0.25">
      <c r="A34" s="46" t="s">
        <v>35</v>
      </c>
      <c r="B34" s="229">
        <v>0.71993272134858188</v>
      </c>
      <c r="C34" s="229">
        <v>0.7180364509574636</v>
      </c>
      <c r="D34" s="229">
        <v>0.46776629257569941</v>
      </c>
      <c r="E34" s="229">
        <v>1.150108526783723</v>
      </c>
      <c r="F34" s="229">
        <v>1.1646104839109821</v>
      </c>
      <c r="G34" s="229">
        <v>1.0201147561390731</v>
      </c>
      <c r="H34" s="229">
        <v>0.79198234438062309</v>
      </c>
      <c r="I34" s="229">
        <v>1.283050656041542</v>
      </c>
      <c r="J34" s="229">
        <v>1.408348017205308</v>
      </c>
      <c r="K34" s="229">
        <v>1.2925423014211339</v>
      </c>
      <c r="L34" s="229">
        <v>1.3762497462891621</v>
      </c>
      <c r="M34" s="229">
        <v>1.1031129102677799</v>
      </c>
      <c r="N34" s="229">
        <v>0.70323629234165874</v>
      </c>
      <c r="O34" s="229">
        <v>0.67930770177602984</v>
      </c>
      <c r="P34" s="229">
        <v>0.86483191659051284</v>
      </c>
      <c r="Q34" s="229">
        <v>0.76266853480127239</v>
      </c>
      <c r="R34" s="229">
        <v>0.70570736881325435</v>
      </c>
      <c r="S34" s="229">
        <v>0.45012700065731731</v>
      </c>
      <c r="T34" s="229">
        <v>0.241768761923259</v>
      </c>
      <c r="U34" s="229">
        <v>0.26749349689555513</v>
      </c>
      <c r="V34" s="229">
        <v>0.23701012191981929</v>
      </c>
      <c r="W34" s="229">
        <v>0.27676248591792019</v>
      </c>
      <c r="X34" s="229">
        <v>0.21479242655938999</v>
      </c>
      <c r="Y34" s="229">
        <v>0.26544728577974519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7.5646598314275643E-2</v>
      </c>
      <c r="Y36" s="229">
        <v>0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0.98596179285475138</v>
      </c>
      <c r="W37" s="229">
        <v>0.92961049485258318</v>
      </c>
      <c r="X37" s="229">
        <v>1.2394919277548611</v>
      </c>
      <c r="Y37" s="229">
        <v>1.1267893318158999</v>
      </c>
      <c r="DA37" s="73" t="s">
        <v>2791</v>
      </c>
    </row>
    <row r="38" spans="1:105" ht="12" customHeight="1" x14ac:dyDescent="0.25">
      <c r="A38" s="57" t="s">
        <v>2731</v>
      </c>
      <c r="B38" s="261">
        <v>3.480707809896237</v>
      </c>
      <c r="C38" s="261">
        <v>4.8714363616503267</v>
      </c>
      <c r="D38" s="261">
        <v>4.2291361473330253</v>
      </c>
      <c r="E38" s="261">
        <v>3.771657539821808</v>
      </c>
      <c r="F38" s="261">
        <v>3.8207362119999249</v>
      </c>
      <c r="G38" s="261">
        <v>2.8894210346782039</v>
      </c>
      <c r="H38" s="261">
        <v>2.723447598236016</v>
      </c>
      <c r="I38" s="261">
        <v>2.3722165019861499</v>
      </c>
      <c r="J38" s="261">
        <v>3.0445449233041</v>
      </c>
      <c r="K38" s="261">
        <v>1.9704874004497721</v>
      </c>
      <c r="L38" s="261">
        <v>2.1652469875596481</v>
      </c>
      <c r="M38" s="261">
        <v>1.7767275080802489</v>
      </c>
      <c r="N38" s="261">
        <v>1.649242002637888</v>
      </c>
      <c r="O38" s="261">
        <v>1.5974675755607119</v>
      </c>
      <c r="P38" s="261">
        <v>2.1392713806049661</v>
      </c>
      <c r="Q38" s="261">
        <v>2.2143993930633621</v>
      </c>
      <c r="R38" s="261">
        <v>2.280668118644368</v>
      </c>
      <c r="S38" s="261">
        <v>2.25634572925909</v>
      </c>
      <c r="T38" s="261">
        <v>2.2141772159692201</v>
      </c>
      <c r="U38" s="261">
        <v>2.234279327268752</v>
      </c>
      <c r="V38" s="261">
        <v>2.2346278003568978</v>
      </c>
      <c r="W38" s="261">
        <v>2.180100844153595</v>
      </c>
      <c r="X38" s="261">
        <v>2.0500252703000221</v>
      </c>
      <c r="Y38" s="261">
        <v>1.9429733196492549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5.6363584181170303</v>
      </c>
      <c r="C39" s="261">
        <f t="shared" si="0"/>
        <v>8.3904117285819044</v>
      </c>
      <c r="D39" s="261">
        <f t="shared" si="0"/>
        <v>7.4200553914467289</v>
      </c>
      <c r="E39" s="261">
        <f t="shared" si="0"/>
        <v>6.9229081491329225</v>
      </c>
      <c r="F39" s="261">
        <f t="shared" si="0"/>
        <v>6.857682849416233</v>
      </c>
      <c r="G39" s="261">
        <f t="shared" si="0"/>
        <v>4.5976954489030941</v>
      </c>
      <c r="H39" s="261">
        <f t="shared" si="0"/>
        <v>4.1398017084920085</v>
      </c>
      <c r="I39" s="261">
        <f t="shared" si="0"/>
        <v>3.7826916113414142</v>
      </c>
      <c r="J39" s="261">
        <f t="shared" si="0"/>
        <v>4.4681575329413104</v>
      </c>
      <c r="K39" s="261">
        <f t="shared" si="0"/>
        <v>3.1097739987001098</v>
      </c>
      <c r="L39" s="261">
        <f t="shared" si="0"/>
        <v>3.3746003003908496</v>
      </c>
      <c r="M39" s="261">
        <f t="shared" si="0"/>
        <v>2.7985819749946996</v>
      </c>
      <c r="N39" s="261">
        <f t="shared" si="0"/>
        <v>2.5480312135825067</v>
      </c>
      <c r="O39" s="261">
        <f t="shared" si="0"/>
        <v>2.4742553018712927</v>
      </c>
      <c r="P39" s="261">
        <f t="shared" si="0"/>
        <v>3.0861998421818746</v>
      </c>
      <c r="Q39" s="261">
        <f t="shared" si="0"/>
        <v>3.045209927323226</v>
      </c>
      <c r="R39" s="261">
        <f t="shared" si="0"/>
        <v>3.0983666845498448</v>
      </c>
      <c r="S39" s="261">
        <f t="shared" si="0"/>
        <v>2.9667612657993168</v>
      </c>
      <c r="T39" s="261">
        <f t="shared" si="0"/>
        <v>2.8249649976541265</v>
      </c>
      <c r="U39" s="261">
        <f t="shared" si="0"/>
        <v>2.8506934681482887</v>
      </c>
      <c r="V39" s="261">
        <f t="shared" si="0"/>
        <v>3.0122220697601181</v>
      </c>
      <c r="W39" s="261">
        <f t="shared" si="0"/>
        <v>2.9441410769870191</v>
      </c>
      <c r="X39" s="261">
        <f t="shared" si="0"/>
        <v>2.93250999228247</v>
      </c>
      <c r="Y39" s="261">
        <f t="shared" si="0"/>
        <v>2.7999708825635139</v>
      </c>
      <c r="DA39" s="70"/>
    </row>
    <row r="40" spans="1:105" ht="12" customHeight="1" x14ac:dyDescent="0.25">
      <c r="A40" s="60" t="s">
        <v>2734</v>
      </c>
      <c r="B40" s="329">
        <v>0.97018419626458119</v>
      </c>
      <c r="C40" s="329">
        <v>1.6550066029481001</v>
      </c>
      <c r="D40" s="329">
        <v>1.5179542408892519</v>
      </c>
      <c r="E40" s="329">
        <v>1.5366782975894431</v>
      </c>
      <c r="F40" s="329">
        <v>1.4640136949143241</v>
      </c>
      <c r="G40" s="329">
        <v>0.75614971024774458</v>
      </c>
      <c r="H40" s="329">
        <v>0.59693382027475705</v>
      </c>
      <c r="I40" s="329">
        <v>0.62568735641412476</v>
      </c>
      <c r="J40" s="329">
        <v>0.57160630359825082</v>
      </c>
      <c r="K40" s="329">
        <v>0.50011024549657324</v>
      </c>
      <c r="L40" s="329">
        <v>0.52380383767216543</v>
      </c>
      <c r="M40" s="329">
        <v>0.44747132995217359</v>
      </c>
      <c r="N40" s="329">
        <v>0.38556804955641999</v>
      </c>
      <c r="O40" s="329">
        <v>0.37693049778794813</v>
      </c>
      <c r="P40" s="329">
        <v>0.36920082883543631</v>
      </c>
      <c r="Q40" s="329">
        <v>0.29294998435899799</v>
      </c>
      <c r="R40" s="329">
        <v>0.27891972380695312</v>
      </c>
      <c r="S40" s="329">
        <v>0.2172553221030544</v>
      </c>
      <c r="T40" s="329">
        <v>0.1617424688479103</v>
      </c>
      <c r="U40" s="329">
        <v>0.16337374442756211</v>
      </c>
      <c r="V40" s="329">
        <v>0.24849544153913181</v>
      </c>
      <c r="W40" s="329">
        <v>0.2463766889347653</v>
      </c>
      <c r="X40" s="329">
        <v>0.32455083189779133</v>
      </c>
      <c r="Y40" s="329">
        <v>0.32080671612825018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0.48864542135553468</v>
      </c>
      <c r="C42" s="295">
        <v>0.54293981620688481</v>
      </c>
      <c r="D42" s="295">
        <v>0.65152860591771877</v>
      </c>
      <c r="E42" s="295">
        <v>0.48864542136124228</v>
      </c>
      <c r="F42" s="295">
        <v>0.48864542135408212</v>
      </c>
      <c r="G42" s="295">
        <v>0.25366172676057103</v>
      </c>
      <c r="H42" s="295">
        <v>0.16619316325788189</v>
      </c>
      <c r="I42" s="295">
        <v>0.15333928335821981</v>
      </c>
      <c r="J42" s="295">
        <v>0.1132547665132544</v>
      </c>
      <c r="K42" s="295">
        <v>0.1016746617675752</v>
      </c>
      <c r="L42" s="295">
        <v>0.10156455997486701</v>
      </c>
      <c r="M42" s="295">
        <v>0.1022926725250369</v>
      </c>
      <c r="N42" s="295">
        <v>0.112317009026085</v>
      </c>
      <c r="O42" s="295">
        <v>0.10880366971406059</v>
      </c>
      <c r="P42" s="295">
        <v>0.12552071684078331</v>
      </c>
      <c r="Q42" s="295">
        <v>0.11414549770022719</v>
      </c>
      <c r="R42" s="295">
        <v>9.3014560672297825E-2</v>
      </c>
      <c r="S42" s="295">
        <v>9.4794495963386641E-2</v>
      </c>
      <c r="T42" s="295">
        <v>8.7597739799923316E-2</v>
      </c>
      <c r="U42" s="295">
        <v>0.1003654968084334</v>
      </c>
      <c r="V42" s="295">
        <v>0.1495421217329192</v>
      </c>
      <c r="W42" s="295">
        <v>0.14583007848775811</v>
      </c>
      <c r="X42" s="295">
        <v>0.22138696472102359</v>
      </c>
      <c r="Y42" s="295">
        <v>0.19142661397269581</v>
      </c>
      <c r="DA42" s="122" t="s">
        <v>2795</v>
      </c>
    </row>
    <row r="43" spans="1:105" ht="12" customHeight="1" x14ac:dyDescent="0.25">
      <c r="A43" s="59" t="s">
        <v>159</v>
      </c>
      <c r="B43" s="295">
        <v>0</v>
      </c>
      <c r="C43" s="295">
        <v>0.38287734448287131</v>
      </c>
      <c r="D43" s="295">
        <v>0.29931396679005451</v>
      </c>
      <c r="E43" s="295">
        <v>0.294372254567695</v>
      </c>
      <c r="F43" s="295">
        <v>0.2608219887615878</v>
      </c>
      <c r="G43" s="295">
        <v>8.0736489160557451E-2</v>
      </c>
      <c r="H43" s="295">
        <v>7.542516553854102E-2</v>
      </c>
      <c r="I43" s="295">
        <v>5.7861134055605508E-2</v>
      </c>
      <c r="J43" s="295">
        <v>7.8911410350361116E-2</v>
      </c>
      <c r="K43" s="295">
        <v>6.5695765570607342E-2</v>
      </c>
      <c r="L43" s="295">
        <v>9.55820245067458E-2</v>
      </c>
      <c r="M43" s="295">
        <v>7.5424993661621642E-2</v>
      </c>
      <c r="N43" s="295">
        <v>7.5119032057360369E-2</v>
      </c>
      <c r="O43" s="295">
        <v>9.3690713884496304E-2</v>
      </c>
      <c r="P43" s="295">
        <v>7.7083022267813356E-2</v>
      </c>
      <c r="Q43" s="295">
        <v>6.1798516651265178E-2</v>
      </c>
      <c r="R43" s="295">
        <v>7.8360424022283021E-2</v>
      </c>
      <c r="S43" s="295">
        <v>5.3849373740145888E-2</v>
      </c>
      <c r="T43" s="295">
        <v>3.7242665095054098E-2</v>
      </c>
      <c r="U43" s="295">
        <v>2.2275658452370801E-2</v>
      </c>
      <c r="V43" s="295">
        <v>2.7885353721440818E-2</v>
      </c>
      <c r="W43" s="295">
        <v>2.0906793889576579E-2</v>
      </c>
      <c r="X43" s="295">
        <v>3.4161661077511007E-2</v>
      </c>
      <c r="Y43" s="295">
        <v>3.6445578828991347E-2</v>
      </c>
      <c r="DA43" s="122" t="s">
        <v>2796</v>
      </c>
    </row>
    <row r="44" spans="1:105" ht="12" customHeight="1" x14ac:dyDescent="0.25">
      <c r="A44" s="59" t="s">
        <v>32</v>
      </c>
      <c r="B44" s="295">
        <v>0.37191097420835167</v>
      </c>
      <c r="C44" s="295">
        <v>0.61985039625145255</v>
      </c>
      <c r="D44" s="295">
        <v>0.49588252637926572</v>
      </c>
      <c r="E44" s="295">
        <v>0.57852777296565183</v>
      </c>
      <c r="F44" s="295">
        <v>0.53720514966456345</v>
      </c>
      <c r="G44" s="295">
        <v>0.26641345528268168</v>
      </c>
      <c r="H44" s="295">
        <v>0.2347163298711355</v>
      </c>
      <c r="I44" s="295">
        <v>0.21885282044984811</v>
      </c>
      <c r="J44" s="295">
        <v>0.1647480225117022</v>
      </c>
      <c r="K44" s="295">
        <v>0.13583665976695919</v>
      </c>
      <c r="L44" s="295">
        <v>0.11688070926008449</v>
      </c>
      <c r="M44" s="295">
        <v>0.1015629714408473</v>
      </c>
      <c r="N44" s="295">
        <v>9.094579865114169E-2</v>
      </c>
      <c r="O44" s="295">
        <v>7.0994490914857891E-2</v>
      </c>
      <c r="P44" s="295">
        <v>3.4847570058532881E-2</v>
      </c>
      <c r="Q44" s="295">
        <v>7.848299600964235E-4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3.0140670255723039E-3</v>
      </c>
      <c r="Y44" s="295">
        <v>2.1489466837451E-2</v>
      </c>
      <c r="DA44" s="122" t="s">
        <v>2797</v>
      </c>
    </row>
    <row r="45" spans="1:105" ht="12" customHeight="1" x14ac:dyDescent="0.25">
      <c r="A45" s="59" t="s">
        <v>35</v>
      </c>
      <c r="B45" s="295">
        <v>0.10962780070069481</v>
      </c>
      <c r="C45" s="295">
        <v>0.1093390460068913</v>
      </c>
      <c r="D45" s="295">
        <v>7.1229141802213583E-2</v>
      </c>
      <c r="E45" s="295">
        <v>0.1751328486948539</v>
      </c>
      <c r="F45" s="295">
        <v>0.17734113513409111</v>
      </c>
      <c r="G45" s="295">
        <v>0.15533803904393459</v>
      </c>
      <c r="H45" s="295">
        <v>0.1205991616071987</v>
      </c>
      <c r="I45" s="295">
        <v>0.19563411855045129</v>
      </c>
      <c r="J45" s="295">
        <v>0.21469210422293311</v>
      </c>
      <c r="K45" s="295">
        <v>0.19690315839143149</v>
      </c>
      <c r="L45" s="295">
        <v>0.20977654393046821</v>
      </c>
      <c r="M45" s="295">
        <v>0.1681906923246678</v>
      </c>
      <c r="N45" s="295">
        <v>0.107186209821833</v>
      </c>
      <c r="O45" s="295">
        <v>0.1034416232745333</v>
      </c>
      <c r="P45" s="295">
        <v>0.1317495196683067</v>
      </c>
      <c r="Q45" s="295">
        <v>0.1162211400474091</v>
      </c>
      <c r="R45" s="295">
        <v>0.10754473911237231</v>
      </c>
      <c r="S45" s="295">
        <v>6.8611452399521919E-2</v>
      </c>
      <c r="T45" s="295">
        <v>3.690206395293285E-2</v>
      </c>
      <c r="U45" s="295">
        <v>4.0732589166757947E-2</v>
      </c>
      <c r="V45" s="295">
        <v>7.1067966084771741E-2</v>
      </c>
      <c r="W45" s="295">
        <v>7.9639816557430576E-2</v>
      </c>
      <c r="X45" s="295">
        <v>6.5988139073684338E-2</v>
      </c>
      <c r="Y45" s="295">
        <v>7.1445056489112091E-2</v>
      </c>
      <c r="DA45" s="122" t="s">
        <v>2798</v>
      </c>
    </row>
    <row r="46" spans="1:105" ht="12" customHeight="1" x14ac:dyDescent="0.25">
      <c r="A46" s="60" t="s">
        <v>2741</v>
      </c>
      <c r="B46" s="329">
        <v>0.65189015056098731</v>
      </c>
      <c r="C46" s="329">
        <v>1.117200306693285</v>
      </c>
      <c r="D46" s="329">
        <v>1.024658170915931</v>
      </c>
      <c r="E46" s="329">
        <v>1.0363948147081481</v>
      </c>
      <c r="F46" s="329">
        <v>0.98723191411343514</v>
      </c>
      <c r="G46" s="329">
        <v>0.50918994544989193</v>
      </c>
      <c r="H46" s="329">
        <v>0.40192848459585268</v>
      </c>
      <c r="I46" s="329">
        <v>0.42113803527421451</v>
      </c>
      <c r="J46" s="329">
        <v>0.38529177941087162</v>
      </c>
      <c r="K46" s="329">
        <v>0.33710983132123662</v>
      </c>
      <c r="L46" s="329">
        <v>0.35362721804381231</v>
      </c>
      <c r="M46" s="329">
        <v>0.30201910267473048</v>
      </c>
      <c r="N46" s="329">
        <v>0.26040006005888883</v>
      </c>
      <c r="O46" s="329">
        <v>0.25497290521220028</v>
      </c>
      <c r="P46" s="329">
        <v>0.24978731493380629</v>
      </c>
      <c r="Q46" s="329">
        <v>0.1984034584359459</v>
      </c>
      <c r="R46" s="329">
        <v>0.18916306430480501</v>
      </c>
      <c r="S46" s="329">
        <v>0.14727294541385341</v>
      </c>
      <c r="T46" s="329">
        <v>0.1096222800836201</v>
      </c>
      <c r="U46" s="329">
        <v>0.1105358038610094</v>
      </c>
      <c r="V46" s="329">
        <v>0.18654081597517519</v>
      </c>
      <c r="W46" s="329">
        <v>0.18346425989649981</v>
      </c>
      <c r="X46" s="329">
        <v>0.24367458443928361</v>
      </c>
      <c r="Y46" s="329">
        <v>0.23834210552093071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0.32995099980147408</v>
      </c>
      <c r="C49" s="229">
        <v>0.36661253203301092</v>
      </c>
      <c r="D49" s="229">
        <v>0.43993559650157732</v>
      </c>
      <c r="E49" s="229">
        <v>0.32995099980532799</v>
      </c>
      <c r="F49" s="229">
        <v>0.32995099980049292</v>
      </c>
      <c r="G49" s="229">
        <v>0.17128154014794739</v>
      </c>
      <c r="H49" s="229">
        <v>0.11221961361060161</v>
      </c>
      <c r="I49" s="229">
        <v>0.1034039283191317</v>
      </c>
      <c r="J49" s="229">
        <v>7.6389700400208413E-2</v>
      </c>
      <c r="K49" s="229">
        <v>6.8626084833079609E-2</v>
      </c>
      <c r="L49" s="229">
        <v>6.8512043388652091E-2</v>
      </c>
      <c r="M49" s="229">
        <v>6.8983772038099619E-2</v>
      </c>
      <c r="N49" s="229">
        <v>7.5769128963955643E-2</v>
      </c>
      <c r="O49" s="229">
        <v>7.3468159191249577E-2</v>
      </c>
      <c r="P49" s="229">
        <v>8.4719324187574593E-2</v>
      </c>
      <c r="Q49" s="229">
        <v>7.701829277074361E-2</v>
      </c>
      <c r="R49" s="229">
        <v>6.2758249959346604E-2</v>
      </c>
      <c r="S49" s="229">
        <v>6.3944909517931428E-2</v>
      </c>
      <c r="T49" s="229">
        <v>5.9010165620342468E-2</v>
      </c>
      <c r="U49" s="229">
        <v>6.7770400724617666E-2</v>
      </c>
      <c r="V49" s="229">
        <v>5.1279165506146349E-2</v>
      </c>
      <c r="W49" s="229">
        <v>5.2108489590835701E-2</v>
      </c>
      <c r="X49" s="229">
        <v>7.4095107576731933E-2</v>
      </c>
      <c r="Y49" s="229">
        <v>7.3129537380258833E-2</v>
      </c>
      <c r="DA49" s="73" t="s">
        <v>2802</v>
      </c>
    </row>
    <row r="50" spans="1:105" ht="12" customHeight="1" x14ac:dyDescent="0.25">
      <c r="A50" s="64" t="s">
        <v>159</v>
      </c>
      <c r="B50" s="229">
        <v>0</v>
      </c>
      <c r="C50" s="229">
        <v>0.26344905625494752</v>
      </c>
      <c r="D50" s="229">
        <v>0.205951026382268</v>
      </c>
      <c r="E50" s="229">
        <v>0.202550748355835</v>
      </c>
      <c r="F50" s="229">
        <v>0.17946558546728739</v>
      </c>
      <c r="G50" s="229">
        <v>5.5552913174882861E-2</v>
      </c>
      <c r="H50" s="229">
        <v>5.1898314082385669E-2</v>
      </c>
      <c r="I50" s="229">
        <v>3.9760506962558548E-2</v>
      </c>
      <c r="J50" s="229">
        <v>5.4237477897398439E-2</v>
      </c>
      <c r="K50" s="229">
        <v>4.5185097888729008E-2</v>
      </c>
      <c r="L50" s="229">
        <v>6.5702563922783522E-2</v>
      </c>
      <c r="M50" s="229">
        <v>5.1832130230013269E-2</v>
      </c>
      <c r="N50" s="229">
        <v>5.1639034207914207E-2</v>
      </c>
      <c r="O50" s="229">
        <v>6.4466415964256868E-2</v>
      </c>
      <c r="P50" s="229">
        <v>5.3016025819984769E-2</v>
      </c>
      <c r="Q50" s="229">
        <v>4.2490761604321588E-2</v>
      </c>
      <c r="R50" s="229">
        <v>5.3876332672201419E-2</v>
      </c>
      <c r="S50" s="229">
        <v>3.7015606990372082E-2</v>
      </c>
      <c r="T50" s="229">
        <v>2.5565603413815301E-2</v>
      </c>
      <c r="U50" s="229">
        <v>1.5327366012373641E-2</v>
      </c>
      <c r="V50" s="229">
        <v>9.7439474195288155E-3</v>
      </c>
      <c r="W50" s="229">
        <v>7.6125503173375764E-3</v>
      </c>
      <c r="X50" s="229">
        <v>1.165085586788012E-2</v>
      </c>
      <c r="Y50" s="229">
        <v>1.41878544272044E-2</v>
      </c>
      <c r="DA50" s="73" t="s">
        <v>2803</v>
      </c>
    </row>
    <row r="51" spans="1:105" ht="12" customHeight="1" x14ac:dyDescent="0.25">
      <c r="A51" s="64" t="s">
        <v>32</v>
      </c>
      <c r="B51" s="229">
        <v>0.24809234340004049</v>
      </c>
      <c r="C51" s="229">
        <v>0.41348642021333798</v>
      </c>
      <c r="D51" s="229">
        <v>0.33079060999056081</v>
      </c>
      <c r="E51" s="229">
        <v>0.3859211501423665</v>
      </c>
      <c r="F51" s="229">
        <v>0.35835588006119667</v>
      </c>
      <c r="G51" s="229">
        <v>0.17771763410604441</v>
      </c>
      <c r="H51" s="229">
        <v>0.15657328863698591</v>
      </c>
      <c r="I51" s="229">
        <v>0.14579898799004079</v>
      </c>
      <c r="J51" s="229">
        <v>0.10977849711742819</v>
      </c>
      <c r="K51" s="229">
        <v>9.0575811349573251E-2</v>
      </c>
      <c r="L51" s="229">
        <v>7.7890828005139301E-2</v>
      </c>
      <c r="M51" s="229">
        <v>6.766382804787581E-2</v>
      </c>
      <c r="N51" s="229">
        <v>6.0610540773754641E-2</v>
      </c>
      <c r="O51" s="229">
        <v>4.7358617628993967E-2</v>
      </c>
      <c r="P51" s="229">
        <v>2.323583718249381E-2</v>
      </c>
      <c r="Q51" s="229">
        <v>5.231538525223195E-4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9.9657306605732622E-4</v>
      </c>
      <c r="Y51" s="229">
        <v>8.11026233379087E-3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5.6621052343958794E-4</v>
      </c>
      <c r="J52" s="229">
        <v>4.2537643390764673E-4</v>
      </c>
      <c r="K52" s="229">
        <v>1.408340895895726E-4</v>
      </c>
      <c r="L52" s="229">
        <v>3.5352230651095631E-4</v>
      </c>
      <c r="M52" s="229">
        <v>3.880122876256662E-4</v>
      </c>
      <c r="N52" s="229">
        <v>2.4717819804830749E-4</v>
      </c>
      <c r="O52" s="229">
        <v>0</v>
      </c>
      <c r="P52" s="229">
        <v>1.0634410848411429E-4</v>
      </c>
      <c r="Q52" s="229">
        <v>1.4083408961228379E-4</v>
      </c>
      <c r="R52" s="229">
        <v>1.4083408961603719E-4</v>
      </c>
      <c r="S52" s="229">
        <v>1.4083408961776709E-4</v>
      </c>
      <c r="T52" s="229">
        <v>2.4717819813541278E-4</v>
      </c>
      <c r="U52" s="229">
        <v>0</v>
      </c>
      <c r="V52" s="229">
        <v>7.1854127354800418E-5</v>
      </c>
      <c r="W52" s="229">
        <v>0</v>
      </c>
      <c r="X52" s="229">
        <v>0</v>
      </c>
      <c r="Y52" s="229">
        <v>1.0634410848460939E-4</v>
      </c>
      <c r="DA52" s="73" t="s">
        <v>2805</v>
      </c>
    </row>
    <row r="53" spans="1:105" ht="12" customHeight="1" x14ac:dyDescent="0.25">
      <c r="A53" s="64" t="s">
        <v>35</v>
      </c>
      <c r="B53" s="229">
        <v>7.384680735947266E-2</v>
      </c>
      <c r="C53" s="229">
        <v>7.3652298191988125E-2</v>
      </c>
      <c r="D53" s="229">
        <v>4.798093804152443E-2</v>
      </c>
      <c r="E53" s="229">
        <v>0.1179719164046186</v>
      </c>
      <c r="F53" s="229">
        <v>0.11945944878445811</v>
      </c>
      <c r="G53" s="229">
        <v>0.1046378580210172</v>
      </c>
      <c r="H53" s="229">
        <v>8.1237268265879473E-2</v>
      </c>
      <c r="I53" s="229">
        <v>0.13160840147904379</v>
      </c>
      <c r="J53" s="229">
        <v>0.1444607275619289</v>
      </c>
      <c r="K53" s="229">
        <v>0.13258200316026511</v>
      </c>
      <c r="L53" s="229">
        <v>0.14116826042072639</v>
      </c>
      <c r="M53" s="229">
        <v>0.1131513600711162</v>
      </c>
      <c r="N53" s="229">
        <v>7.2134177915216036E-2</v>
      </c>
      <c r="O53" s="229">
        <v>6.9679712427699839E-2</v>
      </c>
      <c r="P53" s="229">
        <v>8.8709783635268963E-2</v>
      </c>
      <c r="Q53" s="229">
        <v>7.8230416118746066E-2</v>
      </c>
      <c r="R53" s="229">
        <v>7.2387647583640899E-2</v>
      </c>
      <c r="S53" s="229">
        <v>4.6171594815932172E-2</v>
      </c>
      <c r="T53" s="229">
        <v>2.4799332851326961E-2</v>
      </c>
      <c r="U53" s="229">
        <v>2.7438037124018069E-2</v>
      </c>
      <c r="V53" s="229">
        <v>2.4311217279959638E-2</v>
      </c>
      <c r="W53" s="229">
        <v>2.838879991956025E-2</v>
      </c>
      <c r="X53" s="229">
        <v>2.2032246175299069E-2</v>
      </c>
      <c r="Y53" s="229">
        <v>2.7228147847416E-2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7.7594191894063492E-3</v>
      </c>
      <c r="Y55" s="229">
        <v>0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0.1011346316421856</v>
      </c>
      <c r="W56" s="229">
        <v>9.5354420068766238E-2</v>
      </c>
      <c r="X56" s="229">
        <v>0.1271403825639088</v>
      </c>
      <c r="Y56" s="229">
        <v>0.1155799594237759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4.0142840712914616</v>
      </c>
      <c r="C58" s="329">
        <v>5.6182048189405194</v>
      </c>
      <c r="D58" s="329">
        <v>4.8774429796415459</v>
      </c>
      <c r="E58" s="329">
        <v>4.3498350368353318</v>
      </c>
      <c r="F58" s="329">
        <v>4.406437240388474</v>
      </c>
      <c r="G58" s="329">
        <v>3.3323557932054571</v>
      </c>
      <c r="H58" s="329">
        <v>3.1409394036213989</v>
      </c>
      <c r="I58" s="329">
        <v>2.735866219653075</v>
      </c>
      <c r="J58" s="329">
        <v>3.5112594499321879</v>
      </c>
      <c r="K58" s="329">
        <v>2.2725539218823001</v>
      </c>
      <c r="L58" s="329">
        <v>2.4971692446748719</v>
      </c>
      <c r="M58" s="329">
        <v>2.0490915423677958</v>
      </c>
      <c r="N58" s="329">
        <v>1.902063103967198</v>
      </c>
      <c r="O58" s="329">
        <v>1.842351898871144</v>
      </c>
      <c r="P58" s="329">
        <v>2.467211698412632</v>
      </c>
      <c r="Q58" s="329">
        <v>2.5538564845282821</v>
      </c>
      <c r="R58" s="329">
        <v>2.6302838964380868</v>
      </c>
      <c r="S58" s="329">
        <v>2.6022329982824091</v>
      </c>
      <c r="T58" s="329">
        <v>2.5536002487225962</v>
      </c>
      <c r="U58" s="329">
        <v>2.5767839198597171</v>
      </c>
      <c r="V58" s="329">
        <v>2.5771858122458111</v>
      </c>
      <c r="W58" s="329">
        <v>2.514300128155754</v>
      </c>
      <c r="X58" s="329">
        <v>2.364284575945395</v>
      </c>
      <c r="Y58" s="329">
        <v>2.2408220609143328</v>
      </c>
      <c r="DA58" s="72" t="s">
        <v>2811</v>
      </c>
    </row>
    <row r="59" spans="1:105" ht="12" customHeight="1" x14ac:dyDescent="0.25">
      <c r="A59" s="132" t="s">
        <v>2757</v>
      </c>
      <c r="B59" s="316">
        <v>1.0104837512752891</v>
      </c>
      <c r="C59" s="316">
        <v>1.414225944166801</v>
      </c>
      <c r="D59" s="316">
        <v>1.2277598673065271</v>
      </c>
      <c r="E59" s="316">
        <v>1.0949493228156031</v>
      </c>
      <c r="F59" s="316">
        <v>1.1091973446200061</v>
      </c>
      <c r="G59" s="316">
        <v>0.83882737810801655</v>
      </c>
      <c r="H59" s="316">
        <v>0.79064365519070812</v>
      </c>
      <c r="I59" s="316">
        <v>0.68867780942393075</v>
      </c>
      <c r="J59" s="316">
        <v>0.88386137046021529</v>
      </c>
      <c r="K59" s="316">
        <v>0.57205189547540214</v>
      </c>
      <c r="L59" s="316">
        <v>0.62859252138490063</v>
      </c>
      <c r="M59" s="316">
        <v>0.51580149079288751</v>
      </c>
      <c r="N59" s="316">
        <v>0.47879119323031688</v>
      </c>
      <c r="O59" s="316">
        <v>0.46376056723398151</v>
      </c>
      <c r="P59" s="316">
        <v>0.62105154690764319</v>
      </c>
      <c r="Q59" s="316">
        <v>0.64286194869976576</v>
      </c>
      <c r="R59" s="316">
        <v>0.66210041227517391</v>
      </c>
      <c r="S59" s="316">
        <v>0.65503938313732546</v>
      </c>
      <c r="T59" s="316">
        <v>0.64279744850158826</v>
      </c>
      <c r="U59" s="316">
        <v>0.64863328935463316</v>
      </c>
      <c r="V59" s="316">
        <v>0.64873445452348943</v>
      </c>
      <c r="W59" s="316">
        <v>0.63290474221805437</v>
      </c>
      <c r="X59" s="316">
        <v>0.59514252229165343</v>
      </c>
      <c r="Y59" s="316">
        <v>0.56406428689155297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0.99999999999999989</v>
      </c>
      <c r="D63" s="232">
        <f t="shared" si="1"/>
        <v>1</v>
      </c>
      <c r="E63" s="232">
        <f t="shared" si="1"/>
        <v>1</v>
      </c>
      <c r="F63" s="232">
        <f t="shared" si="1"/>
        <v>0.99999999999999989</v>
      </c>
      <c r="G63" s="232">
        <f t="shared" si="1"/>
        <v>0.99999999999999978</v>
      </c>
      <c r="H63" s="232">
        <f t="shared" si="1"/>
        <v>1</v>
      </c>
      <c r="I63" s="232">
        <f t="shared" si="1"/>
        <v>1.0000000000000002</v>
      </c>
      <c r="J63" s="232">
        <f t="shared" si="1"/>
        <v>0.99999999999999978</v>
      </c>
      <c r="K63" s="232">
        <f t="shared" si="1"/>
        <v>1.0000000000000002</v>
      </c>
      <c r="L63" s="232">
        <f t="shared" si="1"/>
        <v>0.99999999999999956</v>
      </c>
      <c r="M63" s="232">
        <f t="shared" si="1"/>
        <v>1</v>
      </c>
      <c r="N63" s="232">
        <f t="shared" si="1"/>
        <v>1</v>
      </c>
      <c r="O63" s="232">
        <f t="shared" si="1"/>
        <v>1</v>
      </c>
      <c r="P63" s="232">
        <f t="shared" si="1"/>
        <v>0.99999999999999956</v>
      </c>
      <c r="Q63" s="232">
        <f t="shared" si="1"/>
        <v>1.0000000000000007</v>
      </c>
      <c r="R63" s="232">
        <f t="shared" si="1"/>
        <v>0.99999999999999956</v>
      </c>
      <c r="S63" s="232">
        <f t="shared" si="1"/>
        <v>0.99999999999999989</v>
      </c>
      <c r="T63" s="232">
        <f t="shared" si="1"/>
        <v>1</v>
      </c>
      <c r="U63" s="232">
        <f t="shared" si="1"/>
        <v>1.0000000000000002</v>
      </c>
      <c r="V63" s="232">
        <f t="shared" si="1"/>
        <v>1.0000000000000004</v>
      </c>
      <c r="W63" s="232">
        <f t="shared" si="1"/>
        <v>1.0000000000000004</v>
      </c>
      <c r="X63" s="232">
        <f t="shared" si="1"/>
        <v>1.0000000000000002</v>
      </c>
      <c r="Y63" s="232">
        <f t="shared" si="1"/>
        <v>0.99999999999999956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3.4849228348552537E-2</v>
      </c>
      <c r="C64" s="299">
        <f t="shared" si="2"/>
        <v>3.1923413985550743E-2</v>
      </c>
      <c r="D64" s="299">
        <f t="shared" si="2"/>
        <v>3.1127414663729057E-2</v>
      </c>
      <c r="E64" s="299">
        <f t="shared" si="2"/>
        <v>2.9098868582649349E-2</v>
      </c>
      <c r="F64" s="299">
        <f t="shared" si="2"/>
        <v>3.0063993180965424E-2</v>
      </c>
      <c r="G64" s="299">
        <f t="shared" si="2"/>
        <v>3.5753882737408975E-2</v>
      </c>
      <c r="H64" s="299">
        <f t="shared" si="2"/>
        <v>3.8196293915272184E-2</v>
      </c>
      <c r="I64" s="299">
        <f t="shared" si="2"/>
        <v>3.56450102733291E-2</v>
      </c>
      <c r="J64" s="299">
        <f t="shared" si="2"/>
        <v>4.0275772360069212E-2</v>
      </c>
      <c r="K64" s="299">
        <f t="shared" si="2"/>
        <v>3.6202238122861531E-2</v>
      </c>
      <c r="L64" s="299">
        <f t="shared" si="2"/>
        <v>3.6891304231701699E-2</v>
      </c>
      <c r="M64" s="299">
        <f t="shared" si="2"/>
        <v>3.6311096126433101E-2</v>
      </c>
      <c r="N64" s="299">
        <f t="shared" si="2"/>
        <v>3.7350801835426273E-2</v>
      </c>
      <c r="O64" s="299">
        <f t="shared" si="2"/>
        <v>3.7227102916500512E-2</v>
      </c>
      <c r="P64" s="299">
        <f t="shared" si="2"/>
        <v>4.1322052536399638E-2</v>
      </c>
      <c r="Q64" s="299">
        <f t="shared" si="2"/>
        <v>4.4327542855666653E-2</v>
      </c>
      <c r="R64" s="299">
        <f t="shared" si="2"/>
        <v>4.5158202143387741E-2</v>
      </c>
      <c r="S64" s="299">
        <f t="shared" si="2"/>
        <v>4.728161005359735E-2</v>
      </c>
      <c r="T64" s="299">
        <f t="shared" si="2"/>
        <v>4.93377307414926E-2</v>
      </c>
      <c r="U64" s="299">
        <f t="shared" si="2"/>
        <v>4.928907483593651E-2</v>
      </c>
      <c r="V64" s="299">
        <f t="shared" si="2"/>
        <v>4.4843912099365273E-2</v>
      </c>
      <c r="W64" s="299">
        <f t="shared" si="2"/>
        <v>4.4765800585723055E-2</v>
      </c>
      <c r="X64" s="299">
        <f t="shared" si="2"/>
        <v>4.0962963809288509E-2</v>
      </c>
      <c r="Y64" s="299">
        <f t="shared" si="2"/>
        <v>4.0602435167782169E-2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7.3451943572094272E-3</v>
      </c>
      <c r="C65" s="233">
        <f t="shared" si="3"/>
        <v>6.7285185750538146E-3</v>
      </c>
      <c r="D65" s="233">
        <f t="shared" si="3"/>
        <v>6.5607452841071881E-3</v>
      </c>
      <c r="E65" s="233">
        <f t="shared" si="3"/>
        <v>6.1331873169964239E-3</v>
      </c>
      <c r="F65" s="233">
        <f t="shared" si="3"/>
        <v>6.3366072516547337E-3</v>
      </c>
      <c r="G65" s="233">
        <f t="shared" si="3"/>
        <v>7.5358689467811884E-3</v>
      </c>
      <c r="H65" s="233">
        <f t="shared" si="3"/>
        <v>8.0506575275266588E-3</v>
      </c>
      <c r="I65" s="233">
        <f t="shared" si="3"/>
        <v>7.5129218272405015E-3</v>
      </c>
      <c r="J65" s="233">
        <f t="shared" si="3"/>
        <v>8.4889505418193623E-3</v>
      </c>
      <c r="K65" s="233">
        <f t="shared" si="3"/>
        <v>7.6303691008251292E-3</v>
      </c>
      <c r="L65" s="233">
        <f t="shared" si="3"/>
        <v>7.7756040094370269E-3</v>
      </c>
      <c r="M65" s="233">
        <f t="shared" si="3"/>
        <v>7.6533131725151455E-3</v>
      </c>
      <c r="N65" s="233">
        <f t="shared" si="3"/>
        <v>7.8724526160194215E-3</v>
      </c>
      <c r="O65" s="233">
        <f t="shared" si="3"/>
        <v>7.8463805150191055E-3</v>
      </c>
      <c r="P65" s="233">
        <f t="shared" si="3"/>
        <v>8.7094756900486896E-3</v>
      </c>
      <c r="Q65" s="233">
        <f t="shared" si="3"/>
        <v>9.3429448249440217E-3</v>
      </c>
      <c r="R65" s="233">
        <f t="shared" si="3"/>
        <v>9.5180234192792767E-3</v>
      </c>
      <c r="S65" s="233">
        <f t="shared" si="3"/>
        <v>9.9655754753572457E-3</v>
      </c>
      <c r="T65" s="233">
        <f t="shared" si="3"/>
        <v>1.0398945360148305E-2</v>
      </c>
      <c r="U65" s="233">
        <f t="shared" si="3"/>
        <v>1.038869012352267E-2</v>
      </c>
      <c r="V65" s="233">
        <f t="shared" si="3"/>
        <v>9.4517803037993016E-3</v>
      </c>
      <c r="W65" s="233">
        <f t="shared" si="3"/>
        <v>9.4353166896412079E-3</v>
      </c>
      <c r="X65" s="233">
        <f t="shared" si="3"/>
        <v>8.6337903272127106E-3</v>
      </c>
      <c r="Y65" s="233">
        <f t="shared" si="3"/>
        <v>8.5578014726900645E-3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2.8462080680885203E-2</v>
      </c>
      <c r="C66" s="233">
        <f t="shared" si="4"/>
        <v>2.6072507987218687E-2</v>
      </c>
      <c r="D66" s="233">
        <f t="shared" si="4"/>
        <v>2.5422398989308558E-2</v>
      </c>
      <c r="E66" s="233">
        <f t="shared" si="4"/>
        <v>2.3765643733579003E-2</v>
      </c>
      <c r="F66" s="233">
        <f t="shared" si="4"/>
        <v>2.4553880819050071E-2</v>
      </c>
      <c r="G66" s="233">
        <f t="shared" si="4"/>
        <v>2.9200930504084163E-2</v>
      </c>
      <c r="H66" s="233">
        <f t="shared" si="4"/>
        <v>3.1195697886160979E-2</v>
      </c>
      <c r="I66" s="233">
        <f t="shared" si="4"/>
        <v>2.9112012126162708E-2</v>
      </c>
      <c r="J66" s="233">
        <f t="shared" si="4"/>
        <v>3.2894050649614127E-2</v>
      </c>
      <c r="K66" s="233">
        <f t="shared" si="4"/>
        <v>2.9567111557702554E-2</v>
      </c>
      <c r="L66" s="233">
        <f t="shared" si="4"/>
        <v>3.0129886003900208E-2</v>
      </c>
      <c r="M66" s="233">
        <f t="shared" si="4"/>
        <v>2.9656018125429819E-2</v>
      </c>
      <c r="N66" s="233">
        <f t="shared" si="4"/>
        <v>3.0505167136069818E-2</v>
      </c>
      <c r="O66" s="233">
        <f t="shared" si="4"/>
        <v>3.0404139687903974E-2</v>
      </c>
      <c r="P66" s="233">
        <f t="shared" si="4"/>
        <v>3.3748569162784146E-2</v>
      </c>
      <c r="Q66" s="233">
        <f t="shared" si="4"/>
        <v>3.6203214846672015E-2</v>
      </c>
      <c r="R66" s="233">
        <f t="shared" si="4"/>
        <v>3.6881631350732906E-2</v>
      </c>
      <c r="S66" s="233">
        <f t="shared" si="4"/>
        <v>3.8615862211007483E-2</v>
      </c>
      <c r="T66" s="233">
        <f t="shared" si="4"/>
        <v>4.0295138214573346E-2</v>
      </c>
      <c r="U66" s="233">
        <f t="shared" si="4"/>
        <v>4.025539993699407E-2</v>
      </c>
      <c r="V66" s="233">
        <f t="shared" si="4"/>
        <v>3.6624944215491402E-2</v>
      </c>
      <c r="W66" s="233">
        <f t="shared" si="4"/>
        <v>3.6561148937697699E-2</v>
      </c>
      <c r="X66" s="233">
        <f t="shared" si="4"/>
        <v>3.3455294022789336E-2</v>
      </c>
      <c r="Y66" s="233">
        <f t="shared" si="4"/>
        <v>3.3160842875128577E-2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4.0031213230165841E-2</v>
      </c>
      <c r="C67" s="233">
        <f t="shared" si="5"/>
        <v>3.6670338278624134E-2</v>
      </c>
      <c r="D67" s="233">
        <f t="shared" si="5"/>
        <v>3.5755976036103081E-2</v>
      </c>
      <c r="E67" s="233">
        <f t="shared" si="5"/>
        <v>3.3425790704401402E-2</v>
      </c>
      <c r="F67" s="233">
        <f t="shared" si="5"/>
        <v>3.4534426689177063E-2</v>
      </c>
      <c r="G67" s="233">
        <f t="shared" si="5"/>
        <v>4.1070387250827359E-2</v>
      </c>
      <c r="H67" s="233">
        <f t="shared" si="5"/>
        <v>4.3875978286556684E-2</v>
      </c>
      <c r="I67" s="233">
        <f t="shared" si="5"/>
        <v>4.0945325749296137E-2</v>
      </c>
      <c r="J67" s="233">
        <f t="shared" si="5"/>
        <v>4.6264669485071012E-2</v>
      </c>
      <c r="K67" s="233">
        <f t="shared" si="5"/>
        <v>4.1585411855057666E-2</v>
      </c>
      <c r="L67" s="233">
        <f t="shared" si="5"/>
        <v>4.2376940208476925E-2</v>
      </c>
      <c r="M67" s="233">
        <f t="shared" si="5"/>
        <v>4.1710456745842596E-2</v>
      </c>
      <c r="N67" s="233">
        <f t="shared" si="5"/>
        <v>4.290476384834277E-2</v>
      </c>
      <c r="O67" s="233">
        <f t="shared" si="5"/>
        <v>4.2762671238706446E-2</v>
      </c>
      <c r="P67" s="233">
        <f t="shared" si="5"/>
        <v>4.7466528660208764E-2</v>
      </c>
      <c r="Q67" s="233">
        <f t="shared" si="5"/>
        <v>5.0918927164658685E-2</v>
      </c>
      <c r="R67" s="233">
        <f t="shared" si="5"/>
        <v>5.1873103215152573E-2</v>
      </c>
      <c r="S67" s="233">
        <f t="shared" si="5"/>
        <v>5.4312256070362115E-2</v>
      </c>
      <c r="T67" s="233">
        <f t="shared" si="5"/>
        <v>5.6674116277447839E-2</v>
      </c>
      <c r="U67" s="233">
        <f t="shared" si="5"/>
        <v>5.6618225371894884E-2</v>
      </c>
      <c r="V67" s="233">
        <f t="shared" si="5"/>
        <v>5.1512079101718948E-2</v>
      </c>
      <c r="W67" s="233">
        <f t="shared" si="5"/>
        <v>5.1422352619770226E-2</v>
      </c>
      <c r="X67" s="233">
        <f t="shared" si="5"/>
        <v>4.7054044422114243E-2</v>
      </c>
      <c r="Y67" s="233">
        <f t="shared" si="5"/>
        <v>4.6639906158294678E-2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0.11734804469919846</v>
      </c>
      <c r="C68" s="300">
        <f t="shared" si="6"/>
        <v>0.11083735008762194</v>
      </c>
      <c r="D68" s="300">
        <f t="shared" si="6"/>
        <v>0.10874739923642415</v>
      </c>
      <c r="E68" s="300">
        <f t="shared" si="6"/>
        <v>0.10986219695587296</v>
      </c>
      <c r="F68" s="300">
        <f t="shared" si="6"/>
        <v>0.11000499533979649</v>
      </c>
      <c r="G68" s="300">
        <f t="shared" si="6"/>
        <v>0.11834220207948566</v>
      </c>
      <c r="H68" s="300">
        <f t="shared" si="6"/>
        <v>0.12398302512481815</v>
      </c>
      <c r="I68" s="300">
        <f t="shared" si="6"/>
        <v>0.11820927799545353</v>
      </c>
      <c r="J68" s="300">
        <f t="shared" si="6"/>
        <v>0.12732048488358499</v>
      </c>
      <c r="K68" s="300">
        <f t="shared" si="6"/>
        <v>0.11854353900596169</v>
      </c>
      <c r="L68" s="300">
        <f t="shared" si="6"/>
        <v>0.11906074950258753</v>
      </c>
      <c r="M68" s="300">
        <f t="shared" si="6"/>
        <v>0.11833560808211206</v>
      </c>
      <c r="N68" s="300">
        <f t="shared" si="6"/>
        <v>0.12030741231383429</v>
      </c>
      <c r="O68" s="300">
        <f t="shared" si="6"/>
        <v>0.11942954051089166</v>
      </c>
      <c r="P68" s="300">
        <f t="shared" si="6"/>
        <v>0.12911834119145854</v>
      </c>
      <c r="Q68" s="300">
        <f t="shared" si="6"/>
        <v>0.13826536962226985</v>
      </c>
      <c r="R68" s="300">
        <f t="shared" si="6"/>
        <v>0.14023346999922889</v>
      </c>
      <c r="S68" s="300">
        <f t="shared" si="6"/>
        <v>0.15006111631619867</v>
      </c>
      <c r="T68" s="300">
        <f t="shared" si="6"/>
        <v>0.15988082203942908</v>
      </c>
      <c r="U68" s="300">
        <f t="shared" si="6"/>
        <v>0.1607899677759734</v>
      </c>
      <c r="V68" s="300">
        <f t="shared" si="6"/>
        <v>0.14714428826335571</v>
      </c>
      <c r="W68" s="300">
        <f t="shared" si="6"/>
        <v>0.14664583913686974</v>
      </c>
      <c r="X68" s="300">
        <f t="shared" si="6"/>
        <v>0.13467307382422181</v>
      </c>
      <c r="Y68" s="300">
        <f t="shared" si="6"/>
        <v>0.13278182729398949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3.7653827822803007E-2</v>
      </c>
      <c r="C69" s="301">
        <f t="shared" si="7"/>
        <v>4.223694103261532E-2</v>
      </c>
      <c r="D69" s="301">
        <f t="shared" si="7"/>
        <v>4.3509040597706834E-2</v>
      </c>
      <c r="E69" s="301">
        <f t="shared" si="7"/>
        <v>4.612944150795889E-2</v>
      </c>
      <c r="F69" s="301">
        <f t="shared" si="7"/>
        <v>4.4815465380708935E-2</v>
      </c>
      <c r="G69" s="301">
        <f t="shared" si="7"/>
        <v>3.6349740553920123E-2</v>
      </c>
      <c r="H69" s="301">
        <f t="shared" si="7"/>
        <v>3.2520716344482913E-2</v>
      </c>
      <c r="I69" s="301">
        <f t="shared" si="7"/>
        <v>3.6507156104977241E-2</v>
      </c>
      <c r="J69" s="301">
        <f t="shared" si="7"/>
        <v>2.9404943454510377E-2</v>
      </c>
      <c r="K69" s="301">
        <f t="shared" si="7"/>
        <v>3.5730763083433835E-2</v>
      </c>
      <c r="L69" s="301">
        <f t="shared" si="7"/>
        <v>3.4759327494259584E-2</v>
      </c>
      <c r="M69" s="301">
        <f t="shared" si="7"/>
        <v>3.5609187171120223E-2</v>
      </c>
      <c r="N69" s="301">
        <f t="shared" si="7"/>
        <v>3.4022461981731061E-2</v>
      </c>
      <c r="O69" s="301">
        <f t="shared" si="7"/>
        <v>3.4279172943714506E-2</v>
      </c>
      <c r="P69" s="301">
        <f t="shared" si="7"/>
        <v>2.7835273867214974E-2</v>
      </c>
      <c r="Q69" s="301">
        <f t="shared" si="7"/>
        <v>2.2912688848058624E-2</v>
      </c>
      <c r="R69" s="301">
        <f t="shared" si="7"/>
        <v>2.1608270455645933E-2</v>
      </c>
      <c r="S69" s="301">
        <f t="shared" si="7"/>
        <v>1.7804045639820399E-2</v>
      </c>
      <c r="T69" s="301">
        <f t="shared" si="7"/>
        <v>1.409206827177409E-2</v>
      </c>
      <c r="U69" s="301">
        <f t="shared" si="7"/>
        <v>1.4067770926530486E-2</v>
      </c>
      <c r="V69" s="301">
        <f t="shared" si="7"/>
        <v>2.1596395987376834E-2</v>
      </c>
      <c r="W69" s="301">
        <f t="shared" si="7"/>
        <v>2.1733534486114432E-2</v>
      </c>
      <c r="X69" s="301">
        <f t="shared" si="7"/>
        <v>2.8089984914453001E-2</v>
      </c>
      <c r="Y69" s="301">
        <f t="shared" si="7"/>
        <v>2.8733936705581255E-2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0.28312782074453796</v>
      </c>
      <c r="C70" s="301">
        <f t="shared" si="8"/>
        <v>0.31758930661062673</v>
      </c>
      <c r="D70" s="301">
        <f t="shared" si="8"/>
        <v>0.32715451680198787</v>
      </c>
      <c r="E70" s="301">
        <f t="shared" si="8"/>
        <v>0.34685791595407534</v>
      </c>
      <c r="F70" s="301">
        <f t="shared" si="8"/>
        <v>0.33697782622802297</v>
      </c>
      <c r="G70" s="301">
        <f t="shared" si="8"/>
        <v>0.27332208762659166</v>
      </c>
      <c r="H70" s="301">
        <f t="shared" si="8"/>
        <v>0.24453077097486184</v>
      </c>
      <c r="I70" s="301">
        <f t="shared" si="8"/>
        <v>0.27450573148165575</v>
      </c>
      <c r="J70" s="301">
        <f t="shared" si="8"/>
        <v>0.22110255559064537</v>
      </c>
      <c r="K70" s="301">
        <f t="shared" si="8"/>
        <v>0.26866785318505054</v>
      </c>
      <c r="L70" s="301">
        <f t="shared" si="8"/>
        <v>0.26136340481260573</v>
      </c>
      <c r="M70" s="301">
        <f t="shared" si="8"/>
        <v>0.26775369584438491</v>
      </c>
      <c r="N70" s="301">
        <f t="shared" si="8"/>
        <v>0.25582274297801638</v>
      </c>
      <c r="O70" s="301">
        <f t="shared" si="8"/>
        <v>0.2577530119421611</v>
      </c>
      <c r="P70" s="301">
        <f t="shared" si="8"/>
        <v>0.20929984773232804</v>
      </c>
      <c r="Q70" s="301">
        <f t="shared" si="8"/>
        <v>0.1722857949921332</v>
      </c>
      <c r="R70" s="301">
        <f t="shared" si="8"/>
        <v>0.162477572079953</v>
      </c>
      <c r="S70" s="301">
        <f t="shared" si="8"/>
        <v>0.1338727277917264</v>
      </c>
      <c r="T70" s="301">
        <f t="shared" si="8"/>
        <v>0.1059615133512244</v>
      </c>
      <c r="U70" s="301">
        <f t="shared" si="8"/>
        <v>0.10577881600525812</v>
      </c>
      <c r="V70" s="301">
        <f t="shared" si="8"/>
        <v>0.16238828521277573</v>
      </c>
      <c r="W70" s="301">
        <f t="shared" si="8"/>
        <v>0.16341946123212969</v>
      </c>
      <c r="X70" s="301">
        <f t="shared" si="8"/>
        <v>0.21121507887598304</v>
      </c>
      <c r="Y70" s="301">
        <f t="shared" si="8"/>
        <v>0.21605710099773584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0.15506561491376109</v>
      </c>
      <c r="C71" s="301">
        <f t="shared" si="9"/>
        <v>0.14204687031532484</v>
      </c>
      <c r="D71" s="301">
        <f t="shared" si="9"/>
        <v>0.13850498057605481</v>
      </c>
      <c r="E71" s="301">
        <f t="shared" si="9"/>
        <v>0.12947873350115829</v>
      </c>
      <c r="F71" s="301">
        <f t="shared" si="9"/>
        <v>0.13377316544121276</v>
      </c>
      <c r="G71" s="301">
        <f t="shared" si="9"/>
        <v>0.15909097776224096</v>
      </c>
      <c r="H71" s="301">
        <f t="shared" si="9"/>
        <v>0.1699587647726048</v>
      </c>
      <c r="I71" s="301">
        <f t="shared" si="9"/>
        <v>0.15860653732009206</v>
      </c>
      <c r="J71" s="301">
        <f t="shared" si="9"/>
        <v>0.17921164120697658</v>
      </c>
      <c r="K71" s="301">
        <f t="shared" si="9"/>
        <v>0.1610859861695931</v>
      </c>
      <c r="L71" s="301">
        <f t="shared" si="9"/>
        <v>0.16415206438558244</v>
      </c>
      <c r="M71" s="301">
        <f t="shared" si="9"/>
        <v>0.16157036226806165</v>
      </c>
      <c r="N71" s="301">
        <f t="shared" si="9"/>
        <v>0.16619665136352937</v>
      </c>
      <c r="O71" s="301">
        <f t="shared" si="9"/>
        <v>0.16564623892008756</v>
      </c>
      <c r="P71" s="301">
        <f t="shared" si="9"/>
        <v>0.1838671841444573</v>
      </c>
      <c r="Q71" s="301">
        <f t="shared" si="9"/>
        <v>0.19724045599464593</v>
      </c>
      <c r="R71" s="301">
        <f t="shared" si="9"/>
        <v>0.20093656920398331</v>
      </c>
      <c r="S71" s="301">
        <f t="shared" si="9"/>
        <v>0.21038491480337942</v>
      </c>
      <c r="T71" s="301">
        <f t="shared" si="9"/>
        <v>0.2195338582352539</v>
      </c>
      <c r="U71" s="301">
        <f t="shared" si="9"/>
        <v>0.21931735823592019</v>
      </c>
      <c r="V71" s="301">
        <f t="shared" si="9"/>
        <v>0.19953809981894619</v>
      </c>
      <c r="W71" s="301">
        <f t="shared" si="9"/>
        <v>0.19919053373301659</v>
      </c>
      <c r="X71" s="301">
        <f t="shared" si="9"/>
        <v>0.18226937791124129</v>
      </c>
      <c r="Y71" s="301">
        <f t="shared" si="9"/>
        <v>0.18066516461475013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0.25109990028313406</v>
      </c>
      <c r="C72" s="301">
        <f t="shared" si="10"/>
        <v>0.24465714795836727</v>
      </c>
      <c r="D72" s="301">
        <f t="shared" si="10"/>
        <v>0.24300816811340459</v>
      </c>
      <c r="E72" s="301">
        <f t="shared" si="10"/>
        <v>0.23765927044821988</v>
      </c>
      <c r="F72" s="301">
        <f t="shared" si="10"/>
        <v>0.24010397249543045</v>
      </c>
      <c r="G72" s="301">
        <f t="shared" si="10"/>
        <v>0.25314824514678619</v>
      </c>
      <c r="H72" s="301">
        <f t="shared" si="10"/>
        <v>0.25834739219309433</v>
      </c>
      <c r="I72" s="301">
        <f t="shared" si="10"/>
        <v>0.25291098756049546</v>
      </c>
      <c r="J72" s="301">
        <f t="shared" si="10"/>
        <v>0.26301002771235721</v>
      </c>
      <c r="K72" s="301">
        <f t="shared" si="10"/>
        <v>0.25422187994240625</v>
      </c>
      <c r="L72" s="301">
        <f t="shared" si="10"/>
        <v>0.25583575867697844</v>
      </c>
      <c r="M72" s="301">
        <f t="shared" si="10"/>
        <v>0.25449479533602076</v>
      </c>
      <c r="N72" s="301">
        <f t="shared" si="10"/>
        <v>0.25676902152008901</v>
      </c>
      <c r="O72" s="301">
        <f t="shared" si="10"/>
        <v>0.25656300707024216</v>
      </c>
      <c r="P72" s="301">
        <f t="shared" si="10"/>
        <v>0.26525427294249126</v>
      </c>
      <c r="Q72" s="301">
        <f t="shared" si="10"/>
        <v>0.27124221427542144</v>
      </c>
      <c r="R72" s="301">
        <f t="shared" si="10"/>
        <v>0.27297929349730449</v>
      </c>
      <c r="S72" s="301">
        <f t="shared" si="10"/>
        <v>0.27662507923912422</v>
      </c>
      <c r="T72" s="301">
        <f t="shared" si="10"/>
        <v>0.28009296674253942</v>
      </c>
      <c r="U72" s="301">
        <f t="shared" si="10"/>
        <v>0.2798247081035059</v>
      </c>
      <c r="V72" s="301">
        <f t="shared" si="10"/>
        <v>0.26897233979485602</v>
      </c>
      <c r="W72" s="301">
        <f t="shared" si="10"/>
        <v>0.26899903923390517</v>
      </c>
      <c r="X72" s="301">
        <f t="shared" si="10"/>
        <v>0.26073179670297403</v>
      </c>
      <c r="Y72" s="301">
        <f t="shared" si="10"/>
        <v>0.26035210844076934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4.3221728794829564E-2</v>
      </c>
      <c r="C73" s="302">
        <f t="shared" si="11"/>
        <v>4.8258560894005542E-2</v>
      </c>
      <c r="D73" s="302">
        <f t="shared" si="11"/>
        <v>4.9713278391921696E-2</v>
      </c>
      <c r="E73" s="302">
        <f t="shared" si="11"/>
        <v>5.2753241159852846E-2</v>
      </c>
      <c r="F73" s="302">
        <f t="shared" si="11"/>
        <v>5.1258641097198812E-2</v>
      </c>
      <c r="G73" s="302">
        <f t="shared" si="11"/>
        <v>4.1633460577110516E-2</v>
      </c>
      <c r="H73" s="302">
        <f t="shared" si="11"/>
        <v>3.7252097235357821E-2</v>
      </c>
      <c r="I73" s="302">
        <f t="shared" si="11"/>
        <v>4.1833494102548829E-2</v>
      </c>
      <c r="J73" s="302">
        <f t="shared" si="11"/>
        <v>3.3646573255658917E-2</v>
      </c>
      <c r="K73" s="302">
        <f t="shared" si="11"/>
        <v>4.0883667701171023E-2</v>
      </c>
      <c r="L73" s="302">
        <f t="shared" si="11"/>
        <v>3.971070357376854E-2</v>
      </c>
      <c r="M73" s="302">
        <f t="shared" si="11"/>
        <v>4.069172372023553E-2</v>
      </c>
      <c r="N73" s="302">
        <f t="shared" si="11"/>
        <v>3.8854284942143782E-2</v>
      </c>
      <c r="O73" s="302">
        <f t="shared" si="11"/>
        <v>3.9085062036977203E-2</v>
      </c>
      <c r="P73" s="302">
        <f t="shared" si="11"/>
        <v>3.1732260524410173E-2</v>
      </c>
      <c r="Q73" s="302">
        <f t="shared" si="11"/>
        <v>2.6093571322135842E-2</v>
      </c>
      <c r="R73" s="302">
        <f t="shared" si="11"/>
        <v>2.4574014924365704E-2</v>
      </c>
      <c r="S73" s="302">
        <f t="shared" si="11"/>
        <v>2.0257198105115129E-2</v>
      </c>
      <c r="T73" s="302">
        <f t="shared" si="11"/>
        <v>1.6036633369083821E-2</v>
      </c>
      <c r="U73" s="302">
        <f t="shared" si="11"/>
        <v>1.6036803275069369E-2</v>
      </c>
      <c r="V73" s="302">
        <f t="shared" si="11"/>
        <v>2.2189068000706497E-2</v>
      </c>
      <c r="W73" s="302">
        <f t="shared" si="11"/>
        <v>2.2510841321811696E-2</v>
      </c>
      <c r="X73" s="302">
        <f t="shared" si="11"/>
        <v>2.8856072697059393E-2</v>
      </c>
      <c r="Y73" s="302">
        <f t="shared" si="11"/>
        <v>2.982984768380165E-2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2.9041721561792699E-2</v>
      </c>
      <c r="C74" s="302">
        <f t="shared" si="12"/>
        <v>3.2576594519514605E-2</v>
      </c>
      <c r="D74" s="302">
        <f t="shared" si="12"/>
        <v>3.3557742081513395E-2</v>
      </c>
      <c r="E74" s="302">
        <f t="shared" si="12"/>
        <v>3.5578810270753929E-2</v>
      </c>
      <c r="F74" s="302">
        <f t="shared" si="12"/>
        <v>3.4565364067992953E-2</v>
      </c>
      <c r="G74" s="302">
        <f t="shared" si="12"/>
        <v>2.8035902457997884E-2</v>
      </c>
      <c r="H74" s="302">
        <f t="shared" si="12"/>
        <v>2.5082644811334508E-2</v>
      </c>
      <c r="I74" s="302">
        <f t="shared" si="12"/>
        <v>2.815731424712091E-2</v>
      </c>
      <c r="J74" s="302">
        <f t="shared" si="12"/>
        <v>2.2679505105427492E-2</v>
      </c>
      <c r="K74" s="302">
        <f t="shared" si="12"/>
        <v>2.7558496244863853E-2</v>
      </c>
      <c r="L74" s="302">
        <f t="shared" si="12"/>
        <v>2.6809245410957149E-2</v>
      </c>
      <c r="M74" s="302">
        <f t="shared" si="12"/>
        <v>2.7464726925828121E-2</v>
      </c>
      <c r="N74" s="302">
        <f t="shared" si="12"/>
        <v>2.6240914266935155E-2</v>
      </c>
      <c r="O74" s="302">
        <f t="shared" si="12"/>
        <v>2.6438910824280334E-2</v>
      </c>
      <c r="P74" s="302">
        <f t="shared" si="12"/>
        <v>2.1468847126303248E-2</v>
      </c>
      <c r="Q74" s="302">
        <f t="shared" si="12"/>
        <v>1.7672145655118054E-2</v>
      </c>
      <c r="R74" s="302">
        <f t="shared" si="12"/>
        <v>1.6666071161687942E-2</v>
      </c>
      <c r="S74" s="302">
        <f t="shared" si="12"/>
        <v>1.3731940842199936E-2</v>
      </c>
      <c r="T74" s="302">
        <f t="shared" si="12"/>
        <v>1.0868959323460627E-2</v>
      </c>
      <c r="U74" s="302">
        <f t="shared" si="12"/>
        <v>1.0850219217180445E-2</v>
      </c>
      <c r="V74" s="302">
        <f t="shared" si="12"/>
        <v>1.6656912597443459E-2</v>
      </c>
      <c r="W74" s="302">
        <f t="shared" si="12"/>
        <v>1.6762685060059547E-2</v>
      </c>
      <c r="X74" s="302">
        <f t="shared" si="12"/>
        <v>2.1665301185301189E-2</v>
      </c>
      <c r="Y74" s="302">
        <f t="shared" si="12"/>
        <v>2.2161969643689342E-2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0.17883644992651176</v>
      </c>
      <c r="C76" s="302">
        <f t="shared" si="14"/>
        <v>0.16382199254484714</v>
      </c>
      <c r="D76" s="302">
        <f t="shared" si="14"/>
        <v>0.15973714763996949</v>
      </c>
      <c r="E76" s="302">
        <f t="shared" si="14"/>
        <v>0.14932721901761312</v>
      </c>
      <c r="F76" s="302">
        <f t="shared" si="14"/>
        <v>0.15427996733023869</v>
      </c>
      <c r="G76" s="302">
        <f t="shared" si="14"/>
        <v>0.18347888211167779</v>
      </c>
      <c r="H76" s="302">
        <f t="shared" si="14"/>
        <v>0.19601265014640198</v>
      </c>
      <c r="I76" s="302">
        <f t="shared" si="14"/>
        <v>0.18292017921082571</v>
      </c>
      <c r="J76" s="302">
        <f t="shared" si="14"/>
        <v>0.20668394935127077</v>
      </c>
      <c r="K76" s="302">
        <f t="shared" si="14"/>
        <v>0.18577971599637136</v>
      </c>
      <c r="L76" s="302">
        <f t="shared" si="14"/>
        <v>0.18931580969225273</v>
      </c>
      <c r="M76" s="302">
        <f t="shared" si="14"/>
        <v>0.18633834468995711</v>
      </c>
      <c r="N76" s="302">
        <f t="shared" si="14"/>
        <v>0.19167382231101007</v>
      </c>
      <c r="O76" s="302">
        <f t="shared" si="14"/>
        <v>0.1910390342089846</v>
      </c>
      <c r="P76" s="302">
        <f t="shared" si="14"/>
        <v>0.21205316529177781</v>
      </c>
      <c r="Q76" s="302">
        <f t="shared" si="14"/>
        <v>0.22747649729816755</v>
      </c>
      <c r="R76" s="302">
        <f t="shared" si="14"/>
        <v>0.23173920741125087</v>
      </c>
      <c r="S76" s="302">
        <f t="shared" si="14"/>
        <v>0.24263594029180918</v>
      </c>
      <c r="T76" s="302">
        <f t="shared" si="14"/>
        <v>0.25318737404999497</v>
      </c>
      <c r="U76" s="302">
        <f t="shared" si="14"/>
        <v>0.25293768561125607</v>
      </c>
      <c r="V76" s="302">
        <f t="shared" si="14"/>
        <v>0.23012635919670604</v>
      </c>
      <c r="W76" s="302">
        <f t="shared" si="14"/>
        <v>0.22972551285203391</v>
      </c>
      <c r="X76" s="302">
        <f t="shared" si="14"/>
        <v>0.21021042282061345</v>
      </c>
      <c r="Y76" s="302">
        <f t="shared" si="14"/>
        <v>0.20836029111327833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4.5017074919752549E-2</v>
      </c>
      <c r="C77" s="235">
        <f t="shared" si="15"/>
        <v>4.1237605168996584E-2</v>
      </c>
      <c r="D77" s="235">
        <f t="shared" si="15"/>
        <v>4.0209359701173848E-2</v>
      </c>
      <c r="E77" s="235">
        <f t="shared" si="15"/>
        <v>3.7588951295088491E-2</v>
      </c>
      <c r="F77" s="235">
        <f t="shared" si="15"/>
        <v>3.8835667173980994E-2</v>
      </c>
      <c r="G77" s="235">
        <f t="shared" si="15"/>
        <v>4.6185677391873674E-2</v>
      </c>
      <c r="H77" s="235">
        <f t="shared" si="15"/>
        <v>4.9340702974621661E-2</v>
      </c>
      <c r="I77" s="235">
        <f t="shared" si="15"/>
        <v>4.6045039561297872E-2</v>
      </c>
      <c r="J77" s="235">
        <f t="shared" si="15"/>
        <v>5.202690411535154E-2</v>
      </c>
      <c r="K77" s="235">
        <f t="shared" si="15"/>
        <v>4.6764847977107907E-2</v>
      </c>
      <c r="L77" s="235">
        <f t="shared" si="15"/>
        <v>4.7654960674470073E-2</v>
      </c>
      <c r="M77" s="235">
        <f t="shared" si="15"/>
        <v>4.6905467128079713E-2</v>
      </c>
      <c r="N77" s="235">
        <f t="shared" si="15"/>
        <v>4.8248524406941495E-2</v>
      </c>
      <c r="O77" s="235">
        <f t="shared" si="15"/>
        <v>4.8088734254772905E-2</v>
      </c>
      <c r="P77" s="235">
        <f t="shared" si="15"/>
        <v>5.3378454072608369E-2</v>
      </c>
      <c r="Q77" s="235">
        <f t="shared" si="15"/>
        <v>5.7260846575530246E-2</v>
      </c>
      <c r="R77" s="235">
        <f t="shared" si="15"/>
        <v>5.8333864635331342E-2</v>
      </c>
      <c r="S77" s="235">
        <f t="shared" si="15"/>
        <v>6.1076812399426417E-2</v>
      </c>
      <c r="T77" s="235">
        <f t="shared" si="15"/>
        <v>6.3732840766117016E-2</v>
      </c>
      <c r="U77" s="235">
        <f t="shared" si="15"/>
        <v>6.3669988684464038E-2</v>
      </c>
      <c r="V77" s="235">
        <f t="shared" si="15"/>
        <v>5.7927875202314814E-2</v>
      </c>
      <c r="W77" s="235">
        <f t="shared" si="15"/>
        <v>5.7826973345132836E-2</v>
      </c>
      <c r="X77" s="235">
        <f t="shared" si="15"/>
        <v>5.2914595189722302E-2</v>
      </c>
      <c r="Y77" s="235">
        <f t="shared" si="15"/>
        <v>5.2448876273278031E-2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0.46451042058553177</v>
      </c>
      <c r="C81" s="322">
        <f>IF(C$5=0,0,C$5/TEL_fec!C$5)</f>
        <v>0.45651982690509102</v>
      </c>
      <c r="D81" s="322">
        <f>IF(D$5=0,0,D$5/TEL_fec!D$5)</f>
        <v>0.45709498785650376</v>
      </c>
      <c r="E81" s="322">
        <f>IF(E$5=0,0,E$5/TEL_fec!E$5)</f>
        <v>0.45387054863365234</v>
      </c>
      <c r="F81" s="322">
        <f>IF(F$5=0,0,F$5/TEL_fec!F$5)</f>
        <v>0.45549260201648945</v>
      </c>
      <c r="G81" s="322">
        <f>IF(G$5=0,0,G$5/TEL_fec!G$5)</f>
        <v>0.46487102435397393</v>
      </c>
      <c r="H81" s="322">
        <f>IF(H$5=0,0,H$5/TEL_fec!H$5)</f>
        <v>0.46731276639278957</v>
      </c>
      <c r="I81" s="322">
        <f>IF(I$5=0,0,I$5/TEL_fec!I$5)</f>
        <v>0.46516679632702884</v>
      </c>
      <c r="J81" s="322">
        <f>IF(J$5=0,0,J$5/TEL_fec!J$5)</f>
        <v>0.47259368991745021</v>
      </c>
      <c r="K81" s="322">
        <f>IF(K$5=0,0,K$5/TEL_fec!K$5)</f>
        <v>0.46750068016782642</v>
      </c>
      <c r="L81" s="322">
        <f>IF(L$5=0,0,L$5/TEL_fec!L$5)</f>
        <v>0.46890470650335653</v>
      </c>
      <c r="M81" s="322">
        <f>IF(M$5=0,0,M$5/TEL_fec!M$5)</f>
        <v>0.46820500029594608</v>
      </c>
      <c r="N81" s="322">
        <f>IF(N$5=0,0,N$5/TEL_fec!N$5)</f>
        <v>0.46881871762064936</v>
      </c>
      <c r="O81" s="322">
        <f>IF(O$5=0,0,O$5/TEL_fec!O$5)</f>
        <v>0.46910164801011639</v>
      </c>
      <c r="P81" s="322">
        <f>IF(P$5=0,0,P$5/TEL_fec!P$5)</f>
        <v>0.47722754658689881</v>
      </c>
      <c r="Q81" s="322">
        <f>IF(Q$5=0,0,Q$5/TEL_fec!Q$5)</f>
        <v>0.48290342781500784</v>
      </c>
      <c r="R81" s="322">
        <f>IF(R$5=0,0,R$5/TEL_fec!R$5)</f>
        <v>0.48342544878137228</v>
      </c>
      <c r="S81" s="322">
        <f>IF(S$5=0,0,S$5/TEL_fec!S$5)</f>
        <v>0.48669216370585883</v>
      </c>
      <c r="T81" s="322">
        <f>IF(T$5=0,0,T$5/TEL_fec!T$5)</f>
        <v>0.48976402094101357</v>
      </c>
      <c r="U81" s="322">
        <f>IF(U$5=0,0,U$5/TEL_fec!U$5)</f>
        <v>0.49029287184643405</v>
      </c>
      <c r="V81" s="322">
        <f>IF(V$5=0,0,V$5/TEL_fec!V$5)</f>
        <v>0.48985608769532918</v>
      </c>
      <c r="W81" s="322">
        <f>IF(W$5=0,0,W$5/TEL_fec!W$5)</f>
        <v>0.48968427578888318</v>
      </c>
      <c r="X81" s="322">
        <f>IF(X$5=0,0,X$5/TEL_fec!X$5)</f>
        <v>0.48556815456308533</v>
      </c>
      <c r="Y81" s="322">
        <f>IF(Y$5=0,0,Y$5/TEL_fec!Y$5)</f>
        <v>0.48458953412697336</v>
      </c>
      <c r="DA81" s="95"/>
    </row>
    <row r="82" spans="1:105" ht="12" customHeight="1" x14ac:dyDescent="0.25">
      <c r="A82" s="55" t="s">
        <v>91</v>
      </c>
      <c r="B82" s="334">
        <f>IF(B$6=0,0,B$6/TEL_fec!B$6)</f>
        <v>0.46844898480869712</v>
      </c>
      <c r="C82" s="334">
        <f>IF(C$6=0,0,C$6/TEL_fec!C$6)</f>
        <v>0.46844898480869729</v>
      </c>
      <c r="D82" s="334">
        <f>IF(D$6=0,0,D$6/TEL_fec!D$6)</f>
        <v>0.46844898480869718</v>
      </c>
      <c r="E82" s="334">
        <f>IF(E$6=0,0,E$6/TEL_fec!E$6)</f>
        <v>0.46844898480869746</v>
      </c>
      <c r="F82" s="334">
        <f>IF(F$6=0,0,F$6/TEL_fec!F$6)</f>
        <v>0.46844898480869734</v>
      </c>
      <c r="G82" s="334">
        <f>IF(G$6=0,0,G$6/TEL_fec!G$6)</f>
        <v>0.46844898480869734</v>
      </c>
      <c r="H82" s="334">
        <f>IF(H$6=0,0,H$6/TEL_fec!H$6)</f>
        <v>0.46844898480869701</v>
      </c>
      <c r="I82" s="334">
        <f>IF(I$6=0,0,I$6/TEL_fec!I$6)</f>
        <v>0.46844898480869718</v>
      </c>
      <c r="J82" s="334">
        <f>IF(J$6=0,0,J$6/TEL_fec!J$6)</f>
        <v>0.46844898480869734</v>
      </c>
      <c r="K82" s="334">
        <f>IF(K$6=0,0,K$6/TEL_fec!K$6)</f>
        <v>0.46844898480869723</v>
      </c>
      <c r="L82" s="334">
        <f>IF(L$6=0,0,L$6/TEL_fec!L$6)</f>
        <v>0.46844898480869723</v>
      </c>
      <c r="M82" s="334">
        <f>IF(M$6=0,0,M$6/TEL_fec!M$6)</f>
        <v>0.46844898480869729</v>
      </c>
      <c r="N82" s="334">
        <f>IF(N$6=0,0,N$6/TEL_fec!N$6)</f>
        <v>0.46844898480869718</v>
      </c>
      <c r="O82" s="334">
        <f>IF(O$6=0,0,O$6/TEL_fec!O$6)</f>
        <v>0.46844898480869729</v>
      </c>
      <c r="P82" s="334">
        <f>IF(P$6=0,0,P$6/TEL_fec!P$6)</f>
        <v>0.46844898480869734</v>
      </c>
      <c r="Q82" s="334">
        <f>IF(Q$6=0,0,Q$6/TEL_fec!Q$6)</f>
        <v>0.4684489848086974</v>
      </c>
      <c r="R82" s="334">
        <f>IF(R$6=0,0,R$6/TEL_fec!R$6)</f>
        <v>0.46844898480869734</v>
      </c>
      <c r="S82" s="334">
        <f>IF(S$6=0,0,S$6/TEL_fec!S$6)</f>
        <v>0.46844898480869712</v>
      </c>
      <c r="T82" s="334">
        <f>IF(T$6=0,0,T$6/TEL_fec!T$6)</f>
        <v>0.46844898480869718</v>
      </c>
      <c r="U82" s="334">
        <f>IF(U$6=0,0,U$6/TEL_fec!U$6)</f>
        <v>0.46844898480869707</v>
      </c>
      <c r="V82" s="334">
        <f>IF(V$6=0,0,V$6/TEL_fec!V$6)</f>
        <v>0.4684489848086974</v>
      </c>
      <c r="W82" s="334">
        <f>IF(W$6=0,0,W$6/TEL_fec!W$6)</f>
        <v>0.46844898480869734</v>
      </c>
      <c r="X82" s="334">
        <f>IF(X$6=0,0,X$6/TEL_fec!X$6)</f>
        <v>0.46844898480869729</v>
      </c>
      <c r="Y82" s="334">
        <f>IF(Y$6=0,0,Y$6/TEL_fec!Y$6)</f>
        <v>0.46844898480869729</v>
      </c>
      <c r="DA82" s="67"/>
    </row>
    <row r="83" spans="1:105" ht="12" customHeight="1" x14ac:dyDescent="0.25">
      <c r="A83" s="173" t="s">
        <v>92</v>
      </c>
      <c r="B83" s="335">
        <f>IF(B$7=0,0,B$7/TEL_fec!B$7)</f>
        <v>0.12033364072321841</v>
      </c>
      <c r="C83" s="335">
        <f>IF(C$7=0,0,C$7/TEL_fec!C$7)</f>
        <v>0.12033364072321832</v>
      </c>
      <c r="D83" s="335">
        <f>IF(D$7=0,0,D$7/TEL_fec!D$7)</f>
        <v>0.12033364072321837</v>
      </c>
      <c r="E83" s="335">
        <f>IF(E$7=0,0,E$7/TEL_fec!E$7)</f>
        <v>0.12033364072321835</v>
      </c>
      <c r="F83" s="335">
        <f>IF(F$7=0,0,F$7/TEL_fec!F$7)</f>
        <v>0.12033364072321837</v>
      </c>
      <c r="G83" s="335">
        <f>IF(G$7=0,0,G$7/TEL_fec!G$7)</f>
        <v>0.12033364072321825</v>
      </c>
      <c r="H83" s="335">
        <f>IF(H$7=0,0,H$7/TEL_fec!H$7)</f>
        <v>0.12033364072321835</v>
      </c>
      <c r="I83" s="335">
        <f>IF(I$7=0,0,I$7/TEL_fec!I$7)</f>
        <v>0.12033364072321831</v>
      </c>
      <c r="J83" s="335">
        <f>IF(J$7=0,0,J$7/TEL_fec!J$7)</f>
        <v>0.12033364072321839</v>
      </c>
      <c r="K83" s="335">
        <f>IF(K$7=0,0,K$7/TEL_fec!K$7)</f>
        <v>0.12033364072321835</v>
      </c>
      <c r="L83" s="335">
        <f>IF(L$7=0,0,L$7/TEL_fec!L$7)</f>
        <v>0.12033364072321839</v>
      </c>
      <c r="M83" s="335">
        <f>IF(M$7=0,0,M$7/TEL_fec!M$7)</f>
        <v>0.12033364072321835</v>
      </c>
      <c r="N83" s="335">
        <f>IF(N$7=0,0,N$7/TEL_fec!N$7)</f>
        <v>0.12033364072321837</v>
      </c>
      <c r="O83" s="335">
        <f>IF(O$7=0,0,O$7/TEL_fec!O$7)</f>
        <v>0.12033364072321835</v>
      </c>
      <c r="P83" s="335">
        <f>IF(P$7=0,0,P$7/TEL_fec!P$7)</f>
        <v>0.12033364072321835</v>
      </c>
      <c r="Q83" s="335">
        <f>IF(Q$7=0,0,Q$7/TEL_fec!Q$7)</f>
        <v>0.1203336407232183</v>
      </c>
      <c r="R83" s="335">
        <f>IF(R$7=0,0,R$7/TEL_fec!R$7)</f>
        <v>0.12033364072321838</v>
      </c>
      <c r="S83" s="335">
        <f>IF(S$7=0,0,S$7/TEL_fec!S$7)</f>
        <v>0.12033364072321831</v>
      </c>
      <c r="T83" s="335">
        <f>IF(T$7=0,0,T$7/TEL_fec!T$7)</f>
        <v>0.1203336407232183</v>
      </c>
      <c r="U83" s="335">
        <f>IF(U$7=0,0,U$7/TEL_fec!U$7)</f>
        <v>0.12033364072321834</v>
      </c>
      <c r="V83" s="335">
        <f>IF(V$7=0,0,V$7/TEL_fec!V$7)</f>
        <v>0.12033364072321832</v>
      </c>
      <c r="W83" s="335">
        <f>IF(W$7=0,0,W$7/TEL_fec!W$7)</f>
        <v>0.12033364072321835</v>
      </c>
      <c r="X83" s="335">
        <f>IF(X$7=0,0,X$7/TEL_fec!X$7)</f>
        <v>0.12033364072321834</v>
      </c>
      <c r="Y83" s="335">
        <f>IF(Y$7=0,0,Y$7/TEL_fec!Y$7)</f>
        <v>0.12033364072321837</v>
      </c>
      <c r="DA83" s="177"/>
    </row>
    <row r="84" spans="1:105" ht="12" customHeight="1" x14ac:dyDescent="0.25">
      <c r="A84" s="173" t="s">
        <v>93</v>
      </c>
      <c r="B84" s="335">
        <f>IF(B$8=0,0,B$8/TEL_fec!B$8)</f>
        <v>0.64874280219083791</v>
      </c>
      <c r="C84" s="335">
        <f>IF(C$8=0,0,C$8/TEL_fec!C$8)</f>
        <v>0.64874280219083813</v>
      </c>
      <c r="D84" s="335">
        <f>IF(D$8=0,0,D$8/TEL_fec!D$8)</f>
        <v>0.64874280219083835</v>
      </c>
      <c r="E84" s="335">
        <f>IF(E$8=0,0,E$8/TEL_fec!E$8)</f>
        <v>0.6487428021908378</v>
      </c>
      <c r="F84" s="335">
        <f>IF(F$8=0,0,F$8/TEL_fec!F$8)</f>
        <v>0.64874280219083813</v>
      </c>
      <c r="G84" s="335">
        <f>IF(G$8=0,0,G$8/TEL_fec!G$8)</f>
        <v>0.6487428021908378</v>
      </c>
      <c r="H84" s="335">
        <f>IF(H$8=0,0,H$8/TEL_fec!H$8)</f>
        <v>0.64874280219083802</v>
      </c>
      <c r="I84" s="335">
        <f>IF(I$8=0,0,I$8/TEL_fec!I$8)</f>
        <v>0.6487428021908378</v>
      </c>
      <c r="J84" s="335">
        <f>IF(J$8=0,0,J$8/TEL_fec!J$8)</f>
        <v>0.64874280219083791</v>
      </c>
      <c r="K84" s="335">
        <f>IF(K$8=0,0,K$8/TEL_fec!K$8)</f>
        <v>0.64874280219083802</v>
      </c>
      <c r="L84" s="335">
        <f>IF(L$8=0,0,L$8/TEL_fec!L$8)</f>
        <v>0.64874280219083802</v>
      </c>
      <c r="M84" s="335">
        <f>IF(M$8=0,0,M$8/TEL_fec!M$8)</f>
        <v>0.64874280219083791</v>
      </c>
      <c r="N84" s="335">
        <f>IF(N$8=0,0,N$8/TEL_fec!N$8)</f>
        <v>0.64874280219083791</v>
      </c>
      <c r="O84" s="335">
        <f>IF(O$8=0,0,O$8/TEL_fec!O$8)</f>
        <v>0.64874280219083802</v>
      </c>
      <c r="P84" s="335">
        <f>IF(P$8=0,0,P$8/TEL_fec!P$8)</f>
        <v>0.64874280219083791</v>
      </c>
      <c r="Q84" s="335">
        <f>IF(Q$8=0,0,Q$8/TEL_fec!Q$8)</f>
        <v>0.64874280219083802</v>
      </c>
      <c r="R84" s="335">
        <f>IF(R$8=0,0,R$8/TEL_fec!R$8)</f>
        <v>0.64874280219083802</v>
      </c>
      <c r="S84" s="335">
        <f>IF(S$8=0,0,S$8/TEL_fec!S$8)</f>
        <v>0.64874280219083802</v>
      </c>
      <c r="T84" s="335">
        <f>IF(T$8=0,0,T$8/TEL_fec!T$8)</f>
        <v>0.64874280219083791</v>
      </c>
      <c r="U84" s="335">
        <f>IF(U$8=0,0,U$8/TEL_fec!U$8)</f>
        <v>0.64874280219083802</v>
      </c>
      <c r="V84" s="335">
        <f>IF(V$8=0,0,V$8/TEL_fec!V$8)</f>
        <v>0.64874280219083802</v>
      </c>
      <c r="W84" s="335">
        <f>IF(W$8=0,0,W$8/TEL_fec!W$8)</f>
        <v>0.6487428021908378</v>
      </c>
      <c r="X84" s="335">
        <f>IF(X$8=0,0,X$8/TEL_fec!X$8)</f>
        <v>0.64874280219083802</v>
      </c>
      <c r="Y84" s="335">
        <f>IF(Y$8=0,0,Y$8/TEL_fec!Y$8)</f>
        <v>0.64874280219083802</v>
      </c>
      <c r="DA84" s="177"/>
    </row>
    <row r="85" spans="1:105" ht="12" customHeight="1" x14ac:dyDescent="0.25">
      <c r="A85" s="173" t="s">
        <v>94</v>
      </c>
      <c r="B85" s="335">
        <f>IF(B$9=0,0,B$9/TEL_fec!B$9)</f>
        <v>0.46635859124350326</v>
      </c>
      <c r="C85" s="335">
        <f>IF(C$9=0,0,C$9/TEL_fec!C$9)</f>
        <v>0.46635859124350332</v>
      </c>
      <c r="D85" s="335">
        <f>IF(D$9=0,0,D$9/TEL_fec!D$9)</f>
        <v>0.46635859124350354</v>
      </c>
      <c r="E85" s="335">
        <f>IF(E$9=0,0,E$9/TEL_fec!E$9)</f>
        <v>0.46635859124350332</v>
      </c>
      <c r="F85" s="335">
        <f>IF(F$9=0,0,F$9/TEL_fec!F$9)</f>
        <v>0.46635859124350332</v>
      </c>
      <c r="G85" s="335">
        <f>IF(G$9=0,0,G$9/TEL_fec!G$9)</f>
        <v>0.46635859124350315</v>
      </c>
      <c r="H85" s="335">
        <f>IF(H$9=0,0,H$9/TEL_fec!H$9)</f>
        <v>0.46635859124350321</v>
      </c>
      <c r="I85" s="335">
        <f>IF(I$9=0,0,I$9/TEL_fec!I$9)</f>
        <v>0.46635859124350321</v>
      </c>
      <c r="J85" s="335">
        <f>IF(J$9=0,0,J$9/TEL_fec!J$9)</f>
        <v>0.46635859124350332</v>
      </c>
      <c r="K85" s="335">
        <f>IF(K$9=0,0,K$9/TEL_fec!K$9)</f>
        <v>0.46635859124350315</v>
      </c>
      <c r="L85" s="335">
        <f>IF(L$9=0,0,L$9/TEL_fec!L$9)</f>
        <v>0.46635859124350343</v>
      </c>
      <c r="M85" s="335">
        <f>IF(M$9=0,0,M$9/TEL_fec!M$9)</f>
        <v>0.46635859124350337</v>
      </c>
      <c r="N85" s="335">
        <f>IF(N$9=0,0,N$9/TEL_fec!N$9)</f>
        <v>0.46635859124350332</v>
      </c>
      <c r="O85" s="335">
        <f>IF(O$9=0,0,O$9/TEL_fec!O$9)</f>
        <v>0.46635859124350332</v>
      </c>
      <c r="P85" s="335">
        <f>IF(P$9=0,0,P$9/TEL_fec!P$9)</f>
        <v>0.46635859124350343</v>
      </c>
      <c r="Q85" s="335">
        <f>IF(Q$9=0,0,Q$9/TEL_fec!Q$9)</f>
        <v>0.46635859124350315</v>
      </c>
      <c r="R85" s="335">
        <f>IF(R$9=0,0,R$9/TEL_fec!R$9)</f>
        <v>0.46635859124350304</v>
      </c>
      <c r="S85" s="335">
        <f>IF(S$9=0,0,S$9/TEL_fec!S$9)</f>
        <v>0.46635859124350326</v>
      </c>
      <c r="T85" s="335">
        <f>IF(T$9=0,0,T$9/TEL_fec!T$9)</f>
        <v>0.46635859124350332</v>
      </c>
      <c r="U85" s="335">
        <f>IF(U$9=0,0,U$9/TEL_fec!U$9)</f>
        <v>0.46635859124350321</v>
      </c>
      <c r="V85" s="335">
        <f>IF(V$9=0,0,V$9/TEL_fec!V$9)</f>
        <v>0.46635859124350343</v>
      </c>
      <c r="W85" s="335">
        <f>IF(W$9=0,0,W$9/TEL_fec!W$9)</f>
        <v>0.46635859124350321</v>
      </c>
      <c r="X85" s="335">
        <f>IF(X$9=0,0,X$9/TEL_fec!X$9)</f>
        <v>0.46635859124350337</v>
      </c>
      <c r="Y85" s="335">
        <f>IF(Y$9=0,0,Y$9/TEL_fec!Y$9)</f>
        <v>0.46635859124350354</v>
      </c>
      <c r="DA85" s="177"/>
    </row>
    <row r="86" spans="1:105" ht="12" customHeight="1" x14ac:dyDescent="0.25">
      <c r="A86" s="56" t="s">
        <v>95</v>
      </c>
      <c r="B86" s="336">
        <f>IF(B$10=0,0,B$10/TEL_fec!B$10)</f>
        <v>0.79038429065525162</v>
      </c>
      <c r="C86" s="336">
        <f>IF(C$10=0,0,C$10/TEL_fec!C$10)</f>
        <v>0.71448593949075312</v>
      </c>
      <c r="D86" s="336">
        <f>IF(D$10=0,0,D$10/TEL_fec!D$10)</f>
        <v>0.71626704208566072</v>
      </c>
      <c r="E86" s="336">
        <f>IF(E$10=0,0,E$10/TEL_fec!E$10)</f>
        <v>0.68973748374532218</v>
      </c>
      <c r="F86" s="336">
        <f>IF(F$10=0,0,F$10/TEL_fec!F$10)</f>
        <v>0.70177801850535559</v>
      </c>
      <c r="G86" s="336">
        <f>IF(G$10=0,0,G$10/TEL_fec!G$10)</f>
        <v>0.76190398645217827</v>
      </c>
      <c r="H86" s="336">
        <f>IF(H$10=0,0,H$10/TEL_fec!H$10)</f>
        <v>0.77684885534976589</v>
      </c>
      <c r="I86" s="336">
        <f>IF(I$10=0,0,I$10/TEL_fec!I$10)</f>
        <v>0.75357037753684009</v>
      </c>
      <c r="J86" s="336">
        <f>IF(J$10=0,0,J$10/TEL_fec!J$10)</f>
        <v>0.77978739915151407</v>
      </c>
      <c r="K86" s="336">
        <f>IF(K$10=0,0,K$10/TEL_fec!K$10)</f>
        <v>0.74754631176634256</v>
      </c>
      <c r="L86" s="336">
        <f>IF(L$10=0,0,L$10/TEL_fec!L$10)</f>
        <v>0.74776600269414029</v>
      </c>
      <c r="M86" s="336">
        <f>IF(M$10=0,0,M$10/TEL_fec!M$10)</f>
        <v>0.74559111491490138</v>
      </c>
      <c r="N86" s="336">
        <f>IF(N$10=0,0,N$10/TEL_fec!N$10)</f>
        <v>0.75809208953860774</v>
      </c>
      <c r="O86" s="336">
        <f>IF(O$10=0,0,O$10/TEL_fec!O$10)</f>
        <v>0.75144320207699811</v>
      </c>
      <c r="P86" s="336">
        <f>IF(P$10=0,0,P$10/TEL_fec!P$10)</f>
        <v>0.78345893845685888</v>
      </c>
      <c r="Q86" s="336">
        <f>IF(Q$10=0,0,Q$10/TEL_fec!Q$10)</f>
        <v>0.79752961552217316</v>
      </c>
      <c r="R86" s="336">
        <f>IF(R$10=0,0,R$10/TEL_fec!R$10)</f>
        <v>0.79882306357627897</v>
      </c>
      <c r="S86" s="336">
        <f>IF(S$10=0,0,S$10/TEL_fec!S$10)</f>
        <v>0.80611845581698849</v>
      </c>
      <c r="T86" s="336">
        <f>IF(T$10=0,0,T$10/TEL_fec!T$10)</f>
        <v>0.80955000012426803</v>
      </c>
      <c r="U86" s="336">
        <f>IF(U$10=0,0,U$10/TEL_fec!U$10)</f>
        <v>0.80997902418397105</v>
      </c>
      <c r="V86" s="336">
        <f>IF(V$10=0,0,V$10/TEL_fec!V$10)</f>
        <v>0.80840343645090373</v>
      </c>
      <c r="W86" s="336">
        <f>IF(W$10=0,0,W$10/TEL_fec!W$10)</f>
        <v>0.80819177420512911</v>
      </c>
      <c r="X86" s="336">
        <f>IF(X$10=0,0,X$10/TEL_fec!X$10)</f>
        <v>0.80449530316657458</v>
      </c>
      <c r="Y86" s="336">
        <f>IF(Y$10=0,0,Y$10/TEL_fec!Y$10)</f>
        <v>0.80186021584153255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0.48838278106219607</v>
      </c>
      <c r="C87" s="349">
        <f>IF(C$16=0,0,C$16/TEL_fec!C$16)</f>
        <v>0.48544435934369029</v>
      </c>
      <c r="D87" s="349">
        <f>IF(D$16=0,0,D$16/TEL_fec!D$16)</f>
        <v>0.48857155392940599</v>
      </c>
      <c r="E87" s="349">
        <f>IF(E$16=0,0,E$16/TEL_fec!E$16)</f>
        <v>0.48649636475141345</v>
      </c>
      <c r="F87" s="349">
        <f>IF(F$16=0,0,F$16/TEL_fec!F$16)</f>
        <v>0.48736002505406339</v>
      </c>
      <c r="G87" s="349">
        <f>IF(G$16=0,0,G$16/TEL_fec!G$16)</f>
        <v>0.49039576227067305</v>
      </c>
      <c r="H87" s="349">
        <f>IF(H$16=0,0,H$16/TEL_fec!H$16)</f>
        <v>0.48752362100729801</v>
      </c>
      <c r="I87" s="349">
        <f>IF(I$16=0,0,I$16/TEL_fec!I$16)</f>
        <v>0.49228066800089887</v>
      </c>
      <c r="J87" s="349">
        <f>IF(J$16=0,0,J$16/TEL_fec!J$16)</f>
        <v>0.49662625833031887</v>
      </c>
      <c r="K87" s="349">
        <f>IF(K$16=0,0,K$16/TEL_fec!K$16)</f>
        <v>0.49809891292049896</v>
      </c>
      <c r="L87" s="349">
        <f>IF(L$16=0,0,L$16/TEL_fec!L$16)</f>
        <v>0.50069287172572718</v>
      </c>
      <c r="M87" s="349">
        <f>IF(M$16=0,0,M$16/TEL_fec!M$16)</f>
        <v>0.5002301620988665</v>
      </c>
      <c r="N87" s="349">
        <f>IF(N$16=0,0,N$16/TEL_fec!N$16)</f>
        <v>0.49782641543777101</v>
      </c>
      <c r="O87" s="349">
        <f>IF(O$16=0,0,O$16/TEL_fec!O$16)</f>
        <v>0.50022758437182013</v>
      </c>
      <c r="P87" s="349">
        <f>IF(P$16=0,0,P$16/TEL_fec!P$16)</f>
        <v>0.50828407546657728</v>
      </c>
      <c r="Q87" s="349">
        <f>IF(Q$16=0,0,Q$16/TEL_fec!Q$16)</f>
        <v>0.51515898729949738</v>
      </c>
      <c r="R87" s="349">
        <f>IF(R$16=0,0,R$16/TEL_fec!R$16)</f>
        <v>0.51418009363931261</v>
      </c>
      <c r="S87" s="349">
        <f>IF(S$16=0,0,S$16/TEL_fec!S$16)</f>
        <v>0.51349902815427484</v>
      </c>
      <c r="T87" s="349">
        <f>IF(T$16=0,0,T$16/TEL_fec!T$16)</f>
        <v>0.51225072002604222</v>
      </c>
      <c r="U87" s="349">
        <f>IF(U$16=0,0,U$16/TEL_fec!U$16)</f>
        <v>0.51403833428753354</v>
      </c>
      <c r="V87" s="349">
        <f>IF(V$16=0,0,V$16/TEL_fec!V$16)</f>
        <v>0.53462292552867074</v>
      </c>
      <c r="W87" s="349">
        <f>IF(W$16=0,0,W$16/TEL_fec!W$16)</f>
        <v>0.53431953929282627</v>
      </c>
      <c r="X87" s="349">
        <f>IF(X$16=0,0,X$16/TEL_fec!X$16)</f>
        <v>0.53022833350068721</v>
      </c>
      <c r="Y87" s="349">
        <f>IF(Y$16=0,0,Y$16/TEL_fec!Y$16)</f>
        <v>0.52934995190153311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0.4320309217088657</v>
      </c>
      <c r="C88" s="349">
        <f>IF(C$27=0,0,C$27/TEL_fec!C$27)</f>
        <v>0.42943154865018762</v>
      </c>
      <c r="D88" s="349">
        <f>IF(D$27=0,0,D$27/TEL_fec!D$27)</f>
        <v>0.43219791309139766</v>
      </c>
      <c r="E88" s="349">
        <f>IF(E$27=0,0,E$27/TEL_fec!E$27)</f>
        <v>0.43036216881855799</v>
      </c>
      <c r="F88" s="349">
        <f>IF(F$27=0,0,F$27/TEL_fec!F$27)</f>
        <v>0.43112617600936376</v>
      </c>
      <c r="G88" s="349">
        <f>IF(G$27=0,0,G$27/TEL_fec!G$27)</f>
        <v>0.43381163585482579</v>
      </c>
      <c r="H88" s="349">
        <f>IF(H$27=0,0,H$27/TEL_fec!H$27)</f>
        <v>0.43127089550645603</v>
      </c>
      <c r="I88" s="349">
        <f>IF(I$27=0,0,I$27/TEL_fec!I$27)</f>
        <v>0.43547905246233359</v>
      </c>
      <c r="J88" s="349">
        <f>IF(J$27=0,0,J$27/TEL_fec!J$27)</f>
        <v>0.43932322852297434</v>
      </c>
      <c r="K88" s="349">
        <f>IF(K$27=0,0,K$27/TEL_fec!K$27)</f>
        <v>0.44062596142967214</v>
      </c>
      <c r="L88" s="349">
        <f>IF(L$27=0,0,L$27/TEL_fec!L$27)</f>
        <v>0.44292061729583548</v>
      </c>
      <c r="M88" s="349">
        <f>IF(M$27=0,0,M$27/TEL_fec!M$27)</f>
        <v>0.44251129724130489</v>
      </c>
      <c r="N88" s="349">
        <f>IF(N$27=0,0,N$27/TEL_fec!N$27)</f>
        <v>0.44038490596418206</v>
      </c>
      <c r="O88" s="349">
        <f>IF(O$27=0,0,O$27/TEL_fec!O$27)</f>
        <v>0.44250901694430245</v>
      </c>
      <c r="P88" s="349">
        <f>IF(P$27=0,0,P$27/TEL_fec!P$27)</f>
        <v>0.44963591291274141</v>
      </c>
      <c r="Q88" s="349">
        <f>IF(Q$27=0,0,Q$27/TEL_fec!Q$27)</f>
        <v>0.45571756568801713</v>
      </c>
      <c r="R88" s="349">
        <f>IF(R$27=0,0,R$27/TEL_fec!R$27)</f>
        <v>0.45485162129631496</v>
      </c>
      <c r="S88" s="349">
        <f>IF(S$27=0,0,S$27/TEL_fec!S$27)</f>
        <v>0.45424914029031982</v>
      </c>
      <c r="T88" s="349">
        <f>IF(T$27=0,0,T$27/TEL_fec!T$27)</f>
        <v>0.45314486771534501</v>
      </c>
      <c r="U88" s="349">
        <f>IF(U$27=0,0,U$27/TEL_fec!U$27)</f>
        <v>0.45472621879281822</v>
      </c>
      <c r="V88" s="349">
        <f>IF(V$27=0,0,V$27/TEL_fec!V$27)</f>
        <v>0.47293566489074707</v>
      </c>
      <c r="W88" s="349">
        <f>IF(W$27=0,0,W$27/TEL_fec!W$27)</f>
        <v>0.47266728475903858</v>
      </c>
      <c r="X88" s="349">
        <f>IF(X$27=0,0,X$27/TEL_fec!X$27)</f>
        <v>0.4690481411736846</v>
      </c>
      <c r="Y88" s="349">
        <f>IF(Y$27=0,0,Y$27/TEL_fec!Y$27)</f>
        <v>0.46827111129750998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0.57248077168062528</v>
      </c>
      <c r="C89" s="349">
        <f>IF(C$38=0,0,C$38/TEL_fec!C$38)</f>
        <v>0.57248077168062539</v>
      </c>
      <c r="D89" s="349">
        <f>IF(D$38=0,0,D$38/TEL_fec!D$38)</f>
        <v>0.57248077168062528</v>
      </c>
      <c r="E89" s="349">
        <f>IF(E$38=0,0,E$38/TEL_fec!E$38)</f>
        <v>0.57248077168062539</v>
      </c>
      <c r="F89" s="349">
        <f>IF(F$38=0,0,F$38/TEL_fec!F$38)</f>
        <v>0.57248077168062528</v>
      </c>
      <c r="G89" s="349">
        <f>IF(G$38=0,0,G$38/TEL_fec!G$38)</f>
        <v>0.57248077168062539</v>
      </c>
      <c r="H89" s="349">
        <f>IF(H$38=0,0,H$38/TEL_fec!H$38)</f>
        <v>0.57248077168062528</v>
      </c>
      <c r="I89" s="349">
        <f>IF(I$38=0,0,I$38/TEL_fec!I$38)</f>
        <v>0.57248077168062528</v>
      </c>
      <c r="J89" s="349">
        <f>IF(J$38=0,0,J$38/TEL_fec!J$38)</f>
        <v>0.5724807716806255</v>
      </c>
      <c r="K89" s="349">
        <f>IF(K$38=0,0,K$38/TEL_fec!K$38)</f>
        <v>0.57248077168062528</v>
      </c>
      <c r="L89" s="349">
        <f>IF(L$38=0,0,L$38/TEL_fec!L$38)</f>
        <v>0.57248077168062561</v>
      </c>
      <c r="M89" s="349">
        <f>IF(M$38=0,0,M$38/TEL_fec!M$38)</f>
        <v>0.57248077168062539</v>
      </c>
      <c r="N89" s="349">
        <f>IF(N$38=0,0,N$38/TEL_fec!N$38)</f>
        <v>0.57248077168062517</v>
      </c>
      <c r="O89" s="349">
        <f>IF(O$38=0,0,O$38/TEL_fec!O$38)</f>
        <v>0.57248077168062561</v>
      </c>
      <c r="P89" s="349">
        <f>IF(P$38=0,0,P$38/TEL_fec!P$38)</f>
        <v>0.57248077168062528</v>
      </c>
      <c r="Q89" s="349">
        <f>IF(Q$38=0,0,Q$38/TEL_fec!Q$38)</f>
        <v>0.57248077168062539</v>
      </c>
      <c r="R89" s="349">
        <f>IF(R$38=0,0,R$38/TEL_fec!R$38)</f>
        <v>0.57248077168062517</v>
      </c>
      <c r="S89" s="349">
        <f>IF(S$38=0,0,S$38/TEL_fec!S$38)</f>
        <v>0.5724807716806255</v>
      </c>
      <c r="T89" s="349">
        <f>IF(T$38=0,0,T$38/TEL_fec!T$38)</f>
        <v>0.57248077168062539</v>
      </c>
      <c r="U89" s="349">
        <f>IF(U$38=0,0,U$38/TEL_fec!U$38)</f>
        <v>0.57248077168062517</v>
      </c>
      <c r="V89" s="349">
        <f>IF(V$38=0,0,V$38/TEL_fec!V$38)</f>
        <v>0.57248077168062528</v>
      </c>
      <c r="W89" s="349">
        <f>IF(W$38=0,0,W$38/TEL_fec!W$38)</f>
        <v>0.57248077168062539</v>
      </c>
      <c r="X89" s="349">
        <f>IF(X$38=0,0,X$38/TEL_fec!X$38)</f>
        <v>0.5724807716806255</v>
      </c>
      <c r="Y89" s="349">
        <f>IF(Y$38=0,0,Y$38/TEL_fec!Y$38)</f>
        <v>0.57248077168062528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0.39450847335055306</v>
      </c>
      <c r="C90" s="349">
        <f>IF(C$39=0,0,C$39/TEL_fec!C$39)</f>
        <v>0.39036924407200135</v>
      </c>
      <c r="D90" s="349">
        <f>IF(D$39=0,0,D$39/TEL_fec!D$39)</f>
        <v>0.3904694552153859</v>
      </c>
      <c r="E90" s="349">
        <f>IF(E$39=0,0,E$39/TEL_fec!E$39)</f>
        <v>0.38792438694279419</v>
      </c>
      <c r="F90" s="349">
        <f>IF(F$39=0,0,F$39/TEL_fec!F$39)</f>
        <v>0.38918605746202301</v>
      </c>
      <c r="G90" s="349">
        <f>IF(G$39=0,0,G$39/TEL_fec!G$39)</f>
        <v>0.39570598697324161</v>
      </c>
      <c r="H90" s="349">
        <f>IF(H$39=0,0,H$39/TEL_fec!H$39)</f>
        <v>0.39736115777756109</v>
      </c>
      <c r="I90" s="349">
        <f>IF(I$39=0,0,I$39/TEL_fec!I$39)</f>
        <v>0.39611876346382696</v>
      </c>
      <c r="J90" s="349">
        <f>IF(J$39=0,0,J$39/TEL_fec!J$39)</f>
        <v>0.40100995553659707</v>
      </c>
      <c r="K90" s="349">
        <f>IF(K$39=0,0,K$39/TEL_fec!K$39)</f>
        <v>0.39790161597305657</v>
      </c>
      <c r="L90" s="349">
        <f>IF(L$39=0,0,L$39/TEL_fec!L$39)</f>
        <v>0.39896104312995218</v>
      </c>
      <c r="M90" s="349">
        <f>IF(M$39=0,0,M$39/TEL_fec!M$39)</f>
        <v>0.39840808636140002</v>
      </c>
      <c r="N90" s="349">
        <f>IF(N$39=0,0,N$39/TEL_fec!N$39)</f>
        <v>0.39867464098368494</v>
      </c>
      <c r="O90" s="349">
        <f>IF(O$39=0,0,O$39/TEL_fec!O$39)</f>
        <v>0.39899026110522762</v>
      </c>
      <c r="P90" s="349">
        <f>IF(P$39=0,0,P$39/TEL_fec!P$39)</f>
        <v>0.40376307693681818</v>
      </c>
      <c r="Q90" s="349">
        <f>IF(Q$39=0,0,Q$39/TEL_fec!Q$39)</f>
        <v>0.40685193115029228</v>
      </c>
      <c r="R90" s="349">
        <f>IF(R$39=0,0,R$39/TEL_fec!R$39)</f>
        <v>0.40717848572406223</v>
      </c>
      <c r="S90" s="349">
        <f>IF(S$39=0,0,S$39/TEL_fec!S$39)</f>
        <v>0.40856543314191451</v>
      </c>
      <c r="T90" s="349">
        <f>IF(T$39=0,0,T$39/TEL_fec!T$39)</f>
        <v>0.40986099966407163</v>
      </c>
      <c r="U90" s="349">
        <f>IF(U$39=0,0,U$39/TEL_fec!U$39)</f>
        <v>0.41005358252472401</v>
      </c>
      <c r="V90" s="349">
        <f>IF(V$39=0,0,V$39/TEL_fec!V$39)</f>
        <v>0.40877227498398844</v>
      </c>
      <c r="W90" s="349">
        <f>IF(W$39=0,0,W$39/TEL_fec!W$39)</f>
        <v>0.40877969456107965</v>
      </c>
      <c r="X90" s="349">
        <f>IF(X$39=0,0,X$39/TEL_fec!X$39)</f>
        <v>0.40619914590649964</v>
      </c>
      <c r="Y90" s="349">
        <f>IF(Y$39=0,0,Y$39/TEL_fec!Y$39)</f>
        <v>0.40551339193017366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0.45290418450303338</v>
      </c>
      <c r="C91" s="337">
        <f>IF(C$59=0,0,C$59/TEL_fec!C$59)</f>
        <v>0.45290418450303305</v>
      </c>
      <c r="D91" s="337">
        <f>IF(D$59=0,0,D$59/TEL_fec!D$59)</f>
        <v>0.45290418450303321</v>
      </c>
      <c r="E91" s="337">
        <f>IF(E$59=0,0,E$59/TEL_fec!E$59)</f>
        <v>0.45290418450303316</v>
      </c>
      <c r="F91" s="337">
        <f>IF(F$59=0,0,F$59/TEL_fec!F$59)</f>
        <v>0.45290418450303355</v>
      </c>
      <c r="G91" s="337">
        <f>IF(G$59=0,0,G$59/TEL_fec!G$59)</f>
        <v>0.45290418450303321</v>
      </c>
      <c r="H91" s="337">
        <f>IF(H$59=0,0,H$59/TEL_fec!H$59)</f>
        <v>0.45290418450303321</v>
      </c>
      <c r="I91" s="337">
        <f>IF(I$59=0,0,I$59/TEL_fec!I$59)</f>
        <v>0.45290418450303321</v>
      </c>
      <c r="J91" s="337">
        <f>IF(J$59=0,0,J$59/TEL_fec!J$59)</f>
        <v>0.45290418450303321</v>
      </c>
      <c r="K91" s="337">
        <f>IF(K$59=0,0,K$59/TEL_fec!K$59)</f>
        <v>0.45290418450303321</v>
      </c>
      <c r="L91" s="337">
        <f>IF(L$59=0,0,L$59/TEL_fec!L$59)</f>
        <v>0.45290418450303338</v>
      </c>
      <c r="M91" s="337">
        <f>IF(M$59=0,0,M$59/TEL_fec!M$59)</f>
        <v>0.45290418450303338</v>
      </c>
      <c r="N91" s="337">
        <f>IF(N$59=0,0,N$59/TEL_fec!N$59)</f>
        <v>0.45290418450303316</v>
      </c>
      <c r="O91" s="337">
        <f>IF(O$59=0,0,O$59/TEL_fec!O$59)</f>
        <v>0.45290418450303344</v>
      </c>
      <c r="P91" s="337">
        <f>IF(P$59=0,0,P$59/TEL_fec!P$59)</f>
        <v>0.45290418450303338</v>
      </c>
      <c r="Q91" s="337">
        <f>IF(Q$59=0,0,Q$59/TEL_fec!Q$59)</f>
        <v>0.45290418450303321</v>
      </c>
      <c r="R91" s="337">
        <f>IF(R$59=0,0,R$59/TEL_fec!R$59)</f>
        <v>0.45290418450303327</v>
      </c>
      <c r="S91" s="337">
        <f>IF(S$59=0,0,S$59/TEL_fec!S$59)</f>
        <v>0.45290418450303332</v>
      </c>
      <c r="T91" s="337">
        <f>IF(T$59=0,0,T$59/TEL_fec!T$59)</f>
        <v>0.4529041845030331</v>
      </c>
      <c r="U91" s="337">
        <f>IF(U$59=0,0,U$59/TEL_fec!U$59)</f>
        <v>0.45290418450303338</v>
      </c>
      <c r="V91" s="337">
        <f>IF(V$59=0,0,V$59/TEL_fec!V$59)</f>
        <v>0.45290418450303332</v>
      </c>
      <c r="W91" s="337">
        <f>IF(W$59=0,0,W$59/TEL_fec!W$59)</f>
        <v>0.45290418450303316</v>
      </c>
      <c r="X91" s="337">
        <f>IF(X$59=0,0,X$59/TEL_fec!X$59)</f>
        <v>0.4529041845030331</v>
      </c>
      <c r="Y91" s="337">
        <f>IF(Y$59=0,0,Y$59/TEL_fec!Y$59)</f>
        <v>0.45290418450303338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SE: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61.214579998435113</v>
      </c>
      <c r="C5" s="223">
        <v>114.9752537971741</v>
      </c>
      <c r="D5" s="223">
        <v>103.07092715861771</v>
      </c>
      <c r="E5" s="223">
        <v>106.7324975985598</v>
      </c>
      <c r="F5" s="223">
        <v>100.41915131728329</v>
      </c>
      <c r="G5" s="223">
        <v>48.891813478058268</v>
      </c>
      <c r="H5" s="223">
        <v>38.949522837444952</v>
      </c>
      <c r="I5" s="223">
        <v>40.096643757311298</v>
      </c>
      <c r="J5" s="223">
        <v>35.4127150819223</v>
      </c>
      <c r="K5" s="223">
        <v>31.385453038547599</v>
      </c>
      <c r="L5" s="223">
        <v>32.707273677641787</v>
      </c>
      <c r="M5" s="223">
        <v>27.9963446374231</v>
      </c>
      <c r="N5" s="223">
        <v>24.390207718229352</v>
      </c>
      <c r="O5" s="223">
        <v>23.87029355836702</v>
      </c>
      <c r="P5" s="223">
        <v>20.498757842445048</v>
      </c>
      <c r="Q5" s="223">
        <v>16.384147201775701</v>
      </c>
      <c r="R5" s="223">
        <v>15.72279336211421</v>
      </c>
      <c r="S5" s="223">
        <v>12.0903613217938</v>
      </c>
      <c r="T5" s="223">
        <v>8.9993674824580268</v>
      </c>
      <c r="U5" s="223">
        <v>8.9747686825573822</v>
      </c>
      <c r="V5" s="223">
        <v>7.7919944410254898</v>
      </c>
      <c r="W5" s="223">
        <v>7.7732743064758321</v>
      </c>
      <c r="X5" s="223">
        <v>10.07314177044694</v>
      </c>
      <c r="Y5" s="223">
        <v>11.31823946483741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1.0341651661204261</v>
      </c>
      <c r="C10" s="260">
        <v>7.2058266495249912</v>
      </c>
      <c r="D10" s="260">
        <v>6.1554221580002402</v>
      </c>
      <c r="E10" s="260">
        <v>7.9450436705006426</v>
      </c>
      <c r="F10" s="260">
        <v>6.9200341300373553</v>
      </c>
      <c r="G10" s="260">
        <v>2.0014022591138829</v>
      </c>
      <c r="H10" s="260">
        <v>1.264827737116432</v>
      </c>
      <c r="I10" s="260">
        <v>1.9585805207473199</v>
      </c>
      <c r="J10" s="260">
        <v>1.264077471118483</v>
      </c>
      <c r="K10" s="260">
        <v>1.7847775398782191</v>
      </c>
      <c r="L10" s="260">
        <v>1.917729797321464</v>
      </c>
      <c r="M10" s="260">
        <v>1.6485416898718319</v>
      </c>
      <c r="N10" s="260">
        <v>1.1978110978708989</v>
      </c>
      <c r="O10" s="260">
        <v>1.3058839155673261</v>
      </c>
      <c r="P10" s="260">
        <v>0.69066182169609569</v>
      </c>
      <c r="Q10" s="260">
        <v>0.38981006373737442</v>
      </c>
      <c r="R10" s="260">
        <v>0.35655741378464018</v>
      </c>
      <c r="S10" s="260">
        <v>0.150773759879791</v>
      </c>
      <c r="T10" s="260">
        <v>5.4736713765835311E-2</v>
      </c>
      <c r="U10" s="260">
        <v>4.5265354219075148E-2</v>
      </c>
      <c r="V10" s="260">
        <v>9.1747970130580087E-2</v>
      </c>
      <c r="W10" s="260">
        <v>9.2647373872341621E-2</v>
      </c>
      <c r="X10" s="260">
        <v>0.18218132062954009</v>
      </c>
      <c r="Y10" s="260">
        <v>0.2378890994250073</v>
      </c>
      <c r="DA10" s="68" t="s">
        <v>2818</v>
      </c>
    </row>
    <row r="11" spans="1:105" ht="12" customHeight="1" x14ac:dyDescent="0.25">
      <c r="A11" s="37" t="s">
        <v>159</v>
      </c>
      <c r="B11" s="226">
        <v>0</v>
      </c>
      <c r="C11" s="226">
        <v>6.0065578562079596</v>
      </c>
      <c r="D11" s="226">
        <v>5.2773644261792523</v>
      </c>
      <c r="E11" s="226">
        <v>5.6110862096989234</v>
      </c>
      <c r="F11" s="226">
        <v>4.6903414821064242</v>
      </c>
      <c r="G11" s="226">
        <v>0.8534077646421715</v>
      </c>
      <c r="H11" s="226">
        <v>0.5972082010278269</v>
      </c>
      <c r="I11" s="226">
        <v>0.58203676974690988</v>
      </c>
      <c r="J11" s="226">
        <v>0.43482034678987619</v>
      </c>
      <c r="K11" s="226">
        <v>0.57636125527336923</v>
      </c>
      <c r="L11" s="226">
        <v>0.7565429562604975</v>
      </c>
      <c r="M11" s="226">
        <v>0.64419894902048047</v>
      </c>
      <c r="N11" s="226">
        <v>0.59961975695068315</v>
      </c>
      <c r="O11" s="226">
        <v>0.73698678986890598</v>
      </c>
      <c r="P11" s="226">
        <v>0.35009812182520988</v>
      </c>
      <c r="Q11" s="226">
        <v>0.16833521960360279</v>
      </c>
      <c r="R11" s="226">
        <v>0.17994214879320861</v>
      </c>
      <c r="S11" s="226">
        <v>7.8162439213779564E-2</v>
      </c>
      <c r="T11" s="226">
        <v>3.1622464217001538E-2</v>
      </c>
      <c r="U11" s="226">
        <v>1.975299778233645E-2</v>
      </c>
      <c r="V11" s="226">
        <v>3.2741529275752038E-2</v>
      </c>
      <c r="W11" s="226">
        <v>2.5897794888751258E-2</v>
      </c>
      <c r="X11" s="226">
        <v>7.9698095911735323E-2</v>
      </c>
      <c r="Y11" s="226">
        <v>0.1032871210174939</v>
      </c>
      <c r="DA11" s="69" t="s">
        <v>2819</v>
      </c>
    </row>
    <row r="12" spans="1:105" ht="12" customHeight="1" x14ac:dyDescent="0.25">
      <c r="A12" s="37" t="s">
        <v>35</v>
      </c>
      <c r="B12" s="226">
        <v>1.0341651661204261</v>
      </c>
      <c r="C12" s="226">
        <v>1.1992687933170321</v>
      </c>
      <c r="D12" s="226">
        <v>0.87805773182098823</v>
      </c>
      <c r="E12" s="226">
        <v>2.3339574608017188</v>
      </c>
      <c r="F12" s="226">
        <v>2.2296926479309311</v>
      </c>
      <c r="G12" s="226">
        <v>1.147994494471712</v>
      </c>
      <c r="H12" s="226">
        <v>0.66761953608860491</v>
      </c>
      <c r="I12" s="226">
        <v>1.3765437510004099</v>
      </c>
      <c r="J12" s="226">
        <v>0.82925712432860699</v>
      </c>
      <c r="K12" s="226">
        <v>1.2084162846048501</v>
      </c>
      <c r="L12" s="226">
        <v>1.161186841060966</v>
      </c>
      <c r="M12" s="226">
        <v>1.0043427408513519</v>
      </c>
      <c r="N12" s="226">
        <v>0.5981913409202162</v>
      </c>
      <c r="O12" s="226">
        <v>0.56889712569842021</v>
      </c>
      <c r="P12" s="226">
        <v>0.34056369987088569</v>
      </c>
      <c r="Q12" s="226">
        <v>0.22147484413377161</v>
      </c>
      <c r="R12" s="226">
        <v>0.1766152649914316</v>
      </c>
      <c r="S12" s="226">
        <v>7.2611320666011447E-2</v>
      </c>
      <c r="T12" s="226">
        <v>2.311424954883377E-2</v>
      </c>
      <c r="U12" s="226">
        <v>2.5512356436738711E-2</v>
      </c>
      <c r="V12" s="226">
        <v>5.9006440854828042E-2</v>
      </c>
      <c r="W12" s="226">
        <v>6.6749578983590366E-2</v>
      </c>
      <c r="X12" s="226">
        <v>0.1024832247178048</v>
      </c>
      <c r="Y12" s="226">
        <v>0.1346019784075134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4.9463354656696996</v>
      </c>
      <c r="C16" s="261">
        <v>8.857761135423214</v>
      </c>
      <c r="D16" s="261">
        <v>7.9656579452562282</v>
      </c>
      <c r="E16" s="261">
        <v>8.1195167612103418</v>
      </c>
      <c r="F16" s="261">
        <v>7.6848589468969273</v>
      </c>
      <c r="G16" s="261">
        <v>3.854006401557073</v>
      </c>
      <c r="H16" s="261">
        <v>3.0973722000270021</v>
      </c>
      <c r="I16" s="261">
        <v>3.1347044941402999</v>
      </c>
      <c r="J16" s="261">
        <v>2.8067914828723088</v>
      </c>
      <c r="K16" s="261">
        <v>2.4329524417959241</v>
      </c>
      <c r="L16" s="261">
        <v>2.5306993668114619</v>
      </c>
      <c r="M16" s="261">
        <v>2.1656295374996488</v>
      </c>
      <c r="N16" s="261">
        <v>1.906255542101257</v>
      </c>
      <c r="O16" s="261">
        <v>1.85460901173696</v>
      </c>
      <c r="P16" s="261">
        <v>1.6280846467873711</v>
      </c>
      <c r="Q16" s="261">
        <v>1.3146276683015361</v>
      </c>
      <c r="R16" s="261">
        <v>1.263002106900893</v>
      </c>
      <c r="S16" s="261">
        <v>0.98135959178879539</v>
      </c>
      <c r="T16" s="261">
        <v>0.73521505896907191</v>
      </c>
      <c r="U16" s="261">
        <v>0.73393178041136753</v>
      </c>
      <c r="V16" s="261">
        <v>0.56148839963596853</v>
      </c>
      <c r="W16" s="261">
        <v>0.5651593834029649</v>
      </c>
      <c r="X16" s="261">
        <v>0.71701159988428675</v>
      </c>
      <c r="Y16" s="261">
        <v>0.82740321322141142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2.207808493092684</v>
      </c>
      <c r="C19" s="229">
        <v>2.4531226224006111</v>
      </c>
      <c r="D19" s="229">
        <v>2.943750881053218</v>
      </c>
      <c r="E19" s="229">
        <v>2.2078084931184732</v>
      </c>
      <c r="F19" s="229">
        <v>2.2078084930861199</v>
      </c>
      <c r="G19" s="229">
        <v>1.1460999944724051</v>
      </c>
      <c r="H19" s="229">
        <v>0.75089760652381232</v>
      </c>
      <c r="I19" s="229">
        <v>0.69190901467032406</v>
      </c>
      <c r="J19" s="229">
        <v>0.51114810814291223</v>
      </c>
      <c r="K19" s="229">
        <v>0.45919925392962951</v>
      </c>
      <c r="L19" s="229">
        <v>0.45843616586587732</v>
      </c>
      <c r="M19" s="229">
        <v>0.4615926543120768</v>
      </c>
      <c r="N19" s="229">
        <v>0.50699566463356061</v>
      </c>
      <c r="O19" s="229">
        <v>0.49159913421059909</v>
      </c>
      <c r="P19" s="229">
        <v>0.56688430579977345</v>
      </c>
      <c r="Q19" s="229">
        <v>0.51535422230894223</v>
      </c>
      <c r="R19" s="229">
        <v>0.41993567940466092</v>
      </c>
      <c r="S19" s="229">
        <v>0.42787600100826112</v>
      </c>
      <c r="T19" s="229">
        <v>0.39485603896877802</v>
      </c>
      <c r="U19" s="229">
        <v>0.45347359574643442</v>
      </c>
      <c r="V19" s="229">
        <v>0.34312542526403822</v>
      </c>
      <c r="W19" s="229">
        <v>0.34867470003151918</v>
      </c>
      <c r="X19" s="229">
        <v>0.4957942479427338</v>
      </c>
      <c r="Y19" s="229">
        <v>0.4893333065249682</v>
      </c>
      <c r="DA19" s="73" t="s">
        <v>2827</v>
      </c>
    </row>
    <row r="20" spans="1:105" ht="12" customHeight="1" x14ac:dyDescent="0.25">
      <c r="A20" s="46" t="s">
        <v>159</v>
      </c>
      <c r="B20" s="229">
        <v>0</v>
      </c>
      <c r="C20" s="229">
        <v>2.1251772808056431</v>
      </c>
      <c r="D20" s="229">
        <v>1.6613551342641431</v>
      </c>
      <c r="E20" s="229">
        <v>1.6339259465763141</v>
      </c>
      <c r="F20" s="229">
        <v>1.447703743347156</v>
      </c>
      <c r="G20" s="229">
        <v>0.44813137932663388</v>
      </c>
      <c r="H20" s="229">
        <v>0.41865064755922948</v>
      </c>
      <c r="I20" s="229">
        <v>0.32058540490122028</v>
      </c>
      <c r="J20" s="229">
        <v>0.43638536214279061</v>
      </c>
      <c r="K20" s="229">
        <v>0.36430280541500598</v>
      </c>
      <c r="L20" s="229">
        <v>0.5298687164777508</v>
      </c>
      <c r="M20" s="229">
        <v>0.41811675906701973</v>
      </c>
      <c r="N20" s="229">
        <v>0.41655910201934471</v>
      </c>
      <c r="O20" s="229">
        <v>0.52003436463110153</v>
      </c>
      <c r="P20" s="229">
        <v>0.42766694704802599</v>
      </c>
      <c r="Q20" s="229">
        <v>0.34255156450960339</v>
      </c>
      <c r="R20" s="229">
        <v>0.42488251421862222</v>
      </c>
      <c r="S20" s="229">
        <v>0.28633100247586268</v>
      </c>
      <c r="T20" s="229">
        <v>0.19545898518098709</v>
      </c>
      <c r="U20" s="229">
        <v>0.12238697775151799</v>
      </c>
      <c r="V20" s="229">
        <v>7.7715201141442272E-2</v>
      </c>
      <c r="W20" s="229">
        <v>6.051413755380803E-2</v>
      </c>
      <c r="X20" s="229">
        <v>9.2710281143471129E-2</v>
      </c>
      <c r="Y20" s="229">
        <v>0.11357334329337369</v>
      </c>
      <c r="DA20" s="73" t="s">
        <v>2828</v>
      </c>
    </row>
    <row r="21" spans="1:105" ht="12" customHeight="1" x14ac:dyDescent="0.25">
      <c r="A21" s="46" t="s">
        <v>32</v>
      </c>
      <c r="B21" s="229">
        <v>2.3130936985693711</v>
      </c>
      <c r="C21" s="229">
        <v>3.855148530308588</v>
      </c>
      <c r="D21" s="229">
        <v>3.084132565434746</v>
      </c>
      <c r="E21" s="229">
        <v>3.598143208714625</v>
      </c>
      <c r="F21" s="229">
        <v>3.341137887025579</v>
      </c>
      <c r="G21" s="229">
        <v>1.656953753355056</v>
      </c>
      <c r="H21" s="229">
        <v>1.459814044831327</v>
      </c>
      <c r="I21" s="229">
        <v>1.359359647120411</v>
      </c>
      <c r="J21" s="229">
        <v>1.0235219130132081</v>
      </c>
      <c r="K21" s="229">
        <v>0.84448530577051184</v>
      </c>
      <c r="L21" s="229">
        <v>0.72621662146389754</v>
      </c>
      <c r="M21" s="229">
        <v>0.63086499217854319</v>
      </c>
      <c r="N21" s="229">
        <v>0.56510353366524302</v>
      </c>
      <c r="O21" s="229">
        <v>0.44154897531015219</v>
      </c>
      <c r="P21" s="229">
        <v>0.21663977143037291</v>
      </c>
      <c r="Q21" s="229">
        <v>4.877634928460552E-3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9.2915680011299521E-3</v>
      </c>
      <c r="Y21" s="229">
        <v>7.5616185654656234E-2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4.6511886432011804E-3</v>
      </c>
      <c r="J22" s="229">
        <v>3.4942940065079181E-3</v>
      </c>
      <c r="K22" s="229">
        <v>1.156894637166678E-3</v>
      </c>
      <c r="L22" s="229">
        <v>2.9040416401541588E-3</v>
      </c>
      <c r="M22" s="229">
        <v>3.1873627757106901E-3</v>
      </c>
      <c r="N22" s="229">
        <v>2.0304681386443431E-3</v>
      </c>
      <c r="O22" s="229">
        <v>0</v>
      </c>
      <c r="P22" s="229">
        <v>8.7357350168614694E-4</v>
      </c>
      <c r="Q22" s="229">
        <v>1.156894637353241E-3</v>
      </c>
      <c r="R22" s="229">
        <v>1.156894637384076E-3</v>
      </c>
      <c r="S22" s="229">
        <v>1.156894637398286E-3</v>
      </c>
      <c r="T22" s="229">
        <v>2.0304681393598779E-3</v>
      </c>
      <c r="U22" s="229">
        <v>0</v>
      </c>
      <c r="V22" s="229">
        <v>5.9025236600964955E-4</v>
      </c>
      <c r="W22" s="229">
        <v>0</v>
      </c>
      <c r="X22" s="229">
        <v>0</v>
      </c>
      <c r="Y22" s="229">
        <v>8.7357350169021345E-4</v>
      </c>
      <c r="DA22" s="73" t="s">
        <v>2830</v>
      </c>
    </row>
    <row r="23" spans="1:105" ht="12" customHeight="1" x14ac:dyDescent="0.25">
      <c r="A23" s="46" t="s">
        <v>35</v>
      </c>
      <c r="B23" s="229">
        <v>0.42543327400764491</v>
      </c>
      <c r="C23" s="229">
        <v>0.4243127019083715</v>
      </c>
      <c r="D23" s="229">
        <v>0.27641936450412152</v>
      </c>
      <c r="E23" s="229">
        <v>0.67963911280092881</v>
      </c>
      <c r="F23" s="229">
        <v>0.68820882343807144</v>
      </c>
      <c r="G23" s="229">
        <v>0.60282127440297739</v>
      </c>
      <c r="H23" s="229">
        <v>0.46800990111263308</v>
      </c>
      <c r="I23" s="229">
        <v>0.75819923880514284</v>
      </c>
      <c r="J23" s="229">
        <v>0.83224180556689054</v>
      </c>
      <c r="K23" s="229">
        <v>0.76380818204361023</v>
      </c>
      <c r="L23" s="229">
        <v>0.8132738213637829</v>
      </c>
      <c r="M23" s="229">
        <v>0.65186776916629863</v>
      </c>
      <c r="N23" s="229">
        <v>0.41556677364446393</v>
      </c>
      <c r="O23" s="229">
        <v>0.40142653758510721</v>
      </c>
      <c r="P23" s="229">
        <v>0.41602004900751238</v>
      </c>
      <c r="Q23" s="229">
        <v>0.45068735191717618</v>
      </c>
      <c r="R23" s="229">
        <v>0.41702701864022551</v>
      </c>
      <c r="S23" s="229">
        <v>0.26599569366727333</v>
      </c>
      <c r="T23" s="229">
        <v>0.14286956667994691</v>
      </c>
      <c r="U23" s="229">
        <v>0.1580712069134152</v>
      </c>
      <c r="V23" s="229">
        <v>0.14005752086447851</v>
      </c>
      <c r="W23" s="229">
        <v>0.15597054581763761</v>
      </c>
      <c r="X23" s="229">
        <v>0.1192155027969518</v>
      </c>
      <c r="Y23" s="229">
        <v>0.14800680424672299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42.043851458192449</v>
      </c>
      <c r="C27" s="261">
        <v>75.290969651097328</v>
      </c>
      <c r="D27" s="261">
        <v>67.708092534677931</v>
      </c>
      <c r="E27" s="261">
        <v>69.015892470287895</v>
      </c>
      <c r="F27" s="261">
        <v>65.321301048623866</v>
      </c>
      <c r="G27" s="261">
        <v>32.75905441323512</v>
      </c>
      <c r="H27" s="261">
        <v>26.327663700229511</v>
      </c>
      <c r="I27" s="261">
        <v>26.64498820019255</v>
      </c>
      <c r="J27" s="261">
        <v>23.857727604414631</v>
      </c>
      <c r="K27" s="261">
        <v>20.680095755265359</v>
      </c>
      <c r="L27" s="261">
        <v>21.51094461789744</v>
      </c>
      <c r="M27" s="261">
        <v>18.407851068747028</v>
      </c>
      <c r="N27" s="261">
        <v>16.203172107860681</v>
      </c>
      <c r="O27" s="261">
        <v>15.76417659976417</v>
      </c>
      <c r="P27" s="261">
        <v>13.83871949769266</v>
      </c>
      <c r="Q27" s="261">
        <v>11.174335180563061</v>
      </c>
      <c r="R27" s="261">
        <v>10.73551790865759</v>
      </c>
      <c r="S27" s="261">
        <v>8.3415565302047607</v>
      </c>
      <c r="T27" s="261">
        <v>6.249328001237112</v>
      </c>
      <c r="U27" s="261">
        <v>6.2384201334966267</v>
      </c>
      <c r="V27" s="261">
        <v>4.7726513969057329</v>
      </c>
      <c r="W27" s="261">
        <v>4.803854758925203</v>
      </c>
      <c r="X27" s="261">
        <v>6.0945985990164369</v>
      </c>
      <c r="Y27" s="261">
        <v>7.0329273123819949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18.766372191287811</v>
      </c>
      <c r="C30" s="229">
        <v>20.851542290405199</v>
      </c>
      <c r="D30" s="229">
        <v>25.02188248895235</v>
      </c>
      <c r="E30" s="229">
        <v>18.76637219150701</v>
      </c>
      <c r="F30" s="229">
        <v>18.766372191232019</v>
      </c>
      <c r="G30" s="229">
        <v>9.7418499530154463</v>
      </c>
      <c r="H30" s="229">
        <v>6.382629655452404</v>
      </c>
      <c r="I30" s="229">
        <v>5.8812266246977547</v>
      </c>
      <c r="J30" s="229">
        <v>4.3447589192147538</v>
      </c>
      <c r="K30" s="229">
        <v>3.9031936584018498</v>
      </c>
      <c r="L30" s="229">
        <v>3.8967074098599568</v>
      </c>
      <c r="M30" s="229">
        <v>3.9235375616526551</v>
      </c>
      <c r="N30" s="229">
        <v>4.3094631493852651</v>
      </c>
      <c r="O30" s="229">
        <v>4.1785926407900931</v>
      </c>
      <c r="P30" s="229">
        <v>4.8185165992980759</v>
      </c>
      <c r="Q30" s="229">
        <v>4.3805108896260103</v>
      </c>
      <c r="R30" s="229">
        <v>3.5694532749396171</v>
      </c>
      <c r="S30" s="229">
        <v>3.6369460085702201</v>
      </c>
      <c r="T30" s="229">
        <v>3.3562763312346129</v>
      </c>
      <c r="U30" s="229">
        <v>3.8545255638446951</v>
      </c>
      <c r="V30" s="229">
        <v>2.9165661147443238</v>
      </c>
      <c r="W30" s="229">
        <v>2.9637349502679151</v>
      </c>
      <c r="X30" s="229">
        <v>4.2142511075132374</v>
      </c>
      <c r="Y30" s="229">
        <v>4.1593331054622293</v>
      </c>
      <c r="DA30" s="73" t="s">
        <v>2838</v>
      </c>
    </row>
    <row r="31" spans="1:105" ht="12" customHeight="1" x14ac:dyDescent="0.25">
      <c r="A31" s="46" t="s">
        <v>159</v>
      </c>
      <c r="B31" s="229">
        <v>0</v>
      </c>
      <c r="C31" s="229">
        <v>18.06400688684797</v>
      </c>
      <c r="D31" s="229">
        <v>14.12151864124521</v>
      </c>
      <c r="E31" s="229">
        <v>13.88837054589867</v>
      </c>
      <c r="F31" s="229">
        <v>12.30548181845082</v>
      </c>
      <c r="G31" s="229">
        <v>3.809116724276389</v>
      </c>
      <c r="H31" s="229">
        <v>3.5585305042534512</v>
      </c>
      <c r="I31" s="229">
        <v>2.7249759416603729</v>
      </c>
      <c r="J31" s="229">
        <v>3.7092755782137199</v>
      </c>
      <c r="K31" s="229">
        <v>3.0965738460275509</v>
      </c>
      <c r="L31" s="229">
        <v>4.5038840900608834</v>
      </c>
      <c r="M31" s="229">
        <v>3.5539924520696702</v>
      </c>
      <c r="N31" s="229">
        <v>3.5407523671644312</v>
      </c>
      <c r="O31" s="229">
        <v>4.4202920993643664</v>
      </c>
      <c r="P31" s="229">
        <v>3.6351690499082219</v>
      </c>
      <c r="Q31" s="229">
        <v>2.9116882983316299</v>
      </c>
      <c r="R31" s="229">
        <v>3.6115013708582882</v>
      </c>
      <c r="S31" s="229">
        <v>2.433813521044832</v>
      </c>
      <c r="T31" s="229">
        <v>1.6614013740383911</v>
      </c>
      <c r="U31" s="229">
        <v>1.040289310887903</v>
      </c>
      <c r="V31" s="229">
        <v>0.66057920970225914</v>
      </c>
      <c r="W31" s="229">
        <v>0.51437016920736844</v>
      </c>
      <c r="X31" s="229">
        <v>0.78803738971950454</v>
      </c>
      <c r="Y31" s="229">
        <v>0.96537341799367649</v>
      </c>
      <c r="DA31" s="73" t="s">
        <v>2839</v>
      </c>
    </row>
    <row r="32" spans="1:105" ht="12" customHeight="1" x14ac:dyDescent="0.25">
      <c r="A32" s="46" t="s">
        <v>32</v>
      </c>
      <c r="B32" s="229">
        <v>19.661296437839649</v>
      </c>
      <c r="C32" s="229">
        <v>32.768762507622988</v>
      </c>
      <c r="D32" s="229">
        <v>26.21512680619534</v>
      </c>
      <c r="E32" s="229">
        <v>30.584217274074309</v>
      </c>
      <c r="F32" s="229">
        <v>28.399672039717419</v>
      </c>
      <c r="G32" s="229">
        <v>14.084106903517981</v>
      </c>
      <c r="H32" s="229">
        <v>12.408419381066279</v>
      </c>
      <c r="I32" s="229">
        <v>11.5545570005235</v>
      </c>
      <c r="J32" s="229">
        <v>8.6999362606122705</v>
      </c>
      <c r="K32" s="229">
        <v>7.1781250990493506</v>
      </c>
      <c r="L32" s="229">
        <v>6.1728412824431294</v>
      </c>
      <c r="M32" s="229">
        <v>5.3623524335176196</v>
      </c>
      <c r="N32" s="229">
        <v>4.8033800361545671</v>
      </c>
      <c r="O32" s="229">
        <v>3.7531662901362952</v>
      </c>
      <c r="P32" s="229">
        <v>1.841438057158171</v>
      </c>
      <c r="Q32" s="229">
        <v>4.1459896891914691E-2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7.8978328009604581E-2</v>
      </c>
      <c r="Y32" s="229">
        <v>0.64273757806457765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3.9535103467210037E-2</v>
      </c>
      <c r="J33" s="229">
        <v>2.9701499055317309E-2</v>
      </c>
      <c r="K33" s="229">
        <v>9.8336044159167656E-3</v>
      </c>
      <c r="L33" s="229">
        <v>2.4684353941310359E-2</v>
      </c>
      <c r="M33" s="229">
        <v>2.7092583593540869E-2</v>
      </c>
      <c r="N33" s="229">
        <v>1.7258979178476921E-2</v>
      </c>
      <c r="O33" s="229">
        <v>0</v>
      </c>
      <c r="P33" s="229">
        <v>7.4253747643322496E-3</v>
      </c>
      <c r="Q33" s="229">
        <v>9.8336044175025561E-3</v>
      </c>
      <c r="R33" s="229">
        <v>9.8336044177646399E-3</v>
      </c>
      <c r="S33" s="229">
        <v>9.8336044178854286E-3</v>
      </c>
      <c r="T33" s="229">
        <v>1.7258979184558969E-2</v>
      </c>
      <c r="U33" s="229">
        <v>0</v>
      </c>
      <c r="V33" s="229">
        <v>5.0171451110820201E-3</v>
      </c>
      <c r="W33" s="229">
        <v>0</v>
      </c>
      <c r="X33" s="229">
        <v>0</v>
      </c>
      <c r="Y33" s="229">
        <v>7.4253747643668122E-3</v>
      </c>
      <c r="DA33" s="73" t="s">
        <v>2841</v>
      </c>
    </row>
    <row r="34" spans="1:105" ht="12" customHeight="1" x14ac:dyDescent="0.25">
      <c r="A34" s="46" t="s">
        <v>35</v>
      </c>
      <c r="B34" s="229">
        <v>3.6161828290649809</v>
      </c>
      <c r="C34" s="229">
        <v>3.6066579662211571</v>
      </c>
      <c r="D34" s="229">
        <v>2.3495645982850322</v>
      </c>
      <c r="E34" s="229">
        <v>5.7769324588078934</v>
      </c>
      <c r="F34" s="229">
        <v>5.8497749992236079</v>
      </c>
      <c r="G34" s="229">
        <v>5.1239808324253104</v>
      </c>
      <c r="H34" s="229">
        <v>3.978084159457381</v>
      </c>
      <c r="I34" s="229">
        <v>6.4446935298437156</v>
      </c>
      <c r="J34" s="229">
        <v>7.0740553473185717</v>
      </c>
      <c r="K34" s="229">
        <v>6.4923695473706866</v>
      </c>
      <c r="L34" s="229">
        <v>6.9128274815921582</v>
      </c>
      <c r="M34" s="229">
        <v>5.5408760379135424</v>
      </c>
      <c r="N34" s="229">
        <v>3.5323175759779439</v>
      </c>
      <c r="O34" s="229">
        <v>3.4121255694734129</v>
      </c>
      <c r="P34" s="229">
        <v>3.5361704165638561</v>
      </c>
      <c r="Q34" s="229">
        <v>3.8308424912959991</v>
      </c>
      <c r="R34" s="229">
        <v>3.5447296584419168</v>
      </c>
      <c r="S34" s="229">
        <v>2.2609633961718232</v>
      </c>
      <c r="T34" s="229">
        <v>1.214391316779549</v>
      </c>
      <c r="U34" s="229">
        <v>1.343605258764029</v>
      </c>
      <c r="V34" s="229">
        <v>1.190488927348067</v>
      </c>
      <c r="W34" s="229">
        <v>1.32574963944992</v>
      </c>
      <c r="X34" s="229">
        <v>1.0133317737740899</v>
      </c>
      <c r="Y34" s="229">
        <v>1.2580578360971451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13.190227908452535</v>
      </c>
      <c r="C39" s="261">
        <f t="shared" si="0"/>
        <v>23.620696361128569</v>
      </c>
      <c r="D39" s="261">
        <f t="shared" si="0"/>
        <v>21.241754520683269</v>
      </c>
      <c r="E39" s="261">
        <f t="shared" si="0"/>
        <v>21.652044696560907</v>
      </c>
      <c r="F39" s="261">
        <f t="shared" si="0"/>
        <v>20.492957191725147</v>
      </c>
      <c r="G39" s="261">
        <f t="shared" si="0"/>
        <v>10.277350404152195</v>
      </c>
      <c r="H39" s="261">
        <f t="shared" si="0"/>
        <v>8.2596592000720044</v>
      </c>
      <c r="I39" s="261">
        <f t="shared" si="0"/>
        <v>8.3583705422311319</v>
      </c>
      <c r="J39" s="261">
        <f t="shared" si="0"/>
        <v>7.4841185235168739</v>
      </c>
      <c r="K39" s="261">
        <f t="shared" si="0"/>
        <v>6.4876273016080965</v>
      </c>
      <c r="L39" s="261">
        <f t="shared" si="0"/>
        <v>6.7478998956114307</v>
      </c>
      <c r="M39" s="261">
        <f t="shared" si="0"/>
        <v>5.7743223413045897</v>
      </c>
      <c r="N39" s="261">
        <f t="shared" si="0"/>
        <v>5.0829689703965117</v>
      </c>
      <c r="O39" s="261">
        <f t="shared" si="0"/>
        <v>4.9456240312985624</v>
      </c>
      <c r="P39" s="261">
        <f t="shared" si="0"/>
        <v>4.3412918762689285</v>
      </c>
      <c r="Q39" s="261">
        <f t="shared" si="0"/>
        <v>3.5053742891737381</v>
      </c>
      <c r="R39" s="261">
        <f t="shared" si="0"/>
        <v>3.3677159327710968</v>
      </c>
      <c r="S39" s="261">
        <f t="shared" si="0"/>
        <v>2.6166714399204549</v>
      </c>
      <c r="T39" s="261">
        <f t="shared" si="0"/>
        <v>1.9600877084860069</v>
      </c>
      <c r="U39" s="261">
        <f t="shared" si="0"/>
        <v>1.9571514144303137</v>
      </c>
      <c r="V39" s="261">
        <f t="shared" si="0"/>
        <v>2.3661066743532082</v>
      </c>
      <c r="W39" s="261">
        <f t="shared" si="0"/>
        <v>2.3116127902753223</v>
      </c>
      <c r="X39" s="261">
        <f t="shared" si="0"/>
        <v>3.0793502509166788</v>
      </c>
      <c r="Y39" s="261">
        <f t="shared" si="0"/>
        <v>3.2200198398089954</v>
      </c>
      <c r="DA39" s="70"/>
    </row>
    <row r="40" spans="1:105" ht="12" customHeight="1" x14ac:dyDescent="0.25">
      <c r="A40" s="60" t="s">
        <v>2734</v>
      </c>
      <c r="B40" s="329">
        <v>7.9141367450715192</v>
      </c>
      <c r="C40" s="329">
        <v>14.17241781667714</v>
      </c>
      <c r="D40" s="329">
        <v>12.74505271240996</v>
      </c>
      <c r="E40" s="329">
        <v>12.991226817936541</v>
      </c>
      <c r="F40" s="329">
        <v>12.295774315035089</v>
      </c>
      <c r="G40" s="329">
        <v>6.1664102424913159</v>
      </c>
      <c r="H40" s="329">
        <v>4.9557955200432016</v>
      </c>
      <c r="I40" s="329">
        <v>5.0146857484814769</v>
      </c>
      <c r="J40" s="329">
        <v>4.4902076084530771</v>
      </c>
      <c r="K40" s="329">
        <v>3.8924780303591091</v>
      </c>
      <c r="L40" s="329">
        <v>4.0484872376792023</v>
      </c>
      <c r="M40" s="329">
        <v>3.4643175013049632</v>
      </c>
      <c r="N40" s="329">
        <v>3.0496297254885039</v>
      </c>
      <c r="O40" s="329">
        <v>2.9673744187791371</v>
      </c>
      <c r="P40" s="329">
        <v>2.6046682530290668</v>
      </c>
      <c r="Q40" s="329">
        <v>2.1031047763187658</v>
      </c>
      <c r="R40" s="329">
        <v>2.0205136854101449</v>
      </c>
      <c r="S40" s="329">
        <v>1.5698878753457399</v>
      </c>
      <c r="T40" s="329">
        <v>1.1758583122523301</v>
      </c>
      <c r="U40" s="329">
        <v>1.174290848658188</v>
      </c>
      <c r="V40" s="329">
        <v>1.767185714741508</v>
      </c>
      <c r="W40" s="329">
        <v>1.7087761146454929</v>
      </c>
      <c r="X40" s="329">
        <v>2.3145378777067731</v>
      </c>
      <c r="Y40" s="329">
        <v>2.337456412372823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3.5324935889482938</v>
      </c>
      <c r="C42" s="295">
        <v>3.9249961958409791</v>
      </c>
      <c r="D42" s="295">
        <v>4.7100014096851472</v>
      </c>
      <c r="E42" s="295">
        <v>3.532493588989555</v>
      </c>
      <c r="F42" s="295">
        <v>3.5324935889377929</v>
      </c>
      <c r="G42" s="295">
        <v>1.833759991155848</v>
      </c>
      <c r="H42" s="295">
        <v>1.2014361704380989</v>
      </c>
      <c r="I42" s="295">
        <v>1.108513477716027</v>
      </c>
      <c r="J42" s="295">
        <v>0.81873628431037337</v>
      </c>
      <c r="K42" s="295">
        <v>0.73502190986686844</v>
      </c>
      <c r="L42" s="295">
        <v>0.73422596691953734</v>
      </c>
      <c r="M42" s="295">
        <v>0.73948960554808107</v>
      </c>
      <c r="N42" s="295">
        <v>0.81195708989528004</v>
      </c>
      <c r="O42" s="295">
        <v>0.78655861473695876</v>
      </c>
      <c r="P42" s="295">
        <v>0.9074087429085842</v>
      </c>
      <c r="Q42" s="295">
        <v>0.82517551830284408</v>
      </c>
      <c r="R42" s="295">
        <v>0.67241669499787804</v>
      </c>
      <c r="S42" s="295">
        <v>0.68528412346384393</v>
      </c>
      <c r="T42" s="295">
        <v>0.63325765621866925</v>
      </c>
      <c r="U42" s="295">
        <v>0.72555775319429527</v>
      </c>
      <c r="V42" s="295">
        <v>1.0810632070056929</v>
      </c>
      <c r="W42" s="295">
        <v>1.054228270275795</v>
      </c>
      <c r="X42" s="295">
        <v>1.6004407273156991</v>
      </c>
      <c r="Y42" s="295">
        <v>1.3838527018973541</v>
      </c>
      <c r="DA42" s="122" t="s">
        <v>2849</v>
      </c>
    </row>
    <row r="43" spans="1:105" ht="12" customHeight="1" x14ac:dyDescent="0.25">
      <c r="A43" s="59" t="s">
        <v>159</v>
      </c>
      <c r="B43" s="295">
        <v>0</v>
      </c>
      <c r="C43" s="295">
        <v>3.40028364928903</v>
      </c>
      <c r="D43" s="295">
        <v>2.658168214822628</v>
      </c>
      <c r="E43" s="295">
        <v>2.6142815145221019</v>
      </c>
      <c r="F43" s="295">
        <v>2.31632598935545</v>
      </c>
      <c r="G43" s="295">
        <v>0.71701020692261419</v>
      </c>
      <c r="H43" s="295">
        <v>0.66984103609476686</v>
      </c>
      <c r="I43" s="295">
        <v>0.51361267819494749</v>
      </c>
      <c r="J43" s="295">
        <v>0.69898435352974342</v>
      </c>
      <c r="K43" s="295">
        <v>0.58312495395959585</v>
      </c>
      <c r="L43" s="295">
        <v>0.84863149913462865</v>
      </c>
      <c r="M43" s="295">
        <v>0.66983950967831252</v>
      </c>
      <c r="N43" s="295">
        <v>0.66712230466404088</v>
      </c>
      <c r="O43" s="295">
        <v>0.83205498340976292</v>
      </c>
      <c r="P43" s="295">
        <v>0.68456424500393431</v>
      </c>
      <c r="Q43" s="295">
        <v>0.5484871425390424</v>
      </c>
      <c r="R43" s="295">
        <v>0.68033775167260491</v>
      </c>
      <c r="S43" s="295">
        <v>0.45858634181356372</v>
      </c>
      <c r="T43" s="295">
        <v>0.31347095302340988</v>
      </c>
      <c r="U43" s="295">
        <v>0.1958191644024288</v>
      </c>
      <c r="V43" s="295">
        <v>0.2448522854708586</v>
      </c>
      <c r="W43" s="295">
        <v>0.18296628506403129</v>
      </c>
      <c r="X43" s="295">
        <v>0.29927194677748281</v>
      </c>
      <c r="Y43" s="295">
        <v>0.32118961837320081</v>
      </c>
      <c r="DA43" s="122" t="s">
        <v>2850</v>
      </c>
    </row>
    <row r="44" spans="1:105" ht="12" customHeight="1" x14ac:dyDescent="0.25">
      <c r="A44" s="59" t="s">
        <v>32</v>
      </c>
      <c r="B44" s="295">
        <v>3.700949917710993</v>
      </c>
      <c r="C44" s="295">
        <v>6.16823764849374</v>
      </c>
      <c r="D44" s="295">
        <v>4.9346121046955931</v>
      </c>
      <c r="E44" s="295">
        <v>5.7570291339433997</v>
      </c>
      <c r="F44" s="295">
        <v>5.3458206192409294</v>
      </c>
      <c r="G44" s="295">
        <v>2.6511260053680901</v>
      </c>
      <c r="H44" s="295">
        <v>2.3357024717301229</v>
      </c>
      <c r="I44" s="295">
        <v>2.1778419675804641</v>
      </c>
      <c r="J44" s="295">
        <v>1.639435839868908</v>
      </c>
      <c r="K44" s="295">
        <v>1.3517339085160409</v>
      </c>
      <c r="L44" s="295">
        <v>1.163099992515354</v>
      </c>
      <c r="M44" s="295">
        <v>1.010670555222478</v>
      </c>
      <c r="N44" s="295">
        <v>0.90501724707252507</v>
      </c>
      <c r="O44" s="295">
        <v>0.7064783604962438</v>
      </c>
      <c r="P44" s="295">
        <v>0.34677414888086722</v>
      </c>
      <c r="Q44" s="295">
        <v>7.8099775958984149E-3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2.9993498132211711E-2</v>
      </c>
      <c r="Y44" s="295">
        <v>0.21384537171296891</v>
      </c>
      <c r="DA44" s="122" t="s">
        <v>2851</v>
      </c>
    </row>
    <row r="45" spans="1:105" ht="12" customHeight="1" x14ac:dyDescent="0.25">
      <c r="A45" s="59" t="s">
        <v>35</v>
      </c>
      <c r="B45" s="295">
        <v>0.68069323841223173</v>
      </c>
      <c r="C45" s="295">
        <v>0.67890032305339454</v>
      </c>
      <c r="D45" s="295">
        <v>0.44227098320659419</v>
      </c>
      <c r="E45" s="295">
        <v>1.0874225804814861</v>
      </c>
      <c r="F45" s="295">
        <v>1.1011341175009151</v>
      </c>
      <c r="G45" s="295">
        <v>0.96451403904476407</v>
      </c>
      <c r="H45" s="295">
        <v>0.74881584178021277</v>
      </c>
      <c r="I45" s="295">
        <v>1.214717624990038</v>
      </c>
      <c r="J45" s="295">
        <v>1.333051130744052</v>
      </c>
      <c r="K45" s="295">
        <v>1.222597258016604</v>
      </c>
      <c r="L45" s="295">
        <v>1.3025297791096819</v>
      </c>
      <c r="M45" s="295">
        <v>1.044317830856091</v>
      </c>
      <c r="N45" s="295">
        <v>0.66553308385665788</v>
      </c>
      <c r="O45" s="295">
        <v>0.64228246013617174</v>
      </c>
      <c r="P45" s="295">
        <v>0.6659211162356814</v>
      </c>
      <c r="Q45" s="295">
        <v>0.72163213788098068</v>
      </c>
      <c r="R45" s="295">
        <v>0.66775923873966181</v>
      </c>
      <c r="S45" s="295">
        <v>0.42601741006833221</v>
      </c>
      <c r="T45" s="295">
        <v>0.22912970301025071</v>
      </c>
      <c r="U45" s="295">
        <v>0.25291393106146431</v>
      </c>
      <c r="V45" s="295">
        <v>0.44127022226495671</v>
      </c>
      <c r="W45" s="295">
        <v>0.47158155930566742</v>
      </c>
      <c r="X45" s="295">
        <v>0.38483170548137968</v>
      </c>
      <c r="Y45" s="295">
        <v>0.4185687203892986</v>
      </c>
      <c r="DA45" s="122" t="s">
        <v>2852</v>
      </c>
    </row>
    <row r="46" spans="1:105" ht="12" customHeight="1" x14ac:dyDescent="0.25">
      <c r="A46" s="60" t="s">
        <v>2741</v>
      </c>
      <c r="B46" s="329">
        <v>5.2760911633810164</v>
      </c>
      <c r="C46" s="329">
        <v>9.4482785444514299</v>
      </c>
      <c r="D46" s="329">
        <v>8.4967018082733095</v>
      </c>
      <c r="E46" s="329">
        <v>8.6608178786243677</v>
      </c>
      <c r="F46" s="329">
        <v>8.1971828766900554</v>
      </c>
      <c r="G46" s="329">
        <v>4.1109401616608787</v>
      </c>
      <c r="H46" s="329">
        <v>3.3038636800288028</v>
      </c>
      <c r="I46" s="329">
        <v>3.3436847937496541</v>
      </c>
      <c r="J46" s="329">
        <v>2.9939109150637968</v>
      </c>
      <c r="K46" s="329">
        <v>2.595149271248987</v>
      </c>
      <c r="L46" s="329">
        <v>2.699412657932228</v>
      </c>
      <c r="M46" s="329">
        <v>2.3100048399996269</v>
      </c>
      <c r="N46" s="329">
        <v>2.0333392449080079</v>
      </c>
      <c r="O46" s="329">
        <v>1.9782496125194251</v>
      </c>
      <c r="P46" s="329">
        <v>1.736623623239862</v>
      </c>
      <c r="Q46" s="329">
        <v>1.402269512854972</v>
      </c>
      <c r="R46" s="329">
        <v>1.347202247360952</v>
      </c>
      <c r="S46" s="329">
        <v>1.046783564574715</v>
      </c>
      <c r="T46" s="329">
        <v>0.78422939623367682</v>
      </c>
      <c r="U46" s="329">
        <v>0.78286056577212582</v>
      </c>
      <c r="V46" s="329">
        <v>0.5989209596117</v>
      </c>
      <c r="W46" s="329">
        <v>0.60283667562982934</v>
      </c>
      <c r="X46" s="329">
        <v>0.7648123732099058</v>
      </c>
      <c r="Y46" s="329">
        <v>0.88256342743617222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2.354995725965531</v>
      </c>
      <c r="C49" s="229">
        <v>2.6166641305606531</v>
      </c>
      <c r="D49" s="229">
        <v>3.1400009397900992</v>
      </c>
      <c r="E49" s="229">
        <v>2.3549957259930379</v>
      </c>
      <c r="F49" s="229">
        <v>2.3549957259585281</v>
      </c>
      <c r="G49" s="229">
        <v>1.2225066607705659</v>
      </c>
      <c r="H49" s="229">
        <v>0.80095744695873328</v>
      </c>
      <c r="I49" s="229">
        <v>0.73803628231501228</v>
      </c>
      <c r="J49" s="229">
        <v>0.54522464868577303</v>
      </c>
      <c r="K49" s="229">
        <v>0.48981253752493842</v>
      </c>
      <c r="L49" s="229">
        <v>0.4889985769236026</v>
      </c>
      <c r="M49" s="229">
        <v>0.49236549793288231</v>
      </c>
      <c r="N49" s="229">
        <v>0.5407953756091316</v>
      </c>
      <c r="O49" s="229">
        <v>0.52437240982463917</v>
      </c>
      <c r="P49" s="229">
        <v>0.60467659285309161</v>
      </c>
      <c r="Q49" s="229">
        <v>0.54971117046287199</v>
      </c>
      <c r="R49" s="229">
        <v>0.44793139136497162</v>
      </c>
      <c r="S49" s="229">
        <v>0.45640106774214528</v>
      </c>
      <c r="T49" s="229">
        <v>0.42117977490002989</v>
      </c>
      <c r="U49" s="229">
        <v>0.48370516879619702</v>
      </c>
      <c r="V49" s="229">
        <v>0.36600045361497408</v>
      </c>
      <c r="W49" s="229">
        <v>0.37191968003362058</v>
      </c>
      <c r="X49" s="229">
        <v>0.52884719780558276</v>
      </c>
      <c r="Y49" s="229">
        <v>0.52195552695996617</v>
      </c>
      <c r="DA49" s="73" t="s">
        <v>2856</v>
      </c>
    </row>
    <row r="50" spans="1:105" ht="12" customHeight="1" x14ac:dyDescent="0.25">
      <c r="A50" s="64" t="s">
        <v>159</v>
      </c>
      <c r="B50" s="229">
        <v>0</v>
      </c>
      <c r="C50" s="229">
        <v>2.2668557661926871</v>
      </c>
      <c r="D50" s="229">
        <v>1.772112143215085</v>
      </c>
      <c r="E50" s="229">
        <v>1.7428543430147361</v>
      </c>
      <c r="F50" s="229">
        <v>1.5442173262369661</v>
      </c>
      <c r="G50" s="229">
        <v>0.47800680461507628</v>
      </c>
      <c r="H50" s="229">
        <v>0.44656069072984489</v>
      </c>
      <c r="I50" s="229">
        <v>0.34195776522796839</v>
      </c>
      <c r="J50" s="229">
        <v>0.46547771961897683</v>
      </c>
      <c r="K50" s="229">
        <v>0.38858965910934001</v>
      </c>
      <c r="L50" s="229">
        <v>0.56519329757626779</v>
      </c>
      <c r="M50" s="229">
        <v>0.44599120967148792</v>
      </c>
      <c r="N50" s="229">
        <v>0.44432970882063438</v>
      </c>
      <c r="O50" s="229">
        <v>0.55470332227317531</v>
      </c>
      <c r="P50" s="229">
        <v>0.45617807685122769</v>
      </c>
      <c r="Q50" s="229">
        <v>0.36538833547691052</v>
      </c>
      <c r="R50" s="229">
        <v>0.45320801516653042</v>
      </c>
      <c r="S50" s="229">
        <v>0.30541973597425348</v>
      </c>
      <c r="T50" s="229">
        <v>0.20848958419305291</v>
      </c>
      <c r="U50" s="229">
        <v>0.13054610960161919</v>
      </c>
      <c r="V50" s="229">
        <v>8.2896214550871775E-2</v>
      </c>
      <c r="W50" s="229">
        <v>6.4548413390728587E-2</v>
      </c>
      <c r="X50" s="229">
        <v>9.8890966553035892E-2</v>
      </c>
      <c r="Y50" s="229">
        <v>0.121144899512932</v>
      </c>
      <c r="DA50" s="73" t="s">
        <v>2857</v>
      </c>
    </row>
    <row r="51" spans="1:105" ht="12" customHeight="1" x14ac:dyDescent="0.25">
      <c r="A51" s="64" t="s">
        <v>32</v>
      </c>
      <c r="B51" s="229">
        <v>2.4672999451406641</v>
      </c>
      <c r="C51" s="229">
        <v>4.1121584323291609</v>
      </c>
      <c r="D51" s="229">
        <v>3.289741403130396</v>
      </c>
      <c r="E51" s="229">
        <v>3.838019422628935</v>
      </c>
      <c r="F51" s="229">
        <v>3.563880412827285</v>
      </c>
      <c r="G51" s="229">
        <v>1.76741733691206</v>
      </c>
      <c r="H51" s="229">
        <v>1.5571349811534161</v>
      </c>
      <c r="I51" s="229">
        <v>1.449983623595106</v>
      </c>
      <c r="J51" s="229">
        <v>1.091756707214089</v>
      </c>
      <c r="K51" s="229">
        <v>0.90078432615521298</v>
      </c>
      <c r="L51" s="229">
        <v>0.77463106289482431</v>
      </c>
      <c r="M51" s="229">
        <v>0.67292265832377984</v>
      </c>
      <c r="N51" s="229">
        <v>0.60277710257625949</v>
      </c>
      <c r="O51" s="229">
        <v>0.4709855736641626</v>
      </c>
      <c r="P51" s="229">
        <v>0.23108242285906441</v>
      </c>
      <c r="Q51" s="229">
        <v>5.2028105903579253E-3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9.9110058678719502E-3</v>
      </c>
      <c r="Y51" s="229">
        <v>8.0657264698299994E-2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4.9612678860812597E-3</v>
      </c>
      <c r="J52" s="229">
        <v>3.727246940275113E-3</v>
      </c>
      <c r="K52" s="229">
        <v>1.234020946311124E-3</v>
      </c>
      <c r="L52" s="229">
        <v>3.0976444161644381E-3</v>
      </c>
      <c r="M52" s="229">
        <v>3.399853627424738E-3</v>
      </c>
      <c r="N52" s="229">
        <v>2.1658326812206341E-3</v>
      </c>
      <c r="O52" s="229">
        <v>0</v>
      </c>
      <c r="P52" s="229">
        <v>9.3181173513188988E-4</v>
      </c>
      <c r="Q52" s="229">
        <v>1.234020946510125E-3</v>
      </c>
      <c r="R52" s="229">
        <v>1.2340209465430141E-3</v>
      </c>
      <c r="S52" s="229">
        <v>1.234020946558171E-3</v>
      </c>
      <c r="T52" s="229">
        <v>2.1658326819838712E-3</v>
      </c>
      <c r="U52" s="229">
        <v>0</v>
      </c>
      <c r="V52" s="229">
        <v>6.2960252374362621E-4</v>
      </c>
      <c r="W52" s="229">
        <v>0</v>
      </c>
      <c r="X52" s="229">
        <v>0</v>
      </c>
      <c r="Y52" s="229">
        <v>9.3181173513622777E-4</v>
      </c>
      <c r="DA52" s="73" t="s">
        <v>2859</v>
      </c>
    </row>
    <row r="53" spans="1:105" ht="12" customHeight="1" x14ac:dyDescent="0.25">
      <c r="A53" s="64" t="s">
        <v>35</v>
      </c>
      <c r="B53" s="229">
        <v>0.45379549227482152</v>
      </c>
      <c r="C53" s="229">
        <v>0.45260021536892969</v>
      </c>
      <c r="D53" s="229">
        <v>0.29484732213772952</v>
      </c>
      <c r="E53" s="229">
        <v>0.72494838698765762</v>
      </c>
      <c r="F53" s="229">
        <v>0.73408941166727626</v>
      </c>
      <c r="G53" s="229">
        <v>0.64300935936317605</v>
      </c>
      <c r="H53" s="229">
        <v>0.49921056118680879</v>
      </c>
      <c r="I53" s="229">
        <v>0.80874585472548599</v>
      </c>
      <c r="J53" s="229">
        <v>0.8877245926046835</v>
      </c>
      <c r="K53" s="229">
        <v>0.8147287275131847</v>
      </c>
      <c r="L53" s="229">
        <v>0.86749207612136892</v>
      </c>
      <c r="M53" s="229">
        <v>0.69532562044405233</v>
      </c>
      <c r="N53" s="229">
        <v>0.44327122522076179</v>
      </c>
      <c r="O53" s="229">
        <v>0.4281883067574479</v>
      </c>
      <c r="P53" s="229">
        <v>0.44375471894134649</v>
      </c>
      <c r="Q53" s="229">
        <v>0.48073317537832161</v>
      </c>
      <c r="R53" s="229">
        <v>0.44482881988290729</v>
      </c>
      <c r="S53" s="229">
        <v>0.28372873991175818</v>
      </c>
      <c r="T53" s="229">
        <v>0.1523942044586101</v>
      </c>
      <c r="U53" s="229">
        <v>0.16860928737430961</v>
      </c>
      <c r="V53" s="229">
        <v>0.14939468892211041</v>
      </c>
      <c r="W53" s="229">
        <v>0.1663685822054802</v>
      </c>
      <c r="X53" s="229">
        <v>0.1271632029834153</v>
      </c>
      <c r="Y53" s="229">
        <v>0.15787392452983789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0.99999999999999956</v>
      </c>
      <c r="E63" s="232">
        <f t="shared" si="1"/>
        <v>0.99999999999999989</v>
      </c>
      <c r="F63" s="232">
        <f t="shared" si="1"/>
        <v>1</v>
      </c>
      <c r="G63" s="232">
        <f t="shared" si="1"/>
        <v>1</v>
      </c>
      <c r="H63" s="232">
        <f t="shared" si="1"/>
        <v>0.99999999999999989</v>
      </c>
      <c r="I63" s="232">
        <f t="shared" si="1"/>
        <v>1</v>
      </c>
      <c r="J63" s="232">
        <f t="shared" si="1"/>
        <v>0.99999999999999989</v>
      </c>
      <c r="K63" s="232">
        <f t="shared" si="1"/>
        <v>1</v>
      </c>
      <c r="L63" s="232">
        <f t="shared" si="1"/>
        <v>1.0000000000000002</v>
      </c>
      <c r="M63" s="232">
        <f t="shared" si="1"/>
        <v>1</v>
      </c>
      <c r="N63" s="232">
        <f t="shared" si="1"/>
        <v>0.99999999999999989</v>
      </c>
      <c r="O63" s="232">
        <f t="shared" si="1"/>
        <v>0.99999999999999989</v>
      </c>
      <c r="P63" s="232">
        <f t="shared" si="1"/>
        <v>1.0000000000000002</v>
      </c>
      <c r="Q63" s="232">
        <f t="shared" si="1"/>
        <v>1.0000000000000004</v>
      </c>
      <c r="R63" s="232">
        <f t="shared" si="1"/>
        <v>1.0000000000000007</v>
      </c>
      <c r="S63" s="232">
        <f t="shared" si="1"/>
        <v>1.0000000000000002</v>
      </c>
      <c r="T63" s="232">
        <f t="shared" si="1"/>
        <v>1</v>
      </c>
      <c r="U63" s="232">
        <f t="shared" si="1"/>
        <v>1</v>
      </c>
      <c r="V63" s="232">
        <f t="shared" si="1"/>
        <v>0.99999999999999989</v>
      </c>
      <c r="W63" s="232">
        <f t="shared" si="1"/>
        <v>1</v>
      </c>
      <c r="X63" s="232">
        <f t="shared" si="1"/>
        <v>1.0000000000000002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1.6894098859240127E-2</v>
      </c>
      <c r="C68" s="300">
        <f t="shared" si="6"/>
        <v>6.2672848387329227E-2</v>
      </c>
      <c r="D68" s="300">
        <f t="shared" si="6"/>
        <v>5.9720256018727283E-2</v>
      </c>
      <c r="E68" s="300">
        <f t="shared" si="6"/>
        <v>7.4438843363184348E-2</v>
      </c>
      <c r="F68" s="300">
        <f t="shared" si="6"/>
        <v>6.8911497849378237E-2</v>
      </c>
      <c r="G68" s="300">
        <f t="shared" si="6"/>
        <v>4.0935324684000012E-2</v>
      </c>
      <c r="H68" s="300">
        <f t="shared" si="6"/>
        <v>3.2473510455960274E-2</v>
      </c>
      <c r="I68" s="300">
        <f t="shared" si="6"/>
        <v>4.88464952977564E-2</v>
      </c>
      <c r="J68" s="300">
        <f t="shared" si="6"/>
        <v>3.5695581888997178E-2</v>
      </c>
      <c r="K68" s="300">
        <f t="shared" si="6"/>
        <v>5.6866394048419699E-2</v>
      </c>
      <c r="L68" s="300">
        <f t="shared" si="6"/>
        <v>5.863312901657089E-2</v>
      </c>
      <c r="M68" s="300">
        <f t="shared" si="6"/>
        <v>5.8884176174492563E-2</v>
      </c>
      <c r="N68" s="300">
        <f t="shared" si="6"/>
        <v>4.9110327870461289E-2</v>
      </c>
      <c r="O68" s="300">
        <f t="shared" si="6"/>
        <v>5.4707492908464356E-2</v>
      </c>
      <c r="P68" s="300">
        <f t="shared" si="6"/>
        <v>3.3692862123869793E-2</v>
      </c>
      <c r="Q68" s="300">
        <f t="shared" si="6"/>
        <v>2.3791904390063533E-2</v>
      </c>
      <c r="R68" s="300">
        <f t="shared" si="6"/>
        <v>2.2677739608523016E-2</v>
      </c>
      <c r="S68" s="300">
        <f t="shared" si="6"/>
        <v>1.2470575185210534E-2</v>
      </c>
      <c r="T68" s="300">
        <f t="shared" si="6"/>
        <v>6.0822845463895754E-3</v>
      </c>
      <c r="U68" s="300">
        <f t="shared" si="6"/>
        <v>5.0436234982912864E-3</v>
      </c>
      <c r="V68" s="300">
        <f t="shared" si="6"/>
        <v>1.1774645224016011E-2</v>
      </c>
      <c r="W68" s="300">
        <f t="shared" si="6"/>
        <v>1.1918706354561305E-2</v>
      </c>
      <c r="X68" s="300">
        <f t="shared" si="6"/>
        <v>1.8085848961644942E-2</v>
      </c>
      <c r="Y68" s="300">
        <f t="shared" si="6"/>
        <v>2.1018206953834287E-2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8.0803224751295324E-2</v>
      </c>
      <c r="C69" s="301">
        <f t="shared" si="7"/>
        <v>7.7040587803781146E-2</v>
      </c>
      <c r="D69" s="301">
        <f t="shared" si="7"/>
        <v>7.7283266628597733E-2</v>
      </c>
      <c r="E69" s="301">
        <f t="shared" si="7"/>
        <v>7.6073519723573887E-2</v>
      </c>
      <c r="F69" s="301">
        <f t="shared" si="7"/>
        <v>7.6527822094571665E-2</v>
      </c>
      <c r="G69" s="301">
        <f t="shared" si="7"/>
        <v>7.8827233587616438E-2</v>
      </c>
      <c r="H69" s="301">
        <f t="shared" si="7"/>
        <v>7.952272516800328E-2</v>
      </c>
      <c r="I69" s="301">
        <f t="shared" si="7"/>
        <v>7.8178725209855304E-2</v>
      </c>
      <c r="J69" s="301">
        <f t="shared" si="7"/>
        <v>7.9259426349524292E-2</v>
      </c>
      <c r="K69" s="301">
        <f t="shared" si="7"/>
        <v>7.7518474524097936E-2</v>
      </c>
      <c r="L69" s="301">
        <f t="shared" si="7"/>
        <v>7.7374207087807845E-2</v>
      </c>
      <c r="M69" s="301">
        <f t="shared" si="7"/>
        <v>7.7354010516245103E-2</v>
      </c>
      <c r="N69" s="301">
        <f t="shared" si="7"/>
        <v>7.8156593175568279E-2</v>
      </c>
      <c r="O69" s="301">
        <f t="shared" si="7"/>
        <v>7.7695274555468638E-2</v>
      </c>
      <c r="P69" s="301">
        <f t="shared" si="7"/>
        <v>7.9423575774734675E-2</v>
      </c>
      <c r="Q69" s="301">
        <f t="shared" si="7"/>
        <v>8.023778425031837E-2</v>
      </c>
      <c r="R69" s="301">
        <f t="shared" si="7"/>
        <v>8.0329371366301527E-2</v>
      </c>
      <c r="S69" s="301">
        <f t="shared" si="7"/>
        <v>8.1168756306713497E-2</v>
      </c>
      <c r="T69" s="301">
        <f t="shared" si="7"/>
        <v>8.1696303701586398E-2</v>
      </c>
      <c r="U69" s="301">
        <f t="shared" si="7"/>
        <v>8.177723642479795E-2</v>
      </c>
      <c r="V69" s="301">
        <f t="shared" si="7"/>
        <v>7.2059650951454238E-2</v>
      </c>
      <c r="W69" s="301">
        <f t="shared" si="7"/>
        <v>7.2705447038210996E-2</v>
      </c>
      <c r="X69" s="301">
        <f t="shared" si="7"/>
        <v>7.1180532968163845E-2</v>
      </c>
      <c r="Y69" s="301">
        <f t="shared" si="7"/>
        <v>7.3103526020272036E-2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0.68682741038601025</v>
      </c>
      <c r="C70" s="301">
        <f t="shared" si="8"/>
        <v>0.65484499633213988</v>
      </c>
      <c r="D70" s="301">
        <f t="shared" si="8"/>
        <v>0.65690776634308068</v>
      </c>
      <c r="E70" s="301">
        <f t="shared" si="8"/>
        <v>0.64662491765037799</v>
      </c>
      <c r="F70" s="301">
        <f t="shared" si="8"/>
        <v>0.65048648780385898</v>
      </c>
      <c r="G70" s="301">
        <f t="shared" si="8"/>
        <v>0.67003148549473979</v>
      </c>
      <c r="H70" s="301">
        <f t="shared" si="8"/>
        <v>0.67594316392802767</v>
      </c>
      <c r="I70" s="301">
        <f t="shared" si="8"/>
        <v>0.66451916428377011</v>
      </c>
      <c r="J70" s="301">
        <f t="shared" si="8"/>
        <v>0.67370512397095672</v>
      </c>
      <c r="K70" s="301">
        <f t="shared" si="8"/>
        <v>0.65890703345483259</v>
      </c>
      <c r="L70" s="301">
        <f t="shared" si="8"/>
        <v>0.65768076024636701</v>
      </c>
      <c r="M70" s="301">
        <f t="shared" si="8"/>
        <v>0.65750908938808394</v>
      </c>
      <c r="N70" s="301">
        <f t="shared" si="8"/>
        <v>0.66433104199233028</v>
      </c>
      <c r="O70" s="301">
        <f t="shared" si="8"/>
        <v>0.66040983372148376</v>
      </c>
      <c r="P70" s="301">
        <f t="shared" si="8"/>
        <v>0.67510039408524503</v>
      </c>
      <c r="Q70" s="301">
        <f t="shared" si="8"/>
        <v>0.68202116612770636</v>
      </c>
      <c r="R70" s="301">
        <f t="shared" si="8"/>
        <v>0.68279965661356301</v>
      </c>
      <c r="S70" s="301">
        <f t="shared" si="8"/>
        <v>0.68993442860706466</v>
      </c>
      <c r="T70" s="301">
        <f t="shared" si="8"/>
        <v>0.69441858146348445</v>
      </c>
      <c r="U70" s="301">
        <f t="shared" si="8"/>
        <v>0.69510650961078291</v>
      </c>
      <c r="V70" s="301">
        <f t="shared" si="8"/>
        <v>0.61250703308736099</v>
      </c>
      <c r="W70" s="301">
        <f t="shared" si="8"/>
        <v>0.61799629982479365</v>
      </c>
      <c r="X70" s="301">
        <f t="shared" si="8"/>
        <v>0.60503453022939269</v>
      </c>
      <c r="Y70" s="301">
        <f t="shared" si="8"/>
        <v>0.62137997117231214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0.21547526600345424</v>
      </c>
      <c r="C72" s="301">
        <f t="shared" si="10"/>
        <v>0.20544156747674974</v>
      </c>
      <c r="D72" s="301">
        <f t="shared" si="10"/>
        <v>0.20608871100959392</v>
      </c>
      <c r="E72" s="301">
        <f t="shared" si="10"/>
        <v>0.20286271926286364</v>
      </c>
      <c r="F72" s="301">
        <f t="shared" si="10"/>
        <v>0.20407419225219117</v>
      </c>
      <c r="G72" s="301">
        <f t="shared" si="10"/>
        <v>0.21020595623364385</v>
      </c>
      <c r="H72" s="301">
        <f t="shared" si="10"/>
        <v>0.2120606004480087</v>
      </c>
      <c r="I72" s="301">
        <f t="shared" si="10"/>
        <v>0.20845561520861833</v>
      </c>
      <c r="J72" s="301">
        <f t="shared" si="10"/>
        <v>0.21133986779052172</v>
      </c>
      <c r="K72" s="301">
        <f t="shared" si="10"/>
        <v>0.2067080979726498</v>
      </c>
      <c r="L72" s="301">
        <f t="shared" si="10"/>
        <v>0.2063119036492545</v>
      </c>
      <c r="M72" s="301">
        <f t="shared" si="10"/>
        <v>0.20625272392117838</v>
      </c>
      <c r="N72" s="301">
        <f t="shared" si="10"/>
        <v>0.20840203696164006</v>
      </c>
      <c r="O72" s="301">
        <f t="shared" si="10"/>
        <v>0.20718739881458312</v>
      </c>
      <c r="P72" s="301">
        <f t="shared" si="10"/>
        <v>0.2117831680161508</v>
      </c>
      <c r="Q72" s="301">
        <f t="shared" si="10"/>
        <v>0.21394914523191225</v>
      </c>
      <c r="R72" s="301">
        <f t="shared" si="10"/>
        <v>0.21419323241161312</v>
      </c>
      <c r="S72" s="301">
        <f t="shared" si="10"/>
        <v>0.21642623990101145</v>
      </c>
      <c r="T72" s="301">
        <f t="shared" si="10"/>
        <v>0.21780283028853953</v>
      </c>
      <c r="U72" s="301">
        <f t="shared" si="10"/>
        <v>0.2180726304661279</v>
      </c>
      <c r="V72" s="301">
        <f t="shared" si="10"/>
        <v>0.30365867073716873</v>
      </c>
      <c r="W72" s="301">
        <f t="shared" si="10"/>
        <v>0.29737954678243406</v>
      </c>
      <c r="X72" s="301">
        <f t="shared" si="10"/>
        <v>0.3056990878407988</v>
      </c>
      <c r="Y72" s="301">
        <f t="shared" si="10"/>
        <v>0.2844982958535815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0.12928515960207251</v>
      </c>
      <c r="C73" s="302">
        <f t="shared" si="11"/>
        <v>0.12326494048604981</v>
      </c>
      <c r="D73" s="302">
        <f t="shared" si="11"/>
        <v>0.12365322660575633</v>
      </c>
      <c r="E73" s="302">
        <f t="shared" si="11"/>
        <v>0.12171763155771817</v>
      </c>
      <c r="F73" s="302">
        <f t="shared" si="11"/>
        <v>0.12244451535131472</v>
      </c>
      <c r="G73" s="302">
        <f t="shared" si="11"/>
        <v>0.12612357374018629</v>
      </c>
      <c r="H73" s="302">
        <f t="shared" si="11"/>
        <v>0.12723636026880519</v>
      </c>
      <c r="I73" s="302">
        <f t="shared" si="11"/>
        <v>0.12506497498477262</v>
      </c>
      <c r="J73" s="302">
        <f t="shared" si="11"/>
        <v>0.12679647968436247</v>
      </c>
      <c r="K73" s="302">
        <f t="shared" si="11"/>
        <v>0.12402172514694529</v>
      </c>
      <c r="L73" s="302">
        <f t="shared" si="11"/>
        <v>0.12377941608892608</v>
      </c>
      <c r="M73" s="302">
        <f t="shared" si="11"/>
        <v>0.12374177937051691</v>
      </c>
      <c r="N73" s="302">
        <f t="shared" si="11"/>
        <v>0.12503500424103386</v>
      </c>
      <c r="O73" s="302">
        <f t="shared" si="11"/>
        <v>0.12431243928874985</v>
      </c>
      <c r="P73" s="302">
        <f t="shared" si="11"/>
        <v>0.12706468718976718</v>
      </c>
      <c r="Q73" s="302">
        <f t="shared" si="11"/>
        <v>0.12836217536490596</v>
      </c>
      <c r="R73" s="302">
        <f t="shared" si="11"/>
        <v>0.12850856962089152</v>
      </c>
      <c r="S73" s="302">
        <f t="shared" si="11"/>
        <v>0.12984623317385041</v>
      </c>
      <c r="T73" s="302">
        <f t="shared" si="11"/>
        <v>0.13066010634018072</v>
      </c>
      <c r="U73" s="302">
        <f t="shared" si="11"/>
        <v>0.13084357827967671</v>
      </c>
      <c r="V73" s="302">
        <f t="shared" si="11"/>
        <v>0.22679504305561748</v>
      </c>
      <c r="W73" s="302">
        <f t="shared" si="11"/>
        <v>0.21982706994167564</v>
      </c>
      <c r="X73" s="302">
        <f t="shared" si="11"/>
        <v>0.22977318600809074</v>
      </c>
      <c r="Y73" s="302">
        <f t="shared" si="11"/>
        <v>0.20652120143195798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8.6190106401381736E-2</v>
      </c>
      <c r="C74" s="302">
        <f t="shared" si="12"/>
        <v>8.2176626990699914E-2</v>
      </c>
      <c r="D74" s="302">
        <f t="shared" si="12"/>
        <v>8.2435484403837578E-2</v>
      </c>
      <c r="E74" s="302">
        <f t="shared" si="12"/>
        <v>8.1145087705145516E-2</v>
      </c>
      <c r="F74" s="302">
        <f t="shared" si="12"/>
        <v>8.1629676900876427E-2</v>
      </c>
      <c r="G74" s="302">
        <f t="shared" si="12"/>
        <v>8.4082382493457564E-2</v>
      </c>
      <c r="H74" s="302">
        <f t="shared" si="12"/>
        <v>8.4824240179203508E-2</v>
      </c>
      <c r="I74" s="302">
        <f t="shared" si="12"/>
        <v>8.339064022384568E-2</v>
      </c>
      <c r="J74" s="302">
        <f t="shared" si="12"/>
        <v>8.4543388106159273E-2</v>
      </c>
      <c r="K74" s="302">
        <f t="shared" si="12"/>
        <v>8.2686372825704499E-2</v>
      </c>
      <c r="L74" s="302">
        <f t="shared" si="12"/>
        <v>8.2532487560328424E-2</v>
      </c>
      <c r="M74" s="302">
        <f t="shared" si="12"/>
        <v>8.2510944550661505E-2</v>
      </c>
      <c r="N74" s="302">
        <f t="shared" si="12"/>
        <v>8.336703272060618E-2</v>
      </c>
      <c r="O74" s="302">
        <f t="shared" si="12"/>
        <v>8.287495952583325E-2</v>
      </c>
      <c r="P74" s="302">
        <f t="shared" si="12"/>
        <v>8.4718480826383627E-2</v>
      </c>
      <c r="Q74" s="302">
        <f t="shared" si="12"/>
        <v>8.5586969867006271E-2</v>
      </c>
      <c r="R74" s="302">
        <f t="shared" si="12"/>
        <v>8.5684662790721594E-2</v>
      </c>
      <c r="S74" s="302">
        <f t="shared" si="12"/>
        <v>8.6580006727161055E-2</v>
      </c>
      <c r="T74" s="302">
        <f t="shared" si="12"/>
        <v>8.7142723948358827E-2</v>
      </c>
      <c r="U74" s="302">
        <f t="shared" si="12"/>
        <v>8.7229052186451203E-2</v>
      </c>
      <c r="V74" s="302">
        <f t="shared" si="12"/>
        <v>7.6863627681551208E-2</v>
      </c>
      <c r="W74" s="302">
        <f t="shared" si="12"/>
        <v>7.7552476840758403E-2</v>
      </c>
      <c r="X74" s="302">
        <f t="shared" si="12"/>
        <v>7.5925901832708101E-2</v>
      </c>
      <c r="Y74" s="302">
        <f t="shared" si="12"/>
        <v>7.7977094421623511E-2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1.2667714686508904</v>
      </c>
      <c r="C81" s="322">
        <f>IF(C$5=0,0,C$5/TEL_fec!C$5)</f>
        <v>1.5305187584971087</v>
      </c>
      <c r="D81" s="322">
        <f>IF(D$5=0,0,D$5/TEL_fec!D$5)</f>
        <v>1.5429660349016256</v>
      </c>
      <c r="E81" s="322">
        <f>IF(E$5=0,0,E$5/TEL_fec!E$5)</f>
        <v>1.6630100159445067</v>
      </c>
      <c r="F81" s="322">
        <f>IF(F$5=0,0,F$5/TEL_fec!F$5)</f>
        <v>1.6014737467535207</v>
      </c>
      <c r="G81" s="322">
        <f>IF(G$5=0,0,G$5/TEL_fec!G$5)</f>
        <v>1.2514207286740582</v>
      </c>
      <c r="H81" s="322">
        <f>IF(H$5=0,0,H$5/TEL_fec!H$5)</f>
        <v>1.1358849092122598</v>
      </c>
      <c r="I81" s="322">
        <f>IF(I$5=0,0,I$5/TEL_fec!I$5)</f>
        <v>1.2470489190771044</v>
      </c>
      <c r="J81" s="322">
        <f>IF(J$5=0,0,J$5/TEL_fec!J$5)</f>
        <v>0.98512416946187475</v>
      </c>
      <c r="K81" s="322">
        <f>IF(K$5=0,0,K$5/TEL_fec!K$5)</f>
        <v>1.1994847944789773</v>
      </c>
      <c r="L81" s="322">
        <f>IF(L$5=0,0,L$5/TEL_fec!L$5)</f>
        <v>1.1627004553501044</v>
      </c>
      <c r="M81" s="322">
        <f>IF(M$5=0,0,M$5/TEL_fec!M$5)</f>
        <v>1.1920054773119293</v>
      </c>
      <c r="N81" s="322">
        <f>IF(N$5=0,0,N$5/TEL_fec!N$5)</f>
        <v>1.1522807957192662</v>
      </c>
      <c r="O81" s="322">
        <f>IF(O$5=0,0,O$5/TEL_fec!O$5)</f>
        <v>1.1611123550606606</v>
      </c>
      <c r="P81" s="322">
        <f>IF(P$5=0,0,P$5/TEL_fec!P$5)</f>
        <v>0.84079746388577348</v>
      </c>
      <c r="Q81" s="322">
        <f>IF(Q$5=0,0,Q$5/TEL_fec!Q$5)</f>
        <v>0.70473229439961627</v>
      </c>
      <c r="R81" s="322">
        <f>IF(R$5=0,0,R$5/TEL_fec!R$5)</f>
        <v>0.66966269607220585</v>
      </c>
      <c r="S81" s="322">
        <f>IF(S$5=0,0,S$5/TEL_fec!S$5)</f>
        <v>0.54865909752366337</v>
      </c>
      <c r="T81" s="322">
        <f>IF(T$5=0,0,T$5/TEL_fec!T$5)</f>
        <v>0.43700660053272405</v>
      </c>
      <c r="U81" s="322">
        <f>IF(U$5=0,0,U$5/TEL_fec!U$5)</f>
        <v>0.43193100702311349</v>
      </c>
      <c r="V81" s="322">
        <f>IF(V$5=0,0,V$5/TEL_fec!V$5)</f>
        <v>0.34082997163837647</v>
      </c>
      <c r="W81" s="322">
        <f>IF(W$5=0,0,W$5/TEL_fec!W$5)</f>
        <v>0.34778613514829992</v>
      </c>
      <c r="X81" s="322">
        <f>IF(X$5=0,0,X$5/TEL_fec!X$5)</f>
        <v>0.43488020457743881</v>
      </c>
      <c r="Y81" s="322">
        <f>IF(Y$5=0,0,Y$5/TEL_fec!Y$5)</f>
        <v>0.50998862861018002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0.31031322546649215</v>
      </c>
      <c r="C86" s="336">
        <f>IF(C$10=0,0,C$10/TEL_fec!C$10)</f>
        <v>1.3544594220784461</v>
      </c>
      <c r="D86" s="336">
        <f>IF(D$10=0,0,D$10/TEL_fec!D$10)</f>
        <v>1.3277846899401184</v>
      </c>
      <c r="E86" s="336">
        <f>IF(E$10=0,0,E$10/TEL_fec!E$10)</f>
        <v>1.7123716440653731</v>
      </c>
      <c r="F86" s="336">
        <f>IF(F$10=0,0,F$10/TEL_fec!F$10)</f>
        <v>1.5456727113778417</v>
      </c>
      <c r="G86" s="336">
        <f>IF(G$10=0,0,G$10/TEL_fec!G$10)</f>
        <v>0.70946292685587442</v>
      </c>
      <c r="H86" s="336">
        <f>IF(H$10=0,0,H$10/TEL_fec!H$10)</f>
        <v>0.49457279677865962</v>
      </c>
      <c r="I86" s="336">
        <f>IF(I$10=0,0,I$10/TEL_fec!I$10)</f>
        <v>0.83479616530972656</v>
      </c>
      <c r="J86" s="336">
        <f>IF(J$10=0,0,J$10/TEL_fec!J$10)</f>
        <v>0.45571723197084457</v>
      </c>
      <c r="K86" s="336">
        <f>IF(K$10=0,0,K$10/TEL_fec!K$10)</f>
        <v>0.92008596180790225</v>
      </c>
      <c r="L86" s="336">
        <f>IF(L$10=0,0,L$10/TEL_fec!L$10)</f>
        <v>0.91311068722685718</v>
      </c>
      <c r="M86" s="336">
        <f>IF(M$10=0,0,M$10/TEL_fec!M$10)</f>
        <v>0.9445524612953059</v>
      </c>
      <c r="N86" s="336">
        <f>IF(N$10=0,0,N$10/TEL_fec!N$10)</f>
        <v>0.76059907707479857</v>
      </c>
      <c r="O86" s="336">
        <f>IF(O$10=0,0,O$10/TEL_fec!O$10)</f>
        <v>0.85199785010031226</v>
      </c>
      <c r="P86" s="336">
        <f>IF(P$10=0,0,P$10/TEL_fec!P$10)</f>
        <v>0.3601903684445954</v>
      </c>
      <c r="Q86" s="336">
        <f>IF(Q$10=0,0,Q$10/TEL_fec!Q$10)</f>
        <v>0.20027488519231576</v>
      </c>
      <c r="R86" s="336">
        <f>IF(R$10=0,0,R$10/TEL_fec!R$10)</f>
        <v>0.17894735231384498</v>
      </c>
      <c r="S86" s="336">
        <f>IF(S$10=0,0,S$10/TEL_fec!S$10)</f>
        <v>7.5520595811587765E-2</v>
      </c>
      <c r="T86" s="336">
        <f>IF(T$10=0,0,T$10/TEL_fec!T$10)</f>
        <v>2.7479900584472458E-2</v>
      </c>
      <c r="U86" s="336">
        <f>IF(U$10=0,0,U$10/TEL_fec!U$10)</f>
        <v>2.2382896477092077E-2</v>
      </c>
      <c r="V86" s="336">
        <f>IF(V$10=0,0,V$10/TEL_fec!V$10)</f>
        <v>4.5009256776970534E-2</v>
      </c>
      <c r="W86" s="336">
        <f>IF(W$10=0,0,W$10/TEL_fec!W$10)</f>
        <v>4.6651961297258959E-2</v>
      </c>
      <c r="X86" s="336">
        <f>IF(X$10=0,0,X$10/TEL_fec!X$10)</f>
        <v>9.6761163732467487E-2</v>
      </c>
      <c r="Y86" s="336">
        <f>IF(Y$10=0,0,Y$10/TEL_fec!Y$10)</f>
        <v>0.13358021923330196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2.8581348570587402</v>
      </c>
      <c r="C87" s="349">
        <f>IF(C$16=0,0,C$16/TEL_fec!C$16)</f>
        <v>2.9685584358211621</v>
      </c>
      <c r="D87" s="349">
        <f>IF(D$16=0,0,D$16/TEL_fec!D$16)</f>
        <v>2.9294362280313551</v>
      </c>
      <c r="E87" s="349">
        <f>IF(E$16=0,0,E$16/TEL_fec!E$16)</f>
        <v>2.9396645524638245</v>
      </c>
      <c r="F87" s="349">
        <f>IF(F$16=0,0,F$16/TEL_fec!F$16)</f>
        <v>2.9260371996781762</v>
      </c>
      <c r="G87" s="349">
        <f>IF(G$16=0,0,G$16/TEL_fec!G$16)</f>
        <v>2.8628101331221147</v>
      </c>
      <c r="H87" s="349">
        <f>IF(H$16=0,0,H$16/TEL_fec!H$16)</f>
        <v>2.8977005143827199</v>
      </c>
      <c r="I87" s="349">
        <f>IF(I$16=0,0,I$16/TEL_fec!I$16)</f>
        <v>2.8261691147142183</v>
      </c>
      <c r="J87" s="349">
        <f>IF(J$16=0,0,J$16/TEL_fec!J$16)</f>
        <v>2.7903797423108347</v>
      </c>
      <c r="K87" s="349">
        <f>IF(K$16=0,0,K$16/TEL_fec!K$16)</f>
        <v>2.7726242678392938</v>
      </c>
      <c r="L87" s="349">
        <f>IF(L$16=0,0,L$16/TEL_fec!L$16)</f>
        <v>2.7636274983420268</v>
      </c>
      <c r="M87" s="349">
        <f>IF(M$16=0,0,M$16/TEL_fec!M$16)</f>
        <v>2.7665138758770449</v>
      </c>
      <c r="N87" s="349">
        <f>IF(N$16=0,0,N$16/TEL_fec!N$16)</f>
        <v>2.8108081322923049</v>
      </c>
      <c r="O87" s="349">
        <f>IF(O$16=0,0,O$16/TEL_fec!O$16)</f>
        <v>2.8063329458586392</v>
      </c>
      <c r="P87" s="349">
        <f>IF(P$16=0,0,P$16/TEL_fec!P$16)</f>
        <v>2.5552084180879371</v>
      </c>
      <c r="Q87" s="349">
        <f>IF(Q$16=0,0,Q$16/TEL_fec!Q$16)</f>
        <v>2.6327403881836804</v>
      </c>
      <c r="R87" s="349">
        <f>IF(R$16=0,0,R$16/TEL_fec!R$16)</f>
        <v>2.6478673121773686</v>
      </c>
      <c r="S87" s="349">
        <f>IF(S$16=0,0,S$16/TEL_fec!S$16)</f>
        <v>2.6391133879984476</v>
      </c>
      <c r="T87" s="349">
        <f>IF(T$16=0,0,T$16/TEL_fec!T$16)</f>
        <v>2.6497894421930077</v>
      </c>
      <c r="U87" s="349">
        <f>IF(U$16=0,0,U$16/TEL_fec!U$16)</f>
        <v>2.6324580085452101</v>
      </c>
      <c r="V87" s="349">
        <f>IF(V$16=0,0,V$16/TEL_fec!V$16)</f>
        <v>1.2411598521680101</v>
      </c>
      <c r="W87" s="349">
        <f>IF(W$16=0,0,W$16/TEL_fec!W$16)</f>
        <v>1.2695030548128823</v>
      </c>
      <c r="X87" s="349">
        <f>IF(X$16=0,0,X$16/TEL_fec!X$16)</f>
        <v>1.2033503918909094</v>
      </c>
      <c r="Y87" s="349">
        <f>IF(Y$16=0,0,Y$16/TEL_fec!Y$16)</f>
        <v>1.4173350736643973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2.8581348570587406</v>
      </c>
      <c r="C88" s="349">
        <f>IF(C$27=0,0,C$27/TEL_fec!C$27)</f>
        <v>2.968558435821163</v>
      </c>
      <c r="D88" s="349">
        <f>IF(D$27=0,0,D$27/TEL_fec!D$27)</f>
        <v>2.9294362280313551</v>
      </c>
      <c r="E88" s="349">
        <f>IF(E$27=0,0,E$27/TEL_fec!E$27)</f>
        <v>2.939664552463825</v>
      </c>
      <c r="F88" s="349">
        <f>IF(F$27=0,0,F$27/TEL_fec!F$27)</f>
        <v>2.9260371996781753</v>
      </c>
      <c r="G88" s="349">
        <f>IF(G$27=0,0,G$27/TEL_fec!G$27)</f>
        <v>2.8628101331221125</v>
      </c>
      <c r="H88" s="349">
        <f>IF(H$27=0,0,H$27/TEL_fec!H$27)</f>
        <v>2.8977005143827199</v>
      </c>
      <c r="I88" s="349">
        <f>IF(I$27=0,0,I$27/TEL_fec!I$27)</f>
        <v>2.8261691147142183</v>
      </c>
      <c r="J88" s="349">
        <f>IF(J$27=0,0,J$27/TEL_fec!J$27)</f>
        <v>2.7903797423108347</v>
      </c>
      <c r="K88" s="349">
        <f>IF(K$27=0,0,K$27/TEL_fec!K$27)</f>
        <v>2.7726242678392943</v>
      </c>
      <c r="L88" s="349">
        <f>IF(L$27=0,0,L$27/TEL_fec!L$27)</f>
        <v>2.7636274983420281</v>
      </c>
      <c r="M88" s="349">
        <f>IF(M$27=0,0,M$27/TEL_fec!M$27)</f>
        <v>2.7665138758770449</v>
      </c>
      <c r="N88" s="349">
        <f>IF(N$27=0,0,N$27/TEL_fec!N$27)</f>
        <v>2.8108081322923031</v>
      </c>
      <c r="O88" s="349">
        <f>IF(O$27=0,0,O$27/TEL_fec!O$27)</f>
        <v>2.8063329458586397</v>
      </c>
      <c r="P88" s="349">
        <f>IF(P$27=0,0,P$27/TEL_fec!P$27)</f>
        <v>2.5552084180879371</v>
      </c>
      <c r="Q88" s="349">
        <f>IF(Q$27=0,0,Q$27/TEL_fec!Q$27)</f>
        <v>2.6327403881836808</v>
      </c>
      <c r="R88" s="349">
        <f>IF(R$27=0,0,R$27/TEL_fec!R$27)</f>
        <v>2.6478673121773686</v>
      </c>
      <c r="S88" s="349">
        <f>IF(S$27=0,0,S$27/TEL_fec!S$27)</f>
        <v>2.6391133879984476</v>
      </c>
      <c r="T88" s="349">
        <f>IF(T$27=0,0,T$27/TEL_fec!T$27)</f>
        <v>2.6497894421930077</v>
      </c>
      <c r="U88" s="349">
        <f>IF(U$27=0,0,U$27/TEL_fec!U$27)</f>
        <v>2.6324580085452105</v>
      </c>
      <c r="V88" s="349">
        <f>IF(V$27=0,0,V$27/TEL_fec!V$27)</f>
        <v>1.2411598521680105</v>
      </c>
      <c r="W88" s="349">
        <f>IF(W$27=0,0,W$27/TEL_fec!W$27)</f>
        <v>1.2695030548128823</v>
      </c>
      <c r="X88" s="349">
        <f>IF(X$27=0,0,X$27/TEL_fec!X$27)</f>
        <v>1.2033503918909094</v>
      </c>
      <c r="Y88" s="349">
        <f>IF(Y$27=0,0,Y$27/TEL_fec!Y$27)</f>
        <v>1.4173350736643975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0.92323026487869853</v>
      </c>
      <c r="C90" s="349">
        <f>IF(C$39=0,0,C$39/TEL_fec!C$39)</f>
        <v>1.098967926870315</v>
      </c>
      <c r="D90" s="349">
        <f>IF(D$39=0,0,D$39/TEL_fec!D$39)</f>
        <v>1.1178159566128225</v>
      </c>
      <c r="E90" s="349">
        <f>IF(E$39=0,0,E$39/TEL_fec!E$39)</f>
        <v>1.2132699125906166</v>
      </c>
      <c r="F90" s="349">
        <f>IF(F$39=0,0,F$39/TEL_fec!F$39)</f>
        <v>1.1630128412637877</v>
      </c>
      <c r="G90" s="349">
        <f>IF(G$39=0,0,G$39/TEL_fec!G$39)</f>
        <v>0.88453207271811274</v>
      </c>
      <c r="H90" s="349">
        <f>IF(H$39=0,0,H$39/TEL_fec!H$39)</f>
        <v>0.79280795885855204</v>
      </c>
      <c r="I90" s="349">
        <f>IF(I$39=0,0,I$39/TEL_fec!I$39)</f>
        <v>0.87527817330764701</v>
      </c>
      <c r="J90" s="349">
        <f>IF(J$39=0,0,J$39/TEL_fec!J$39)</f>
        <v>0.67168760595835186</v>
      </c>
      <c r="K90" s="349">
        <f>IF(K$39=0,0,K$39/TEL_fec!K$39)</f>
        <v>0.83010449898282856</v>
      </c>
      <c r="L90" s="349">
        <f>IF(L$39=0,0,L$39/TEL_fec!L$39)</f>
        <v>0.79776831080641586</v>
      </c>
      <c r="M90" s="349">
        <f>IF(M$39=0,0,M$39/TEL_fec!M$39)</f>
        <v>0.82203656515632262</v>
      </c>
      <c r="N90" s="349">
        <f>IF(N$39=0,0,N$39/TEL_fec!N$39)</f>
        <v>0.79530062999301732</v>
      </c>
      <c r="O90" s="349">
        <f>IF(O$39=0,0,O$39/TEL_fec!O$39)</f>
        <v>0.7975150430449589</v>
      </c>
      <c r="P90" s="349">
        <f>IF(P$39=0,0,P$39/TEL_fec!P$39)</f>
        <v>0.56796495868003372</v>
      </c>
      <c r="Q90" s="349">
        <f>IF(Q$39=0,0,Q$39/TEL_fec!Q$39)</f>
        <v>0.46833168582519907</v>
      </c>
      <c r="R90" s="349">
        <f>IF(R$39=0,0,R$39/TEL_fec!R$39)</f>
        <v>0.44257559335775021</v>
      </c>
      <c r="S90" s="349">
        <f>IF(S$39=0,0,S$39/TEL_fec!S$39)</f>
        <v>0.36035305993963812</v>
      </c>
      <c r="T90" s="349">
        <f>IF(T$39=0,0,T$39/TEL_fec!T$39)</f>
        <v>0.28437998640565587</v>
      </c>
      <c r="U90" s="349">
        <f>IF(U$39=0,0,U$39/TEL_fec!U$39)</f>
        <v>0.28152341105681244</v>
      </c>
      <c r="V90" s="349">
        <f>IF(V$39=0,0,V$39/TEL_fec!V$39)</f>
        <v>0.3210914686005153</v>
      </c>
      <c r="W90" s="349">
        <f>IF(W$39=0,0,W$39/TEL_fec!W$39)</f>
        <v>0.32095621291329773</v>
      </c>
      <c r="X90" s="349">
        <f>IF(X$39=0,0,X$39/TEL_fec!X$39)</f>
        <v>0.42653885073235787</v>
      </c>
      <c r="Y90" s="349">
        <f>IF(Y$39=0,0,Y$39/TEL_fec!Y$39)</f>
        <v>0.46634812363759665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SE: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2223.5116968278612</v>
      </c>
      <c r="C3" s="203">
        <v>2222.6993872776561</v>
      </c>
      <c r="D3" s="203">
        <v>2333.9434519714691</v>
      </c>
      <c r="E3" s="203">
        <v>2510.347356237673</v>
      </c>
      <c r="F3" s="203">
        <v>2413.5495506531138</v>
      </c>
      <c r="G3" s="203">
        <v>3072.703858118497</v>
      </c>
      <c r="H3" s="203">
        <v>3200.3188060050229</v>
      </c>
      <c r="I3" s="203">
        <v>3596.3309019545559</v>
      </c>
      <c r="J3" s="203">
        <v>2498.6675503348042</v>
      </c>
      <c r="K3" s="203">
        <v>2337.754201354202</v>
      </c>
      <c r="L3" s="203">
        <v>2580.7826129924888</v>
      </c>
      <c r="M3" s="203">
        <v>2137.736179534912</v>
      </c>
      <c r="N3" s="203">
        <v>1961.3877047733019</v>
      </c>
      <c r="O3" s="203">
        <v>2033.4812396247539</v>
      </c>
      <c r="P3" s="203">
        <v>2397.2153597992651</v>
      </c>
      <c r="Q3" s="203">
        <v>2606.1467579999999</v>
      </c>
      <c r="R3" s="203">
        <v>2354.827851807589</v>
      </c>
      <c r="S3" s="203">
        <v>2691.6824764778271</v>
      </c>
      <c r="T3" s="203">
        <v>2655.194621672043</v>
      </c>
      <c r="U3" s="203">
        <v>2459.645879691132</v>
      </c>
      <c r="V3" s="203">
        <v>2410.374776624004</v>
      </c>
      <c r="W3" s="203">
        <v>4306.2012249548952</v>
      </c>
      <c r="X3" s="203">
        <v>3877.240045472055</v>
      </c>
      <c r="Y3" s="203">
        <v>3390.4559554417051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8733.645137404199</v>
      </c>
      <c r="C5" s="203">
        <v>4958.8340795568338</v>
      </c>
      <c r="D5" s="203">
        <v>5247.7434885043349</v>
      </c>
      <c r="E5" s="203">
        <v>4855.075815813957</v>
      </c>
      <c r="F5" s="203">
        <v>4368.1914683134046</v>
      </c>
      <c r="G5" s="203">
        <v>4399.7806992964297</v>
      </c>
      <c r="H5" s="203">
        <v>4784.7381767328161</v>
      </c>
      <c r="I5" s="203">
        <v>4534.2776951095339</v>
      </c>
      <c r="J5" s="203">
        <v>3901.74301816253</v>
      </c>
      <c r="K5" s="203">
        <v>3167.4720281355239</v>
      </c>
      <c r="L5" s="203">
        <v>3310.8075935226589</v>
      </c>
      <c r="M5" s="203">
        <v>3008.700271249148</v>
      </c>
      <c r="N5" s="203">
        <v>2639.0588525214912</v>
      </c>
      <c r="O5" s="203">
        <v>2710.1730404125428</v>
      </c>
      <c r="P5" s="203">
        <v>2738.759299705529</v>
      </c>
      <c r="Q5" s="203">
        <v>2799.0005661019909</v>
      </c>
      <c r="R5" s="203">
        <v>2872.6477335441582</v>
      </c>
      <c r="S5" s="203">
        <v>3035.6649213107971</v>
      </c>
      <c r="T5" s="203">
        <v>3011.7306865298701</v>
      </c>
      <c r="U5" s="203">
        <v>3065.8095649313418</v>
      </c>
      <c r="V5" s="203">
        <v>3653.0290763608841</v>
      </c>
      <c r="W5" s="203">
        <v>3909.6051775339538</v>
      </c>
      <c r="X5" s="203">
        <v>4265.2197520618947</v>
      </c>
      <c r="Y5" s="203">
        <v>4001.9452115988661</v>
      </c>
      <c r="DA5" s="112" t="s">
        <v>2868</v>
      </c>
    </row>
    <row r="6" spans="1:105" ht="12" customHeight="1" x14ac:dyDescent="0.25">
      <c r="A6" s="154" t="s">
        <v>2112</v>
      </c>
      <c r="B6" s="338">
        <v>10917.056421755249</v>
      </c>
      <c r="C6" s="338">
        <v>10371.203600667481</v>
      </c>
      <c r="D6" s="338">
        <v>10371.203600667481</v>
      </c>
      <c r="E6" s="338">
        <v>9825.3507795797213</v>
      </c>
      <c r="F6" s="338">
        <v>9279.4979584919583</v>
      </c>
      <c r="G6" s="338">
        <v>9279.4979584919583</v>
      </c>
      <c r="H6" s="338">
        <v>8733.6451374041953</v>
      </c>
      <c r="I6" s="338">
        <v>8187.7923163164332</v>
      </c>
      <c r="J6" s="338">
        <v>7641.9394952286711</v>
      </c>
      <c r="K6" s="338">
        <v>7641.9394952286711</v>
      </c>
      <c r="L6" s="338">
        <v>7096.0866741409091</v>
      </c>
      <c r="M6" s="338">
        <v>7096.0866741409091</v>
      </c>
      <c r="N6" s="338">
        <v>6550.233853053147</v>
      </c>
      <c r="O6" s="338">
        <v>6004.3810319653849</v>
      </c>
      <c r="P6" s="338">
        <v>6004.3810319653849</v>
      </c>
      <c r="Q6" s="338">
        <v>5458.5282108776228</v>
      </c>
      <c r="R6" s="338">
        <v>4912.6753897898607</v>
      </c>
      <c r="S6" s="338">
        <v>4912.6753897898607</v>
      </c>
      <c r="T6" s="338">
        <v>4366.8225687020986</v>
      </c>
      <c r="U6" s="338">
        <v>3820.969747614336</v>
      </c>
      <c r="V6" s="338">
        <v>4366.8225687020986</v>
      </c>
      <c r="W6" s="338">
        <v>4366.8225687020986</v>
      </c>
      <c r="X6" s="338">
        <v>4912.6753897898607</v>
      </c>
      <c r="Y6" s="338">
        <v>4912.6753897898607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545.85282108776244</v>
      </c>
      <c r="W7" s="340">
        <v>545.85282108776244</v>
      </c>
      <c r="X7" s="340">
        <v>1091.7056421755251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545.85282108776846</v>
      </c>
      <c r="D8" s="342">
        <f t="shared" si="0"/>
        <v>0</v>
      </c>
      <c r="E8" s="342">
        <f t="shared" si="0"/>
        <v>545.85282108775937</v>
      </c>
      <c r="F8" s="342">
        <f t="shared" si="0"/>
        <v>545.852821087763</v>
      </c>
      <c r="G8" s="342">
        <f t="shared" si="0"/>
        <v>0</v>
      </c>
      <c r="H8" s="342">
        <f t="shared" si="0"/>
        <v>545.852821087763</v>
      </c>
      <c r="I8" s="342">
        <f t="shared" si="0"/>
        <v>545.85282108776209</v>
      </c>
      <c r="J8" s="342">
        <f t="shared" si="0"/>
        <v>545.85282108776209</v>
      </c>
      <c r="K8" s="342">
        <f t="shared" si="0"/>
        <v>0</v>
      </c>
      <c r="L8" s="342">
        <f t="shared" si="0"/>
        <v>545.85282108776209</v>
      </c>
      <c r="M8" s="342">
        <f t="shared" si="0"/>
        <v>0</v>
      </c>
      <c r="N8" s="342">
        <f t="shared" si="0"/>
        <v>545.85282108776209</v>
      </c>
      <c r="O8" s="342">
        <f t="shared" si="0"/>
        <v>545.85282108776209</v>
      </c>
      <c r="P8" s="342">
        <f t="shared" si="0"/>
        <v>0</v>
      </c>
      <c r="Q8" s="342">
        <f t="shared" si="0"/>
        <v>545.85282108776209</v>
      </c>
      <c r="R8" s="342">
        <f t="shared" si="0"/>
        <v>545.85282108776209</v>
      </c>
      <c r="S8" s="342">
        <f t="shared" si="0"/>
        <v>0</v>
      </c>
      <c r="T8" s="342">
        <f t="shared" si="0"/>
        <v>545.85282108776209</v>
      </c>
      <c r="U8" s="342">
        <f t="shared" si="0"/>
        <v>545.85282108776255</v>
      </c>
      <c r="V8" s="342">
        <f t="shared" si="0"/>
        <v>0</v>
      </c>
      <c r="W8" s="342">
        <f t="shared" si="0"/>
        <v>545.85282108776209</v>
      </c>
      <c r="X8" s="342">
        <f t="shared" si="0"/>
        <v>545.852821087763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2183.4112843510502</v>
      </c>
      <c r="C9" s="343">
        <f t="shared" si="1"/>
        <v>5412.3695211106469</v>
      </c>
      <c r="D9" s="343">
        <f t="shared" si="1"/>
        <v>5123.4601121631458</v>
      </c>
      <c r="E9" s="343">
        <f t="shared" si="1"/>
        <v>4970.2749637657644</v>
      </c>
      <c r="F9" s="343">
        <f t="shared" si="1"/>
        <v>4911.3064901785538</v>
      </c>
      <c r="G9" s="343">
        <f t="shared" si="1"/>
        <v>4879.7172591955286</v>
      </c>
      <c r="H9" s="343">
        <f t="shared" si="1"/>
        <v>3948.9069606713792</v>
      </c>
      <c r="I9" s="343">
        <f t="shared" si="1"/>
        <v>3653.5146212068994</v>
      </c>
      <c r="J9" s="343">
        <f t="shared" si="1"/>
        <v>3740.1964770661411</v>
      </c>
      <c r="K9" s="343">
        <f t="shared" si="1"/>
        <v>4474.4674670931472</v>
      </c>
      <c r="L9" s="343">
        <f t="shared" si="1"/>
        <v>3785.2790806182502</v>
      </c>
      <c r="M9" s="343">
        <f t="shared" si="1"/>
        <v>4087.386402891761</v>
      </c>
      <c r="N9" s="343">
        <f t="shared" si="1"/>
        <v>3911.1750005316558</v>
      </c>
      <c r="O9" s="343">
        <f t="shared" si="1"/>
        <v>3294.207991552842</v>
      </c>
      <c r="P9" s="343">
        <f t="shared" si="1"/>
        <v>3265.6217322598559</v>
      </c>
      <c r="Q9" s="343">
        <f t="shared" si="1"/>
        <v>2659.5276447756319</v>
      </c>
      <c r="R9" s="343">
        <f t="shared" si="1"/>
        <v>2040.0276562457025</v>
      </c>
      <c r="S9" s="343">
        <f t="shared" si="1"/>
        <v>1877.0104684790635</v>
      </c>
      <c r="T9" s="343">
        <f t="shared" si="1"/>
        <v>1355.0918821722285</v>
      </c>
      <c r="U9" s="343">
        <f t="shared" si="1"/>
        <v>755.16018268299422</v>
      </c>
      <c r="V9" s="343">
        <f t="shared" si="1"/>
        <v>713.79349234121446</v>
      </c>
      <c r="W9" s="343">
        <f t="shared" si="1"/>
        <v>457.21739116814479</v>
      </c>
      <c r="X9" s="343">
        <f t="shared" si="1"/>
        <v>647.45563772796595</v>
      </c>
      <c r="Y9" s="343">
        <f t="shared" si="1"/>
        <v>910.73017819099459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1084.4248495270849</v>
      </c>
      <c r="C12" s="210">
        <v>589.20412725709366</v>
      </c>
      <c r="D12" s="210">
        <v>654.74823731728281</v>
      </c>
      <c r="E12" s="210">
        <v>667.6460017196905</v>
      </c>
      <c r="F12" s="210">
        <v>653.52055030094573</v>
      </c>
      <c r="G12" s="210">
        <v>640.3421324161651</v>
      </c>
      <c r="H12" s="210">
        <v>646.69914015477207</v>
      </c>
      <c r="I12" s="210">
        <v>629.65546001719667</v>
      </c>
      <c r="J12" s="210">
        <v>591.11650902837482</v>
      </c>
      <c r="K12" s="210">
        <v>537.65030094582971</v>
      </c>
      <c r="L12" s="210">
        <v>571.6190885640583</v>
      </c>
      <c r="M12" s="210">
        <v>532.65786758383479</v>
      </c>
      <c r="N12" s="210">
        <v>507.09836629406709</v>
      </c>
      <c r="O12" s="210">
        <v>543.14230438521054</v>
      </c>
      <c r="P12" s="210">
        <v>527.2055030094582</v>
      </c>
      <c r="Q12" s="210">
        <v>529.92992261392953</v>
      </c>
      <c r="R12" s="210">
        <v>571.60834049871028</v>
      </c>
      <c r="S12" s="210">
        <v>594.4332760103182</v>
      </c>
      <c r="T12" s="210">
        <v>589.28589853826304</v>
      </c>
      <c r="U12" s="210">
        <v>572.67214101461741</v>
      </c>
      <c r="V12" s="210">
        <v>698.19681857265698</v>
      </c>
      <c r="W12" s="210">
        <v>656.33817712811674</v>
      </c>
      <c r="X12" s="210">
        <v>665.26061287575908</v>
      </c>
      <c r="Y12" s="210">
        <v>649.93852106620807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0.51590713671539123</v>
      </c>
      <c r="J13" s="213">
        <v>0.51590713671539123</v>
      </c>
      <c r="K13" s="213">
        <v>0.25795356835769562</v>
      </c>
      <c r="L13" s="213">
        <v>1.031814273430782</v>
      </c>
      <c r="M13" s="213">
        <v>0.51590713671539123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25.687876182287184</v>
      </c>
      <c r="C14" s="204">
        <f t="shared" si="2"/>
        <v>25.70937231298366</v>
      </c>
      <c r="D14" s="204">
        <f t="shared" si="2"/>
        <v>44.229492691315556</v>
      </c>
      <c r="E14" s="204">
        <f t="shared" si="2"/>
        <v>42.299656061908848</v>
      </c>
      <c r="F14" s="204">
        <f t="shared" si="2"/>
        <v>40.307566638005149</v>
      </c>
      <c r="G14" s="204">
        <f t="shared" si="2"/>
        <v>18.69097162510748</v>
      </c>
      <c r="H14" s="204">
        <f t="shared" si="2"/>
        <v>20.097764402407563</v>
      </c>
      <c r="I14" s="204">
        <f t="shared" si="2"/>
        <v>18.063628546861565</v>
      </c>
      <c r="J14" s="204">
        <f t="shared" si="2"/>
        <v>16.507480653482371</v>
      </c>
      <c r="K14" s="204">
        <f t="shared" si="2"/>
        <v>15.728632846087706</v>
      </c>
      <c r="L14" s="204">
        <f t="shared" si="2"/>
        <v>17.674806534823734</v>
      </c>
      <c r="M14" s="204">
        <f t="shared" si="2"/>
        <v>17.919604471195182</v>
      </c>
      <c r="N14" s="204">
        <f t="shared" si="2"/>
        <v>13.784178847807393</v>
      </c>
      <c r="O14" s="204">
        <f t="shared" si="2"/>
        <v>10.498796216680999</v>
      </c>
      <c r="P14" s="204">
        <f t="shared" si="2"/>
        <v>7.4265692175408411</v>
      </c>
      <c r="Q14" s="204">
        <f t="shared" si="2"/>
        <v>8.4759243336199486</v>
      </c>
      <c r="R14" s="204">
        <f t="shared" si="2"/>
        <v>22.466122098022357</v>
      </c>
      <c r="S14" s="204">
        <f t="shared" si="2"/>
        <v>22.718572656921754</v>
      </c>
      <c r="T14" s="204">
        <f t="shared" si="2"/>
        <v>26.888822012037828</v>
      </c>
      <c r="U14" s="204">
        <f t="shared" si="2"/>
        <v>24.281599312123817</v>
      </c>
      <c r="V14" s="204">
        <f t="shared" si="2"/>
        <v>22.747721410146173</v>
      </c>
      <c r="W14" s="204">
        <f t="shared" si="2"/>
        <v>22.138693035253649</v>
      </c>
      <c r="X14" s="204">
        <f t="shared" si="2"/>
        <v>19.626139294926919</v>
      </c>
      <c r="Y14" s="204">
        <f t="shared" si="2"/>
        <v>19.303697334479789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1.129750644883921</v>
      </c>
      <c r="C16" s="204">
        <v>0</v>
      </c>
      <c r="D16" s="204">
        <v>0</v>
      </c>
      <c r="E16" s="204">
        <v>0</v>
      </c>
      <c r="F16" s="204">
        <v>0</v>
      </c>
      <c r="G16" s="204">
        <v>0.55812553740326731</v>
      </c>
      <c r="H16" s="204">
        <v>0.57162510748065343</v>
      </c>
      <c r="I16" s="204">
        <v>0.54789337919174541</v>
      </c>
      <c r="J16" s="204">
        <v>0.34686156491831471</v>
      </c>
      <c r="K16" s="204">
        <v>0.1197764402407567</v>
      </c>
      <c r="L16" s="204">
        <v>0.11865864144454</v>
      </c>
      <c r="M16" s="204">
        <v>0.1073086844368014</v>
      </c>
      <c r="N16" s="204">
        <v>8.9251934651762677E-2</v>
      </c>
      <c r="O16" s="204">
        <v>9.8280309544282018E-2</v>
      </c>
      <c r="P16" s="204">
        <v>0.1028374892519346</v>
      </c>
      <c r="Q16" s="204">
        <v>0.14909716251074809</v>
      </c>
      <c r="R16" s="204">
        <v>0.16491831470335341</v>
      </c>
      <c r="S16" s="204">
        <v>0.1363714531384351</v>
      </c>
      <c r="T16" s="204">
        <v>0.14402407566638001</v>
      </c>
      <c r="U16" s="204">
        <v>0.1506448839208942</v>
      </c>
      <c r="V16" s="204">
        <v>0.13748925193465181</v>
      </c>
      <c r="W16" s="204">
        <v>8.2459157351676693E-2</v>
      </c>
      <c r="X16" s="204">
        <v>8.3576956147893372E-2</v>
      </c>
      <c r="Y16" s="204">
        <v>9.3465176268271707E-2</v>
      </c>
      <c r="DA16" s="71" t="s">
        <v>2874</v>
      </c>
    </row>
    <row r="17" spans="1:105" ht="12" customHeight="1" x14ac:dyDescent="0.25">
      <c r="A17" s="18" t="s">
        <v>71</v>
      </c>
      <c r="B17" s="204">
        <v>7.1892519346517627</v>
      </c>
      <c r="C17" s="204">
        <v>10.27033533963886</v>
      </c>
      <c r="D17" s="204">
        <v>13.351504729148751</v>
      </c>
      <c r="E17" s="204">
        <v>13.351504729148751</v>
      </c>
      <c r="F17" s="204">
        <v>12.32441960447119</v>
      </c>
      <c r="G17" s="204">
        <v>9.5945829750644869</v>
      </c>
      <c r="H17" s="204">
        <v>9.5883920894239036</v>
      </c>
      <c r="I17" s="204">
        <v>8.3611349957007732</v>
      </c>
      <c r="J17" s="204">
        <v>7.7746345657781593</v>
      </c>
      <c r="K17" s="204">
        <v>7.3073946689595868</v>
      </c>
      <c r="L17" s="204">
        <v>8.0786758383490973</v>
      </c>
      <c r="M17" s="204">
        <v>10.073172828890799</v>
      </c>
      <c r="N17" s="204">
        <v>7.7705932932072219</v>
      </c>
      <c r="O17" s="204">
        <v>8.5510748065348228</v>
      </c>
      <c r="P17" s="204">
        <v>5.8962166809974192</v>
      </c>
      <c r="Q17" s="204">
        <v>7.3854686156491827</v>
      </c>
      <c r="R17" s="204">
        <v>21.06457437661221</v>
      </c>
      <c r="S17" s="204">
        <v>22.14006878761823</v>
      </c>
      <c r="T17" s="204">
        <v>26.369905417024931</v>
      </c>
      <c r="U17" s="204">
        <v>23.636457437661221</v>
      </c>
      <c r="V17" s="204">
        <v>22.46603611349957</v>
      </c>
      <c r="W17" s="204">
        <v>21.82527944969905</v>
      </c>
      <c r="X17" s="204">
        <v>19.04239036973345</v>
      </c>
      <c r="Y17" s="204">
        <v>18.921324161650901</v>
      </c>
      <c r="DA17" s="71" t="s">
        <v>2875</v>
      </c>
    </row>
    <row r="18" spans="1:105" ht="12" customHeight="1" x14ac:dyDescent="0.25">
      <c r="A18" s="18" t="s">
        <v>32</v>
      </c>
      <c r="B18" s="204">
        <v>17.368873602751499</v>
      </c>
      <c r="C18" s="204">
        <v>15.4390369733448</v>
      </c>
      <c r="D18" s="204">
        <v>30.877987962166809</v>
      </c>
      <c r="E18" s="204">
        <v>28.948151332760101</v>
      </c>
      <c r="F18" s="204">
        <v>27.98314703353396</v>
      </c>
      <c r="G18" s="204">
        <v>8.4885640584694748</v>
      </c>
      <c r="H18" s="204">
        <v>9.906018916595011</v>
      </c>
      <c r="I18" s="204">
        <v>9.1292347377472058</v>
      </c>
      <c r="J18" s="204">
        <v>8.2685296646603597</v>
      </c>
      <c r="K18" s="204">
        <v>8.2781599312123824</v>
      </c>
      <c r="L18" s="204">
        <v>9.4679277730008593</v>
      </c>
      <c r="M18" s="204">
        <v>7.7349097162510736</v>
      </c>
      <c r="N18" s="204">
        <v>5.9179707652622522</v>
      </c>
      <c r="O18" s="204">
        <v>1.8314703353396391</v>
      </c>
      <c r="P18" s="204">
        <v>1.423301805674978</v>
      </c>
      <c r="Q18" s="204">
        <v>0.93602751504729131</v>
      </c>
      <c r="R18" s="204">
        <v>1.2196904557179711</v>
      </c>
      <c r="S18" s="204">
        <v>0.42201203783319002</v>
      </c>
      <c r="T18" s="204">
        <v>0.36431642304385209</v>
      </c>
      <c r="U18" s="204">
        <v>0.4807394668959587</v>
      </c>
      <c r="V18" s="204">
        <v>0.1283748925193465</v>
      </c>
      <c r="W18" s="204">
        <v>0.21298366294067059</v>
      </c>
      <c r="X18" s="204">
        <v>0.48538263112639718</v>
      </c>
      <c r="Y18" s="204">
        <v>0.26878761822871883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4.9699054170249349E-2</v>
      </c>
      <c r="H19" s="204">
        <v>3.172828890799656E-2</v>
      </c>
      <c r="I19" s="204">
        <v>2.536543422184007E-2</v>
      </c>
      <c r="J19" s="204">
        <v>0.1174548581255374</v>
      </c>
      <c r="K19" s="204">
        <v>2.3301805674978509E-2</v>
      </c>
      <c r="L19" s="204">
        <v>9.5442820292347373E-3</v>
      </c>
      <c r="M19" s="204">
        <v>4.2132416165090282E-3</v>
      </c>
      <c r="N19" s="204">
        <v>6.3628546861564913E-3</v>
      </c>
      <c r="O19" s="204">
        <v>1.7970765262252789E-2</v>
      </c>
      <c r="P19" s="204">
        <v>4.2132416165090282E-3</v>
      </c>
      <c r="Q19" s="204">
        <v>5.3310404127257091E-3</v>
      </c>
      <c r="R19" s="204">
        <v>1.6938950988822012E-2</v>
      </c>
      <c r="S19" s="204">
        <v>2.0120378331900259E-2</v>
      </c>
      <c r="T19" s="204">
        <v>1.0576096302665519E-2</v>
      </c>
      <c r="U19" s="204">
        <v>1.3757523645743759E-2</v>
      </c>
      <c r="V19" s="204">
        <v>1.5821152192605329E-2</v>
      </c>
      <c r="W19" s="204">
        <v>1.7970765262252789E-2</v>
      </c>
      <c r="X19" s="204">
        <v>1.478933791917455E-2</v>
      </c>
      <c r="Y19" s="204">
        <v>2.0120378331900259E-2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0.90283748925193463</v>
      </c>
      <c r="J20" s="204">
        <f t="shared" si="3"/>
        <v>0.92433361994840924</v>
      </c>
      <c r="K20" s="204">
        <f t="shared" si="3"/>
        <v>0.90283748925193463</v>
      </c>
      <c r="L20" s="204">
        <f t="shared" si="3"/>
        <v>0.55889939810834044</v>
      </c>
      <c r="M20" s="204">
        <f t="shared" si="3"/>
        <v>0.51590713671539123</v>
      </c>
      <c r="N20" s="204">
        <f t="shared" si="3"/>
        <v>0.51590713671539123</v>
      </c>
      <c r="O20" s="204">
        <f t="shared" si="3"/>
        <v>0.51590713671539123</v>
      </c>
      <c r="P20" s="204">
        <f t="shared" si="3"/>
        <v>6.4488392089423904E-2</v>
      </c>
      <c r="Q20" s="204">
        <f t="shared" si="3"/>
        <v>8.5984522785898534E-2</v>
      </c>
      <c r="R20" s="204">
        <f t="shared" si="3"/>
        <v>8.5984522785898534E-2</v>
      </c>
      <c r="S20" s="204">
        <f t="shared" si="3"/>
        <v>5.9157351676698187E-2</v>
      </c>
      <c r="T20" s="204">
        <f t="shared" si="3"/>
        <v>7.2484952708512462E-2</v>
      </c>
      <c r="U20" s="204">
        <f t="shared" si="3"/>
        <v>7.58383490971625E-2</v>
      </c>
      <c r="V20" s="204">
        <f t="shared" si="3"/>
        <v>6.921754084264832E-2</v>
      </c>
      <c r="W20" s="204">
        <f t="shared" si="3"/>
        <v>6.0598315482680729E-2</v>
      </c>
      <c r="X20" s="204">
        <f t="shared" si="3"/>
        <v>0.37327117670450882</v>
      </c>
      <c r="Y20" s="204">
        <f t="shared" si="3"/>
        <v>0.49067724616995412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0.90283748925193463</v>
      </c>
      <c r="J21" s="204">
        <v>0.92433361994840924</v>
      </c>
      <c r="K21" s="204">
        <v>0.90283748925193463</v>
      </c>
      <c r="L21" s="204">
        <v>0.55889939810834044</v>
      </c>
      <c r="M21" s="204">
        <v>0.51590713671539123</v>
      </c>
      <c r="N21" s="204">
        <v>0.51590713671539123</v>
      </c>
      <c r="O21" s="204">
        <v>0.51590713671539123</v>
      </c>
      <c r="P21" s="204">
        <v>6.4488392089423904E-2</v>
      </c>
      <c r="Q21" s="204">
        <v>8.5984522785898534E-2</v>
      </c>
      <c r="R21" s="204">
        <v>8.5984522785898534E-2</v>
      </c>
      <c r="S21" s="204">
        <v>5.9157351676698187E-2</v>
      </c>
      <c r="T21" s="204">
        <v>7.2484952708512462E-2</v>
      </c>
      <c r="U21" s="204">
        <v>7.58383490971625E-2</v>
      </c>
      <c r="V21" s="204">
        <v>6.921754084264832E-2</v>
      </c>
      <c r="W21" s="204">
        <v>6.0598315482680729E-2</v>
      </c>
      <c r="X21" s="204">
        <v>0.37327117670450882</v>
      </c>
      <c r="Y21" s="204">
        <v>0.49067724616995412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858.6509888220121</v>
      </c>
      <c r="C23" s="204">
        <f t="shared" si="4"/>
        <v>372.26517626827172</v>
      </c>
      <c r="D23" s="204">
        <f t="shared" si="4"/>
        <v>414.30206362854682</v>
      </c>
      <c r="E23" s="204">
        <f t="shared" si="4"/>
        <v>432.3110920034394</v>
      </c>
      <c r="F23" s="204">
        <f t="shared" si="4"/>
        <v>416.30842648323301</v>
      </c>
      <c r="G23" s="204">
        <f t="shared" si="4"/>
        <v>432.31324161650906</v>
      </c>
      <c r="H23" s="204">
        <f t="shared" si="4"/>
        <v>440.35889939810829</v>
      </c>
      <c r="I23" s="204">
        <f t="shared" si="4"/>
        <v>418.34161650902826</v>
      </c>
      <c r="J23" s="204">
        <f t="shared" si="4"/>
        <v>382.02519346517624</v>
      </c>
      <c r="K23" s="204">
        <f t="shared" si="4"/>
        <v>343.03086844368011</v>
      </c>
      <c r="L23" s="204">
        <f t="shared" si="4"/>
        <v>361.0380051590713</v>
      </c>
      <c r="M23" s="204">
        <f t="shared" si="4"/>
        <v>339.07188306104894</v>
      </c>
      <c r="N23" s="204">
        <f t="shared" si="4"/>
        <v>327.1061049011177</v>
      </c>
      <c r="O23" s="204">
        <f t="shared" si="4"/>
        <v>374.17403267411856</v>
      </c>
      <c r="P23" s="204">
        <f t="shared" si="4"/>
        <v>358.32149613069635</v>
      </c>
      <c r="Q23" s="204">
        <f t="shared" si="4"/>
        <v>359.80309544282034</v>
      </c>
      <c r="R23" s="204">
        <f t="shared" si="4"/>
        <v>388.17919174548575</v>
      </c>
      <c r="S23" s="204">
        <f t="shared" si="4"/>
        <v>412.49819432502153</v>
      </c>
      <c r="T23" s="204">
        <f t="shared" si="4"/>
        <v>405.40283748925191</v>
      </c>
      <c r="U23" s="204">
        <f t="shared" si="4"/>
        <v>394.74634565778155</v>
      </c>
      <c r="V23" s="204">
        <f t="shared" si="4"/>
        <v>375.48022355975917</v>
      </c>
      <c r="W23" s="204">
        <f t="shared" si="4"/>
        <v>349.96485310326182</v>
      </c>
      <c r="X23" s="204">
        <f t="shared" si="4"/>
        <v>361.6072963211459</v>
      </c>
      <c r="Y23" s="204">
        <f t="shared" si="4"/>
        <v>364.92007081917831</v>
      </c>
      <c r="DA23" s="71"/>
    </row>
    <row r="24" spans="1:105" ht="12" customHeight="1" x14ac:dyDescent="0.25">
      <c r="A24" s="18" t="s">
        <v>38</v>
      </c>
      <c r="B24" s="204">
        <v>858.6509888220121</v>
      </c>
      <c r="C24" s="204">
        <v>372.26517626827172</v>
      </c>
      <c r="D24" s="204">
        <v>414.30206362854682</v>
      </c>
      <c r="E24" s="204">
        <v>432.3110920034394</v>
      </c>
      <c r="F24" s="204">
        <v>416.30842648323301</v>
      </c>
      <c r="G24" s="204">
        <v>432.3110920034394</v>
      </c>
      <c r="H24" s="204">
        <v>440.33628546861559</v>
      </c>
      <c r="I24" s="204">
        <v>418.31470335339628</v>
      </c>
      <c r="J24" s="204">
        <v>381.98624247635422</v>
      </c>
      <c r="K24" s="204">
        <v>342.98271711092002</v>
      </c>
      <c r="L24" s="204">
        <v>360.99165950128969</v>
      </c>
      <c r="M24" s="204">
        <v>338.99398108340489</v>
      </c>
      <c r="N24" s="204">
        <v>327.00395528804808</v>
      </c>
      <c r="O24" s="204">
        <v>374.00877042132407</v>
      </c>
      <c r="P24" s="204">
        <v>358.00610490111768</v>
      </c>
      <c r="Q24" s="204">
        <v>359.00928632846092</v>
      </c>
      <c r="R24" s="204">
        <v>382.98942390369729</v>
      </c>
      <c r="S24" s="204">
        <v>405.99028374892521</v>
      </c>
      <c r="T24" s="204">
        <v>397.00963026655199</v>
      </c>
      <c r="U24" s="204">
        <v>387.00197764402401</v>
      </c>
      <c r="V24" s="204">
        <v>369.70954428202919</v>
      </c>
      <c r="W24" s="204">
        <v>342.74385210662069</v>
      </c>
      <c r="X24" s="204">
        <v>353.08589853826311</v>
      </c>
      <c r="Y24" s="204">
        <v>357.60008598452282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4.7807394668959592E-2</v>
      </c>
      <c r="U25" s="204">
        <v>0</v>
      </c>
      <c r="V25" s="204">
        <v>0</v>
      </c>
      <c r="W25" s="204">
        <v>2.944246856098291E-3</v>
      </c>
      <c r="X25" s="204">
        <v>2.4149287611914209E-2</v>
      </c>
      <c r="Y25" s="204">
        <v>2.9357147639160221E-2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2.149613069647463E-3</v>
      </c>
      <c r="H26" s="204">
        <v>2.261392949269132E-2</v>
      </c>
      <c r="I26" s="204">
        <v>2.6913155631986239E-2</v>
      </c>
      <c r="J26" s="204">
        <v>3.8950988822012027E-2</v>
      </c>
      <c r="K26" s="204">
        <v>4.815133276010318E-2</v>
      </c>
      <c r="L26" s="204">
        <v>4.6345657781599311E-2</v>
      </c>
      <c r="M26" s="204">
        <v>7.7901977644024067E-2</v>
      </c>
      <c r="N26" s="204">
        <v>0.1021496130696475</v>
      </c>
      <c r="O26" s="204">
        <v>0.16526225279449699</v>
      </c>
      <c r="P26" s="204">
        <v>0.31539122957867582</v>
      </c>
      <c r="Q26" s="204">
        <v>0.79380911435941526</v>
      </c>
      <c r="R26" s="204">
        <v>5.1897678417884778</v>
      </c>
      <c r="S26" s="204">
        <v>6.5079105760963021</v>
      </c>
      <c r="T26" s="204">
        <v>8.3453998280309545</v>
      </c>
      <c r="U26" s="204">
        <v>7.7443680137575228</v>
      </c>
      <c r="V26" s="204">
        <v>5.7706792777300082</v>
      </c>
      <c r="W26" s="204">
        <v>7.2180567497850383</v>
      </c>
      <c r="X26" s="204">
        <v>8.4972484952708509</v>
      </c>
      <c r="Y26" s="204">
        <v>7.290627687016336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151.4043852106621</v>
      </c>
      <c r="W30" s="204">
        <v>139.46208082545141</v>
      </c>
      <c r="X30" s="204">
        <v>145.45717970765261</v>
      </c>
      <c r="Y30" s="204">
        <v>129.0245915735168</v>
      </c>
      <c r="DA30" s="71" t="s">
        <v>2886</v>
      </c>
    </row>
    <row r="31" spans="1:105" ht="12" customHeight="1" x14ac:dyDescent="0.25">
      <c r="A31" s="21" t="s">
        <v>40</v>
      </c>
      <c r="B31" s="207">
        <v>200.08598452278591</v>
      </c>
      <c r="C31" s="207">
        <v>191.2295786758383</v>
      </c>
      <c r="D31" s="207">
        <v>196.21668099742041</v>
      </c>
      <c r="E31" s="207">
        <v>193.0352536543422</v>
      </c>
      <c r="F31" s="207">
        <v>196.90455717970761</v>
      </c>
      <c r="G31" s="207">
        <v>189.3379191745486</v>
      </c>
      <c r="H31" s="207">
        <v>186.24247635425621</v>
      </c>
      <c r="I31" s="207">
        <v>191.83147033533959</v>
      </c>
      <c r="J31" s="207">
        <v>191.14359415305239</v>
      </c>
      <c r="K31" s="207">
        <v>177.73000859845229</v>
      </c>
      <c r="L31" s="207">
        <v>191.3155631986242</v>
      </c>
      <c r="M31" s="207">
        <v>174.6345657781599</v>
      </c>
      <c r="N31" s="207">
        <v>165.69217540842649</v>
      </c>
      <c r="O31" s="207">
        <v>157.95356835769559</v>
      </c>
      <c r="P31" s="207">
        <v>161.39294926913149</v>
      </c>
      <c r="Q31" s="207">
        <v>161.56491831470331</v>
      </c>
      <c r="R31" s="207">
        <v>160.87704213241619</v>
      </c>
      <c r="S31" s="207">
        <v>159.1573516766982</v>
      </c>
      <c r="T31" s="207">
        <v>156.92175408426479</v>
      </c>
      <c r="U31" s="207">
        <v>153.56835769561479</v>
      </c>
      <c r="V31" s="207">
        <v>148.4952708512468</v>
      </c>
      <c r="W31" s="207">
        <v>144.71195184866721</v>
      </c>
      <c r="X31" s="207">
        <v>138.19672637532921</v>
      </c>
      <c r="Y31" s="207">
        <v>136.19948409286329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81.574005599979159</v>
      </c>
      <c r="C33" s="203">
        <f>WWP_emi!C5</f>
        <v>81.894365280107706</v>
      </c>
      <c r="D33" s="203">
        <f>WWP_emi!D5</f>
        <v>141.4846483201498</v>
      </c>
      <c r="E33" s="203">
        <f>WWP_emi!E5</f>
        <v>135.23085216023409</v>
      </c>
      <c r="F33" s="203">
        <f>WWP_emi!F5</f>
        <v>128.91722724014861</v>
      </c>
      <c r="G33" s="203">
        <f>WWP_emi!G5</f>
        <v>58.89300768008647</v>
      </c>
      <c r="H33" s="203">
        <f>WWP_emi!H5</f>
        <v>63.450704160149968</v>
      </c>
      <c r="I33" s="203">
        <f>WWP_emi!I5</f>
        <v>61.437747240076583</v>
      </c>
      <c r="J33" s="203">
        <f>WWP_emi!J5</f>
        <v>56.615573880070173</v>
      </c>
      <c r="K33" s="203">
        <f>WWP_emi!K5</f>
        <v>53.137447560079352</v>
      </c>
      <c r="L33" s="203">
        <f>WWP_emi!L5</f>
        <v>61.943596560102698</v>
      </c>
      <c r="M33" s="203">
        <f>WWP_emi!M5</f>
        <v>60.096619440082748</v>
      </c>
      <c r="N33" s="203">
        <f>WWP_emi!N5</f>
        <v>44.751324960120577</v>
      </c>
      <c r="O33" s="203">
        <f>WWP_emi!O5</f>
        <v>33.987592440700887</v>
      </c>
      <c r="P33" s="203">
        <f>WWP_emi!P5</f>
        <v>23.340239280530401</v>
      </c>
      <c r="Q33" s="203">
        <f>WWP_emi!Q5</f>
        <v>26.557414920283659</v>
      </c>
      <c r="R33" s="203">
        <f>WWP_emi!R5</f>
        <v>69.990440399915684</v>
      </c>
      <c r="S33" s="203">
        <f>WWP_emi!S5</f>
        <v>70.612933319920344</v>
      </c>
      <c r="T33" s="203">
        <f>WWP_emi!T5</f>
        <v>83.572519319909091</v>
      </c>
      <c r="U33" s="203">
        <f>WWP_emi!U5</f>
        <v>75.504095999923507</v>
      </c>
      <c r="V33" s="203">
        <f>WWP_emi!V5</f>
        <v>70.686773279950771</v>
      </c>
      <c r="W33" s="203">
        <f>WWP_emi!W5</f>
        <v>68.813669328245467</v>
      </c>
      <c r="X33" s="203">
        <f>WWP_emi!X5</f>
        <v>61.790840158791532</v>
      </c>
      <c r="Y33" s="203">
        <f>WWP_emi!Y5</f>
        <v>61.030701844240603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487.70818299456795</v>
      </c>
      <c r="C35" s="284">
        <f t="shared" si="5"/>
        <v>265.08493709477557</v>
      </c>
      <c r="D35" s="284">
        <f t="shared" si="5"/>
        <v>280.53303380774742</v>
      </c>
      <c r="E35" s="284">
        <f t="shared" si="5"/>
        <v>265.95761740331824</v>
      </c>
      <c r="F35" s="284">
        <f t="shared" si="5"/>
        <v>270.77154895125358</v>
      </c>
      <c r="G35" s="284">
        <f t="shared" si="5"/>
        <v>208.39695655157104</v>
      </c>
      <c r="H35" s="284">
        <f t="shared" si="5"/>
        <v>202.07334936173137</v>
      </c>
      <c r="I35" s="284">
        <f t="shared" si="5"/>
        <v>175.08273770775313</v>
      </c>
      <c r="J35" s="284">
        <f t="shared" si="5"/>
        <v>236.5726920930995</v>
      </c>
      <c r="K35" s="284">
        <f t="shared" si="5"/>
        <v>229.98581315109283</v>
      </c>
      <c r="L35" s="284">
        <f t="shared" si="5"/>
        <v>221.49059966784657</v>
      </c>
      <c r="M35" s="284">
        <f t="shared" si="5"/>
        <v>249.16913166512452</v>
      </c>
      <c r="N35" s="284">
        <f t="shared" si="5"/>
        <v>258.54060625544594</v>
      </c>
      <c r="O35" s="284">
        <f t="shared" si="5"/>
        <v>267.0997370427861</v>
      </c>
      <c r="P35" s="284">
        <f t="shared" si="5"/>
        <v>219.92413024318543</v>
      </c>
      <c r="Q35" s="284">
        <f t="shared" si="5"/>
        <v>203.33848083851061</v>
      </c>
      <c r="R35" s="284">
        <f t="shared" si="5"/>
        <v>242.73890767001845</v>
      </c>
      <c r="S35" s="284">
        <f t="shared" si="5"/>
        <v>220.84078683313257</v>
      </c>
      <c r="T35" s="284">
        <f t="shared" si="5"/>
        <v>221.93698862163816</v>
      </c>
      <c r="U35" s="284">
        <f t="shared" si="5"/>
        <v>232.82706902772941</v>
      </c>
      <c r="V35" s="284">
        <f t="shared" si="5"/>
        <v>289.66317825087714</v>
      </c>
      <c r="W35" s="284">
        <f t="shared" si="5"/>
        <v>152.41697794440424</v>
      </c>
      <c r="X35" s="284">
        <f t="shared" si="5"/>
        <v>171.58097127689277</v>
      </c>
      <c r="Y35" s="284">
        <f t="shared" si="5"/>
        <v>191.69649439717753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</v>
      </c>
      <c r="C36" s="344">
        <f t="shared" si="6"/>
        <v>118.81908485023364</v>
      </c>
      <c r="D36" s="344">
        <f t="shared" si="6"/>
        <v>124.7675765310498</v>
      </c>
      <c r="E36" s="344">
        <f t="shared" si="6"/>
        <v>137.51505167952956</v>
      </c>
      <c r="F36" s="344">
        <f t="shared" si="6"/>
        <v>149.60895259320569</v>
      </c>
      <c r="G36" s="344">
        <f t="shared" si="6"/>
        <v>145.53955666894089</v>
      </c>
      <c r="H36" s="344">
        <f t="shared" si="6"/>
        <v>135.15873100424494</v>
      </c>
      <c r="I36" s="344">
        <f t="shared" si="6"/>
        <v>138.86565895518805</v>
      </c>
      <c r="J36" s="344">
        <f t="shared" si="6"/>
        <v>151.50062581690801</v>
      </c>
      <c r="K36" s="344">
        <f t="shared" si="6"/>
        <v>169.74113620264802</v>
      </c>
      <c r="L36" s="344">
        <f t="shared" si="6"/>
        <v>172.65246391315134</v>
      </c>
      <c r="M36" s="344">
        <f t="shared" si="6"/>
        <v>177.03919286140345</v>
      </c>
      <c r="N36" s="344">
        <f t="shared" si="6"/>
        <v>192.15121550228389</v>
      </c>
      <c r="O36" s="344">
        <f t="shared" si="6"/>
        <v>200.40871792545516</v>
      </c>
      <c r="P36" s="344">
        <f t="shared" si="6"/>
        <v>192.49793257338942</v>
      </c>
      <c r="Q36" s="344">
        <f t="shared" si="6"/>
        <v>189.32826560729598</v>
      </c>
      <c r="R36" s="344">
        <f t="shared" si="6"/>
        <v>198.98309626481168</v>
      </c>
      <c r="S36" s="344">
        <f t="shared" si="6"/>
        <v>195.81649866469533</v>
      </c>
      <c r="T36" s="344">
        <f t="shared" si="6"/>
        <v>195.66354361426681</v>
      </c>
      <c r="U36" s="344">
        <f t="shared" si="6"/>
        <v>186.79312230126803</v>
      </c>
      <c r="V36" s="344">
        <f t="shared" si="6"/>
        <v>191.12818539845694</v>
      </c>
      <c r="W36" s="344">
        <f t="shared" si="6"/>
        <v>167.87837833336221</v>
      </c>
      <c r="X36" s="344">
        <f t="shared" si="6"/>
        <v>155.97334992040174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52.660406382688883</v>
      </c>
      <c r="C37" s="344">
        <f>IF(WWP_ued!C$5=0,"",WWP_ued!C$5/C$5*1000)</f>
        <v>52.247246498349327</v>
      </c>
      <c r="D37" s="344">
        <f>IF(WWP_ued!D$5=0,"",WWP_ued!D$5/D$5*1000)</f>
        <v>54.41330262186294</v>
      </c>
      <c r="E37" s="344">
        <f>IF(WWP_ued!E$5=0,"",WWP_ued!E$5/E$5*1000)</f>
        <v>59.807839668578133</v>
      </c>
      <c r="F37" s="344">
        <f>IF(WWP_ued!F$5=0,"",WWP_ued!F$5/F$5*1000)</f>
        <v>65.290394914989164</v>
      </c>
      <c r="G37" s="344">
        <f>IF(WWP_ued!G$5=0,"",WWP_ued!G$5/G$5*1000)</f>
        <v>63.598742820386732</v>
      </c>
      <c r="H37" s="344">
        <f>IF(WWP_ued!H$5=0,"",WWP_ued!H$5/H$5*1000)</f>
        <v>58.922778120860137</v>
      </c>
      <c r="I37" s="344">
        <f>IF(WWP_ued!I$5=0,"",WWP_ued!I$5/I$5*1000)</f>
        <v>60.818756112081552</v>
      </c>
      <c r="J37" s="344">
        <f>IF(WWP_ued!J$5=0,"",WWP_ued!J$5/J$5*1000)</f>
        <v>66.694648986312032</v>
      </c>
      <c r="K37" s="344">
        <f>IF(WWP_ued!K$5=0,"",WWP_ued!K$5/K$5*1000)</f>
        <v>74.858267974403788</v>
      </c>
      <c r="L37" s="344">
        <f>IF(WWP_ued!L$5=0,"",WWP_ued!L$5/L$5*1000)</f>
        <v>76.199645991214382</v>
      </c>
      <c r="M37" s="344">
        <f>IF(WWP_ued!M$5=0,"",WWP_ued!M$5/M$5*1000)</f>
        <v>77.989297362159178</v>
      </c>
      <c r="N37" s="344">
        <f>IF(WWP_ued!N$5=0,"",WWP_ued!N$5/N$5*1000)</f>
        <v>84.688815311337976</v>
      </c>
      <c r="O37" s="344">
        <f>IF(WWP_ued!O$5=0,"",WWP_ued!O$5/O$5*1000)</f>
        <v>87.586543459505123</v>
      </c>
      <c r="P37" s="344">
        <f>IF(WWP_ued!P$5=0,"",WWP_ued!P$5/P$5*1000)</f>
        <v>84.555373624933921</v>
      </c>
      <c r="Q37" s="344">
        <f>IF(WWP_ued!Q$5=0,"",WWP_ued!Q$5/Q$5*1000)</f>
        <v>83.096728906804799</v>
      </c>
      <c r="R37" s="344">
        <f>IF(WWP_ued!R$5=0,"",WWP_ued!R$5/R$5*1000)</f>
        <v>86.544011417253529</v>
      </c>
      <c r="S37" s="344">
        <f>IF(WWP_ued!S$5=0,"",WWP_ued!S$5/S$5*1000)</f>
        <v>84.849036705405751</v>
      </c>
      <c r="T37" s="344">
        <f>IF(WWP_ued!T$5=0,"",WWP_ued!T$5/T$5*1000)</f>
        <v>84.739675311090423</v>
      </c>
      <c r="U37" s="344">
        <f>IF(WWP_ued!U$5=0,"",WWP_ued!U$5/U$5*1000)</f>
        <v>80.939530937585147</v>
      </c>
      <c r="V37" s="344">
        <f>IF(WWP_ued!V$5=0,"",WWP_ued!V$5/V$5*1000)</f>
        <v>84.759864178253153</v>
      </c>
      <c r="W37" s="344">
        <f>IF(WWP_ued!W$5=0,"",WWP_ued!W$5/W$5*1000)</f>
        <v>74.533161772364366</v>
      </c>
      <c r="X37" s="344">
        <f>IF(WWP_ued!X$5=0,"",WWP_ued!X$5/X$5*1000)</f>
        <v>69.092874772319362</v>
      </c>
      <c r="Y37" s="344">
        <f>IF(WWP_ued!Y$5=0,"",WWP_ued!Y$5/Y$5*1000)</f>
        <v>71.734147293434816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7.52232906093524E-2</v>
      </c>
      <c r="C38" s="345">
        <f t="shared" si="7"/>
        <v>0.13899149970545585</v>
      </c>
      <c r="D38" s="345">
        <f t="shared" si="7"/>
        <v>0.21609015535476442</v>
      </c>
      <c r="E38" s="345">
        <f t="shared" si="7"/>
        <v>0.20254873362816966</v>
      </c>
      <c r="F38" s="345">
        <f t="shared" si="7"/>
        <v>0.19726575879026653</v>
      </c>
      <c r="G38" s="345">
        <f t="shared" si="7"/>
        <v>9.1971158383517521E-2</v>
      </c>
      <c r="H38" s="345">
        <f t="shared" si="7"/>
        <v>9.8114718607735504E-2</v>
      </c>
      <c r="I38" s="345">
        <f t="shared" si="7"/>
        <v>9.7573595627041237E-2</v>
      </c>
      <c r="J38" s="345">
        <f t="shared" si="7"/>
        <v>9.5777351867789753E-2</v>
      </c>
      <c r="K38" s="345">
        <f t="shared" si="7"/>
        <v>9.8832730990014175E-2</v>
      </c>
      <c r="L38" s="345">
        <f t="shared" si="7"/>
        <v>0.10836516449390932</v>
      </c>
      <c r="M38" s="345">
        <f t="shared" si="7"/>
        <v>0.11282405291915484</v>
      </c>
      <c r="N38" s="345">
        <f t="shared" si="7"/>
        <v>8.8249791233145525E-2</v>
      </c>
      <c r="O38" s="345">
        <f t="shared" si="7"/>
        <v>6.2575851975242222E-2</v>
      </c>
      <c r="P38" s="345">
        <f t="shared" si="7"/>
        <v>4.4271615427564442E-2</v>
      </c>
      <c r="Q38" s="345">
        <f t="shared" si="7"/>
        <v>5.0114956312122733E-2</v>
      </c>
      <c r="R38" s="345">
        <f t="shared" si="7"/>
        <v>0.12244475008683608</v>
      </c>
      <c r="S38" s="345">
        <f t="shared" si="7"/>
        <v>0.11879034396233</v>
      </c>
      <c r="T38" s="345">
        <f t="shared" si="7"/>
        <v>0.14181998844230384</v>
      </c>
      <c r="U38" s="345">
        <f t="shared" si="7"/>
        <v>0.13184524022095964</v>
      </c>
      <c r="V38" s="345">
        <f t="shared" si="7"/>
        <v>0.10124190113678502</v>
      </c>
      <c r="W38" s="345">
        <f t="shared" si="7"/>
        <v>0.10484483719863379</v>
      </c>
      <c r="X38" s="345">
        <f t="shared" si="7"/>
        <v>9.2882156199936186E-2</v>
      </c>
      <c r="Y38" s="345">
        <f t="shared" si="7"/>
        <v>9.3902269008645997E-2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1084.4248495270849</v>
      </c>
      <c r="C5" s="223">
        <v>589.20412725709366</v>
      </c>
      <c r="D5" s="223">
        <v>654.74823731728281</v>
      </c>
      <c r="E5" s="223">
        <v>667.64600171969084</v>
      </c>
      <c r="F5" s="223">
        <v>653.52055030094562</v>
      </c>
      <c r="G5" s="223">
        <v>640.34213241616533</v>
      </c>
      <c r="H5" s="223">
        <v>646.69914015477195</v>
      </c>
      <c r="I5" s="223">
        <v>629.65546001719656</v>
      </c>
      <c r="J5" s="223">
        <v>591.11650902837471</v>
      </c>
      <c r="K5" s="223">
        <v>537.65030094582937</v>
      </c>
      <c r="L5" s="223">
        <v>571.6190885640583</v>
      </c>
      <c r="M5" s="223">
        <v>532.6578675838349</v>
      </c>
      <c r="N5" s="223">
        <v>507.09836629406709</v>
      </c>
      <c r="O5" s="223">
        <v>543.14230438521054</v>
      </c>
      <c r="P5" s="223">
        <v>527.2055030094582</v>
      </c>
      <c r="Q5" s="223">
        <v>529.92992261392965</v>
      </c>
      <c r="R5" s="223">
        <v>571.60834049871039</v>
      </c>
      <c r="S5" s="223">
        <v>594.4332760103182</v>
      </c>
      <c r="T5" s="223">
        <v>589.28589853826293</v>
      </c>
      <c r="U5" s="223">
        <v>572.6721410146173</v>
      </c>
      <c r="V5" s="223">
        <v>698.19681857265664</v>
      </c>
      <c r="W5" s="223">
        <v>656.33817712811674</v>
      </c>
      <c r="X5" s="223">
        <v>665.26061287575897</v>
      </c>
      <c r="Y5" s="223">
        <v>649.93852106620807</v>
      </c>
      <c r="DA5" s="89" t="s">
        <v>2871</v>
      </c>
    </row>
    <row r="6" spans="1:105" ht="12" customHeight="1" x14ac:dyDescent="0.25">
      <c r="A6" s="55" t="s">
        <v>91</v>
      </c>
      <c r="B6" s="259">
        <v>8.209269256781452</v>
      </c>
      <c r="C6" s="259">
        <v>7.8508462664973662</v>
      </c>
      <c r="D6" s="259">
        <v>8.0636621908042638</v>
      </c>
      <c r="E6" s="259">
        <v>7.9335862723741304</v>
      </c>
      <c r="F6" s="259">
        <v>8.0893053846306735</v>
      </c>
      <c r="G6" s="259">
        <v>7.7714438332586049</v>
      </c>
      <c r="H6" s="259">
        <v>7.6450249268668484</v>
      </c>
      <c r="I6" s="259">
        <v>7.8731196686639393</v>
      </c>
      <c r="J6" s="259">
        <v>7.8437121647955621</v>
      </c>
      <c r="K6" s="259">
        <v>7.2935004207122436</v>
      </c>
      <c r="L6" s="259">
        <v>7.8507892222727111</v>
      </c>
      <c r="M6" s="259">
        <v>7.1710112557959942</v>
      </c>
      <c r="N6" s="259">
        <v>6.8004437328453831</v>
      </c>
      <c r="O6" s="259">
        <v>6.48444407613162</v>
      </c>
      <c r="P6" s="259">
        <v>6.6202639331068136</v>
      </c>
      <c r="Q6" s="259">
        <v>6.6305260117885041</v>
      </c>
      <c r="R6" s="259">
        <v>6.6371321367481313</v>
      </c>
      <c r="S6" s="259">
        <v>6.572087087002064</v>
      </c>
      <c r="T6" s="259">
        <v>6.4937421810474429</v>
      </c>
      <c r="U6" s="259">
        <v>6.349290796006791</v>
      </c>
      <c r="V6" s="259">
        <v>6.1386252874610632</v>
      </c>
      <c r="W6" s="259">
        <v>5.9854246374806781</v>
      </c>
      <c r="X6" s="259">
        <v>5.7174776088641872</v>
      </c>
      <c r="Y6" s="259">
        <v>5.6325449162597021</v>
      </c>
      <c r="DA6" s="67" t="s">
        <v>2888</v>
      </c>
    </row>
    <row r="7" spans="1:105" ht="12" customHeight="1" x14ac:dyDescent="0.25">
      <c r="A7" s="173" t="s">
        <v>92</v>
      </c>
      <c r="B7" s="224">
        <v>8.9231187573711459</v>
      </c>
      <c r="C7" s="224">
        <v>8.5335285505406162</v>
      </c>
      <c r="D7" s="224">
        <v>8.7648502073959378</v>
      </c>
      <c r="E7" s="224">
        <v>8.6234633395370963</v>
      </c>
      <c r="F7" s="224">
        <v>8.7927232441637759</v>
      </c>
      <c r="G7" s="224">
        <v>8.4472215578897885</v>
      </c>
      <c r="H7" s="224">
        <v>8.3098097031161409</v>
      </c>
      <c r="I7" s="224">
        <v>8.557738770286889</v>
      </c>
      <c r="J7" s="224">
        <v>8.5257740921690868</v>
      </c>
      <c r="K7" s="224">
        <v>7.9277178486002677</v>
      </c>
      <c r="L7" s="224">
        <v>8.533466545948599</v>
      </c>
      <c r="M7" s="224">
        <v>7.7945774519521676</v>
      </c>
      <c r="N7" s="224">
        <v>7.3917866661362863</v>
      </c>
      <c r="O7" s="224">
        <v>7.0483087784039347</v>
      </c>
      <c r="P7" s="224">
        <v>7.1959390577247992</v>
      </c>
      <c r="Q7" s="224">
        <v>7.2070934910744633</v>
      </c>
      <c r="R7" s="224">
        <v>7.2142740616827519</v>
      </c>
      <c r="S7" s="224">
        <v>7.1435729206544218</v>
      </c>
      <c r="T7" s="224">
        <v>7.0584154141820044</v>
      </c>
      <c r="U7" s="224">
        <v>6.9014030391378167</v>
      </c>
      <c r="V7" s="224">
        <v>6.6724187907185462</v>
      </c>
      <c r="W7" s="224">
        <v>6.5058963450876952</v>
      </c>
      <c r="X7" s="224">
        <v>6.2146495748523796</v>
      </c>
      <c r="Y7" s="224">
        <v>6.1223314307170673</v>
      </c>
      <c r="DA7" s="177" t="s">
        <v>2889</v>
      </c>
    </row>
    <row r="8" spans="1:105" ht="12" customHeight="1" x14ac:dyDescent="0.25">
      <c r="A8" s="173" t="s">
        <v>93</v>
      </c>
      <c r="B8" s="224">
        <v>22.129334518280441</v>
      </c>
      <c r="C8" s="224">
        <v>21.163150805340731</v>
      </c>
      <c r="D8" s="224">
        <v>21.73682851434193</v>
      </c>
      <c r="E8" s="224">
        <v>21.386189082051999</v>
      </c>
      <c r="F8" s="224">
        <v>21.80595364552617</v>
      </c>
      <c r="G8" s="224">
        <v>20.949109463566671</v>
      </c>
      <c r="H8" s="224">
        <v>20.608328063728031</v>
      </c>
      <c r="I8" s="224">
        <v>21.22319215031149</v>
      </c>
      <c r="J8" s="224">
        <v>21.143919748579339</v>
      </c>
      <c r="K8" s="224">
        <v>19.660740264528659</v>
      </c>
      <c r="L8" s="224">
        <v>21.162997033952529</v>
      </c>
      <c r="M8" s="224">
        <v>19.330552080841379</v>
      </c>
      <c r="N8" s="224">
        <v>18.33163093201799</v>
      </c>
      <c r="O8" s="224">
        <v>17.47980577044175</v>
      </c>
      <c r="P8" s="224">
        <v>17.8459288631575</v>
      </c>
      <c r="Q8" s="224">
        <v>17.87359185786466</v>
      </c>
      <c r="R8" s="224">
        <v>17.891399672973229</v>
      </c>
      <c r="S8" s="224">
        <v>17.716060843222959</v>
      </c>
      <c r="T8" s="224">
        <v>17.504870227171359</v>
      </c>
      <c r="U8" s="224">
        <v>17.11547953706178</v>
      </c>
      <c r="V8" s="224">
        <v>16.547598600981988</v>
      </c>
      <c r="W8" s="224">
        <v>16.134622935817479</v>
      </c>
      <c r="X8" s="224">
        <v>15.412330945633901</v>
      </c>
      <c r="Y8" s="224">
        <v>15.183381948178329</v>
      </c>
      <c r="DA8" s="177" t="s">
        <v>2890</v>
      </c>
    </row>
    <row r="9" spans="1:105" ht="12" customHeight="1" x14ac:dyDescent="0.25">
      <c r="A9" s="173" t="s">
        <v>94</v>
      </c>
      <c r="B9" s="224">
        <v>67.81570255602071</v>
      </c>
      <c r="C9" s="224">
        <v>64.85481698410868</v>
      </c>
      <c r="D9" s="224">
        <v>66.612861576209127</v>
      </c>
      <c r="E9" s="224">
        <v>65.538321380481932</v>
      </c>
      <c r="F9" s="224">
        <v>66.824696655644686</v>
      </c>
      <c r="G9" s="224">
        <v>64.198883839962377</v>
      </c>
      <c r="H9" s="224">
        <v>63.154553743682662</v>
      </c>
      <c r="I9" s="224">
        <v>65.038814654180371</v>
      </c>
      <c r="J9" s="224">
        <v>64.795883100485085</v>
      </c>
      <c r="K9" s="224">
        <v>60.250655649362017</v>
      </c>
      <c r="L9" s="224">
        <v>64.854345749209358</v>
      </c>
      <c r="M9" s="224">
        <v>59.238788634836467</v>
      </c>
      <c r="N9" s="224">
        <v>56.177578662635781</v>
      </c>
      <c r="O9" s="224">
        <v>53.56714671586991</v>
      </c>
      <c r="P9" s="224">
        <v>54.689136838708457</v>
      </c>
      <c r="Q9" s="224">
        <v>54.773910532165921</v>
      </c>
      <c r="R9" s="224">
        <v>54.828482868788917</v>
      </c>
      <c r="S9" s="224">
        <v>54.291154196973579</v>
      </c>
      <c r="T9" s="224">
        <v>53.643957147783212</v>
      </c>
      <c r="U9" s="224">
        <v>52.450663097447418</v>
      </c>
      <c r="V9" s="224">
        <v>50.710382809460953</v>
      </c>
      <c r="W9" s="224">
        <v>49.444812222666478</v>
      </c>
      <c r="X9" s="224">
        <v>47.23133676887808</v>
      </c>
      <c r="Y9" s="224">
        <v>46.52971887344971</v>
      </c>
      <c r="DA9" s="177" t="s">
        <v>2891</v>
      </c>
    </row>
    <row r="10" spans="1:105" ht="12" customHeight="1" x14ac:dyDescent="0.25">
      <c r="A10" s="56" t="s">
        <v>95</v>
      </c>
      <c r="B10" s="260">
        <v>14.80826893677941</v>
      </c>
      <c r="C10" s="260">
        <v>14.043610371155941</v>
      </c>
      <c r="D10" s="260">
        <v>14.42954854632969</v>
      </c>
      <c r="E10" s="260">
        <v>14.19854280956061</v>
      </c>
      <c r="F10" s="260">
        <v>14.48416724089194</v>
      </c>
      <c r="G10" s="260">
        <v>13.898673079870861</v>
      </c>
      <c r="H10" s="260">
        <v>13.6762199744113</v>
      </c>
      <c r="I10" s="260">
        <v>14.094236163262069</v>
      </c>
      <c r="J10" s="260">
        <v>14.049215096594789</v>
      </c>
      <c r="K10" s="260">
        <v>13.05981425671197</v>
      </c>
      <c r="L10" s="260">
        <v>14.066735536219589</v>
      </c>
      <c r="M10" s="260">
        <v>12.77431871029424</v>
      </c>
      <c r="N10" s="260">
        <v>12.15169094910169</v>
      </c>
      <c r="O10" s="260">
        <v>11.54079594808435</v>
      </c>
      <c r="P10" s="260">
        <v>11.871711946051541</v>
      </c>
      <c r="Q10" s="260">
        <v>11.82926729512115</v>
      </c>
      <c r="R10" s="260">
        <v>11.52453131338445</v>
      </c>
      <c r="S10" s="260">
        <v>11.40111294900187</v>
      </c>
      <c r="T10" s="260">
        <v>11.24110193712791</v>
      </c>
      <c r="U10" s="260">
        <v>10.99671328848016</v>
      </c>
      <c r="V10" s="260">
        <v>10.734516992151031</v>
      </c>
      <c r="W10" s="260">
        <v>10.459353115208071</v>
      </c>
      <c r="X10" s="260">
        <v>10.023457474322511</v>
      </c>
      <c r="Y10" s="260">
        <v>9.8615344609467286</v>
      </c>
      <c r="DA10" s="68" t="s">
        <v>2892</v>
      </c>
    </row>
    <row r="11" spans="1:105" ht="12" customHeight="1" x14ac:dyDescent="0.25">
      <c r="A11" s="37" t="s">
        <v>159</v>
      </c>
      <c r="B11" s="226">
        <v>0.15896918164861309</v>
      </c>
      <c r="C11" s="226">
        <v>0.15440862178708861</v>
      </c>
      <c r="D11" s="226">
        <v>0.36047861944125359</v>
      </c>
      <c r="E11" s="226">
        <v>0.37265489301953753</v>
      </c>
      <c r="F11" s="226">
        <v>0.30646743265472542</v>
      </c>
      <c r="G11" s="226">
        <v>0.1075334334077416</v>
      </c>
      <c r="H11" s="226">
        <v>0.12488494731847841</v>
      </c>
      <c r="I11" s="226">
        <v>9.5943133180605961E-2</v>
      </c>
      <c r="J11" s="226">
        <v>7.5872261001595262E-2</v>
      </c>
      <c r="K11" s="226">
        <v>7.1669957541753426E-2</v>
      </c>
      <c r="L11" s="226">
        <v>8.4451506903056528E-2</v>
      </c>
      <c r="M11" s="226">
        <v>0.1175685334476852</v>
      </c>
      <c r="N11" s="226">
        <v>6.8200114598489112E-2</v>
      </c>
      <c r="O11" s="226">
        <v>5.8876487984445218E-2</v>
      </c>
      <c r="P11" s="226">
        <v>2.1664876869339839E-2</v>
      </c>
      <c r="Q11" s="226">
        <v>3.8874408792680101E-2</v>
      </c>
      <c r="R11" s="226">
        <v>0.56978095429926701</v>
      </c>
      <c r="S11" s="226">
        <v>0.6971965862344901</v>
      </c>
      <c r="T11" s="226">
        <v>1.001044893060888</v>
      </c>
      <c r="U11" s="226">
        <v>0.84850240635868335</v>
      </c>
      <c r="V11" s="226">
        <v>0.90057686910175905</v>
      </c>
      <c r="W11" s="226">
        <v>0.94826209246765147</v>
      </c>
      <c r="X11" s="226">
        <v>0.96319300678499875</v>
      </c>
      <c r="Y11" s="226">
        <v>0.87650375225853872</v>
      </c>
      <c r="DA11" s="69" t="s">
        <v>2893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1.032672391824303E-2</v>
      </c>
      <c r="J12" s="226">
        <v>8.9755568906500268E-3</v>
      </c>
      <c r="K12" s="226">
        <v>8.7969437627963189E-3</v>
      </c>
      <c r="L12" s="226">
        <v>5.8092026464100074E-3</v>
      </c>
      <c r="M12" s="226">
        <v>5.9751747095564984E-3</v>
      </c>
      <c r="N12" s="226">
        <v>4.4692080339770058E-3</v>
      </c>
      <c r="O12" s="226">
        <v>3.4848124996958818E-3</v>
      </c>
      <c r="P12" s="226">
        <v>2.2492293368038771E-4</v>
      </c>
      <c r="Q12" s="226">
        <v>4.0866658389151209E-4</v>
      </c>
      <c r="R12" s="226">
        <v>1.866066307826956E-3</v>
      </c>
      <c r="S12" s="226">
        <v>1.4396932892204999E-3</v>
      </c>
      <c r="T12" s="226">
        <v>3.4687305546211339E-3</v>
      </c>
      <c r="U12" s="226">
        <v>2.0505840996066929E-3</v>
      </c>
      <c r="V12" s="226">
        <v>2.2076121586846122E-3</v>
      </c>
      <c r="W12" s="226">
        <v>2.0746584590098549E-3</v>
      </c>
      <c r="X12" s="226">
        <v>1.38996961383272E-2</v>
      </c>
      <c r="Y12" s="226">
        <v>1.738947561436022E-2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14.6492997551308</v>
      </c>
      <c r="C15" s="226">
        <v>13.88920174936885</v>
      </c>
      <c r="D15" s="226">
        <v>14.06906992688843</v>
      </c>
      <c r="E15" s="226">
        <v>13.82588791654107</v>
      </c>
      <c r="F15" s="226">
        <v>14.177699808237209</v>
      </c>
      <c r="G15" s="226">
        <v>13.791139646463121</v>
      </c>
      <c r="H15" s="226">
        <v>13.55133502709282</v>
      </c>
      <c r="I15" s="226">
        <v>13.987966306163219</v>
      </c>
      <c r="J15" s="226">
        <v>13.964367278702539</v>
      </c>
      <c r="K15" s="226">
        <v>12.97934735540742</v>
      </c>
      <c r="L15" s="226">
        <v>13.97647482667012</v>
      </c>
      <c r="M15" s="226">
        <v>12.650775002136999</v>
      </c>
      <c r="N15" s="226">
        <v>12.079021626469221</v>
      </c>
      <c r="O15" s="226">
        <v>11.478434647600199</v>
      </c>
      <c r="P15" s="226">
        <v>11.84982214624852</v>
      </c>
      <c r="Q15" s="226">
        <v>11.78998421974458</v>
      </c>
      <c r="R15" s="226">
        <v>10.952884292777361</v>
      </c>
      <c r="S15" s="226">
        <v>10.70247666947815</v>
      </c>
      <c r="T15" s="226">
        <v>10.236588313512399</v>
      </c>
      <c r="U15" s="226">
        <v>10.14616029802187</v>
      </c>
      <c r="V15" s="226">
        <v>9.8317325108905838</v>
      </c>
      <c r="W15" s="226">
        <v>9.5090163642814058</v>
      </c>
      <c r="X15" s="226">
        <v>9.0463647713991868</v>
      </c>
      <c r="Y15" s="226">
        <v>8.9676412330738291</v>
      </c>
      <c r="DA15" s="69" t="s">
        <v>2897</v>
      </c>
    </row>
    <row r="16" spans="1:105" ht="12" customHeight="1" x14ac:dyDescent="0.25">
      <c r="A16" s="57" t="s">
        <v>2898</v>
      </c>
      <c r="B16" s="261">
        <v>796.43053070541089</v>
      </c>
      <c r="C16" s="261">
        <v>351.05461380729912</v>
      </c>
      <c r="D16" s="261">
        <v>400.23278552542632</v>
      </c>
      <c r="E16" s="261">
        <v>415.07140650007688</v>
      </c>
      <c r="F16" s="261">
        <v>399.45605444068269</v>
      </c>
      <c r="G16" s="261">
        <v>402.66553874554279</v>
      </c>
      <c r="H16" s="261">
        <v>410.51812445177308</v>
      </c>
      <c r="I16" s="261">
        <v>390.13807929314629</v>
      </c>
      <c r="J16" s="261">
        <v>356.37590913559012</v>
      </c>
      <c r="K16" s="261">
        <v>320.25479774145077</v>
      </c>
      <c r="L16" s="261">
        <v>337.68869465397148</v>
      </c>
      <c r="M16" s="261">
        <v>317.49690133363498</v>
      </c>
      <c r="N16" s="261">
        <v>304.65800132039902</v>
      </c>
      <c r="O16" s="261">
        <v>346.91862283518748</v>
      </c>
      <c r="P16" s="261">
        <v>331.55819114451771</v>
      </c>
      <c r="Q16" s="261">
        <v>332.72588355126982</v>
      </c>
      <c r="R16" s="261">
        <v>361.70814752462871</v>
      </c>
      <c r="S16" s="261">
        <v>383.32599154255621</v>
      </c>
      <c r="T16" s="261">
        <v>378.63128576118669</v>
      </c>
      <c r="U16" s="261">
        <v>367.71383630646892</v>
      </c>
      <c r="V16" s="261">
        <v>487.53913136181052</v>
      </c>
      <c r="W16" s="261">
        <v>452.46881165502418</v>
      </c>
      <c r="X16" s="261">
        <v>466.90950204371302</v>
      </c>
      <c r="Y16" s="261">
        <v>455.44331517640819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8.3858765776222741E-2</v>
      </c>
      <c r="J17" s="229">
        <v>8.436679062709751E-2</v>
      </c>
      <c r="K17" s="229">
        <v>4.52773326770207E-2</v>
      </c>
      <c r="L17" s="229">
        <v>0.2009746376457815</v>
      </c>
      <c r="M17" s="229">
        <v>0.1065662664420416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9.4243558383099085E-2</v>
      </c>
      <c r="C19" s="229">
        <v>0</v>
      </c>
      <c r="D19" s="229">
        <v>0</v>
      </c>
      <c r="E19" s="229">
        <v>0</v>
      </c>
      <c r="F19" s="229">
        <v>0</v>
      </c>
      <c r="G19" s="229">
        <v>8.151703824253953E-2</v>
      </c>
      <c r="H19" s="229">
        <v>9.0271952443081227E-2</v>
      </c>
      <c r="I19" s="229">
        <v>8.9058009254348577E-2</v>
      </c>
      <c r="J19" s="229">
        <v>5.6722605564951893E-2</v>
      </c>
      <c r="K19" s="229">
        <v>2.1023774806363291E-2</v>
      </c>
      <c r="L19" s="229">
        <v>2.3112083329264892E-2</v>
      </c>
      <c r="M19" s="229">
        <v>2.216578341994465E-2</v>
      </c>
      <c r="N19" s="229">
        <v>1.342773557569862E-2</v>
      </c>
      <c r="O19" s="229">
        <v>8.1695043965186627E-3</v>
      </c>
      <c r="P19" s="229">
        <v>5.0004920888543063E-3</v>
      </c>
      <c r="Q19" s="229">
        <v>9.8795883471120387E-3</v>
      </c>
      <c r="R19" s="229">
        <v>4.4978173566133671E-2</v>
      </c>
      <c r="S19" s="229">
        <v>3.6964735615054457E-2</v>
      </c>
      <c r="T19" s="229">
        <v>4.7666535495204151E-2</v>
      </c>
      <c r="U19" s="229">
        <v>4.6790023144830363E-2</v>
      </c>
      <c r="V19" s="229">
        <v>2.715360450167768E-2</v>
      </c>
      <c r="W19" s="229">
        <v>1.8502956745365739E-2</v>
      </c>
      <c r="X19" s="229">
        <v>1.7351073204590828E-2</v>
      </c>
      <c r="Y19" s="229">
        <v>1.879712477261105E-2</v>
      </c>
      <c r="DA19" s="73" t="s">
        <v>2902</v>
      </c>
    </row>
    <row r="20" spans="1:105" ht="12" customHeight="1" x14ac:dyDescent="0.25">
      <c r="A20" s="46" t="s">
        <v>159</v>
      </c>
      <c r="B20" s="229">
        <v>0.58646469119781952</v>
      </c>
      <c r="C20" s="229">
        <v>2.6475186648982332</v>
      </c>
      <c r="D20" s="229">
        <v>5.0282811021220626</v>
      </c>
      <c r="E20" s="229">
        <v>4.6926253061236718</v>
      </c>
      <c r="F20" s="229">
        <v>4.3104577873235961</v>
      </c>
      <c r="G20" s="229">
        <v>1.385945201478874</v>
      </c>
      <c r="H20" s="229">
        <v>1.4980634318508239</v>
      </c>
      <c r="I20" s="229">
        <v>1.3478505006466861</v>
      </c>
      <c r="J20" s="229">
        <v>1.265355702442345</v>
      </c>
      <c r="K20" s="229">
        <v>1.278503262932577</v>
      </c>
      <c r="L20" s="229">
        <v>1.566125495315621</v>
      </c>
      <c r="M20" s="229">
        <v>2.072530552015841</v>
      </c>
      <c r="N20" s="229">
        <v>1.174174400866133</v>
      </c>
      <c r="O20" s="229">
        <v>0.71964732842461254</v>
      </c>
      <c r="P20" s="229">
        <v>0.30098713412459749</v>
      </c>
      <c r="Q20" s="229">
        <v>0.53940552884282666</v>
      </c>
      <c r="R20" s="229">
        <v>7.004950642291222</v>
      </c>
      <c r="S20" s="229">
        <v>7.576316537117461</v>
      </c>
      <c r="T20" s="229">
        <v>11.15814824936403</v>
      </c>
      <c r="U20" s="229">
        <v>9.4832832337944541</v>
      </c>
      <c r="V20" s="229">
        <v>5.3987834218914923</v>
      </c>
      <c r="W20" s="229">
        <v>6.3042354258241149</v>
      </c>
      <c r="X20" s="229">
        <v>5.5174282344993024</v>
      </c>
      <c r="Y20" s="229">
        <v>5.0953049900785192</v>
      </c>
      <c r="DA20" s="73" t="s">
        <v>2903</v>
      </c>
    </row>
    <row r="21" spans="1:105" ht="12" customHeight="1" x14ac:dyDescent="0.25">
      <c r="A21" s="46" t="s">
        <v>32</v>
      </c>
      <c r="B21" s="229">
        <v>1.4489077398117061</v>
      </c>
      <c r="C21" s="229">
        <v>4.0406716749789133</v>
      </c>
      <c r="D21" s="229">
        <v>11.95157349623884</v>
      </c>
      <c r="E21" s="229">
        <v>10.46647655414575</v>
      </c>
      <c r="F21" s="229">
        <v>10.03666617407538</v>
      </c>
      <c r="G21" s="229">
        <v>1.23979741940841</v>
      </c>
      <c r="H21" s="229">
        <v>1.564374372008132</v>
      </c>
      <c r="I21" s="229">
        <v>1.4839227897931491</v>
      </c>
      <c r="J21" s="229">
        <v>1.3521606145122631</v>
      </c>
      <c r="K21" s="229">
        <v>1.4530250678267229</v>
      </c>
      <c r="L21" s="229">
        <v>1.844143275037692</v>
      </c>
      <c r="M21" s="229">
        <v>1.5977302717211219</v>
      </c>
      <c r="N21" s="229">
        <v>0.89034424733432882</v>
      </c>
      <c r="O21" s="229">
        <v>0.1522401081765945</v>
      </c>
      <c r="P21" s="229">
        <v>6.9208315674586449E-2</v>
      </c>
      <c r="Q21" s="229">
        <v>6.2023759369470383E-2</v>
      </c>
      <c r="R21" s="229">
        <v>0.33264618979958621</v>
      </c>
      <c r="S21" s="229">
        <v>0.1143902411088822</v>
      </c>
      <c r="T21" s="229">
        <v>0.120574991578018</v>
      </c>
      <c r="U21" s="229">
        <v>0.1493167918965449</v>
      </c>
      <c r="V21" s="229">
        <v>2.5353553171360069E-2</v>
      </c>
      <c r="W21" s="229">
        <v>4.7791265754192812E-2</v>
      </c>
      <c r="X21" s="229">
        <v>0.1007683212344806</v>
      </c>
      <c r="Y21" s="229">
        <v>5.4056864801455537E-2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4.5974446779811662E-2</v>
      </c>
      <c r="H22" s="229">
        <v>2.9350468618959531E-2</v>
      </c>
      <c r="I22" s="229">
        <v>2.3464466782081691E-2</v>
      </c>
      <c r="J22" s="229">
        <v>0.1086524122858418</v>
      </c>
      <c r="K22" s="229">
        <v>2.1555493213375639E-2</v>
      </c>
      <c r="L22" s="229">
        <v>8.8290027552955456E-3</v>
      </c>
      <c r="M22" s="229">
        <v>3.8974877027870879E-3</v>
      </c>
      <c r="N22" s="229">
        <v>5.8860018368702503E-3</v>
      </c>
      <c r="O22" s="229">
        <v>1.66239781608685E-2</v>
      </c>
      <c r="P22" s="229">
        <v>3.897487702788784E-3</v>
      </c>
      <c r="Q22" s="229">
        <v>4.9315150525089703E-3</v>
      </c>
      <c r="R22" s="229">
        <v>1.566949137646358E-2</v>
      </c>
      <c r="S22" s="229">
        <v>1.8612492294886179E-2</v>
      </c>
      <c r="T22" s="229">
        <v>9.7834895396204224E-3</v>
      </c>
      <c r="U22" s="229">
        <v>1.2726490458044091E-2</v>
      </c>
      <c r="V22" s="229">
        <v>1.463546402674736E-2</v>
      </c>
      <c r="W22" s="229">
        <v>1.6623978160819449E-2</v>
      </c>
      <c r="X22" s="229">
        <v>1.3680977242393781E-2</v>
      </c>
      <c r="Y22" s="229">
        <v>1.8612492294884628E-2</v>
      </c>
      <c r="DA22" s="73" t="s">
        <v>2905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0.14507426995366829</v>
      </c>
      <c r="J23" s="229">
        <v>0.14968938508292109</v>
      </c>
      <c r="K23" s="229">
        <v>0.15692657970415649</v>
      </c>
      <c r="L23" s="229">
        <v>0.1077297576518249</v>
      </c>
      <c r="M23" s="229">
        <v>0.1053320286988069</v>
      </c>
      <c r="N23" s="229">
        <v>7.6944587212721668E-2</v>
      </c>
      <c r="O23" s="229">
        <v>4.2594864118413282E-2</v>
      </c>
      <c r="P23" s="229">
        <v>3.124823169577498E-3</v>
      </c>
      <c r="Q23" s="229">
        <v>5.6704917618168376E-3</v>
      </c>
      <c r="R23" s="229">
        <v>2.294162744987922E-2</v>
      </c>
      <c r="S23" s="229">
        <v>1.5644901726225222E-2</v>
      </c>
      <c r="T23" s="229">
        <v>3.86642098010355E-2</v>
      </c>
      <c r="U23" s="229">
        <v>2.29183437378081E-2</v>
      </c>
      <c r="V23" s="229">
        <v>1.323420613296462E-2</v>
      </c>
      <c r="W23" s="229">
        <v>1.3792743016585131E-2</v>
      </c>
      <c r="X23" s="229">
        <v>7.9621192621144143E-2</v>
      </c>
      <c r="Y23" s="229">
        <v>0.1010887650445141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794.30091471601827</v>
      </c>
      <c r="C25" s="229">
        <v>344.36642346742201</v>
      </c>
      <c r="D25" s="229">
        <v>383.25293092706539</v>
      </c>
      <c r="E25" s="229">
        <v>399.91230463980747</v>
      </c>
      <c r="F25" s="229">
        <v>385.10893047928369</v>
      </c>
      <c r="G25" s="229">
        <v>399.91230463963308</v>
      </c>
      <c r="H25" s="229">
        <v>407.3360642268521</v>
      </c>
      <c r="I25" s="229">
        <v>386.96485049094019</v>
      </c>
      <c r="J25" s="229">
        <v>353.3589616250747</v>
      </c>
      <c r="K25" s="229">
        <v>317.27848623029058</v>
      </c>
      <c r="L25" s="229">
        <v>333.93778040223611</v>
      </c>
      <c r="M25" s="229">
        <v>313.58867894363448</v>
      </c>
      <c r="N25" s="229">
        <v>302.49722434757331</v>
      </c>
      <c r="O25" s="229">
        <v>345.97934705191051</v>
      </c>
      <c r="P25" s="229">
        <v>331.17597289175728</v>
      </c>
      <c r="Q25" s="229">
        <v>332.10397266789602</v>
      </c>
      <c r="R25" s="229">
        <v>354.2869614001454</v>
      </c>
      <c r="S25" s="229">
        <v>375.5640626346937</v>
      </c>
      <c r="T25" s="229">
        <v>367.25644828540879</v>
      </c>
      <c r="U25" s="229">
        <v>357.99880142343721</v>
      </c>
      <c r="V25" s="229">
        <v>342.00231878268602</v>
      </c>
      <c r="W25" s="229">
        <v>317.05752253876642</v>
      </c>
      <c r="X25" s="229">
        <v>326.62450265939623</v>
      </c>
      <c r="Y25" s="229">
        <v>330.80038234094218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140.05765232940021</v>
      </c>
      <c r="W26" s="229">
        <v>129.01034274675669</v>
      </c>
      <c r="X26" s="229">
        <v>134.5561495855149</v>
      </c>
      <c r="Y26" s="229">
        <v>119.355072598474</v>
      </c>
      <c r="DA26" s="73" t="s">
        <v>2909</v>
      </c>
    </row>
    <row r="27" spans="1:105" ht="12" customHeight="1" x14ac:dyDescent="0.25">
      <c r="A27" s="57" t="s">
        <v>2910</v>
      </c>
      <c r="B27" s="261">
        <v>41.760195784496958</v>
      </c>
      <c r="C27" s="261">
        <v>39.936913616530099</v>
      </c>
      <c r="D27" s="261">
        <v>41.019498970613007</v>
      </c>
      <c r="E27" s="261">
        <v>40.357808429033632</v>
      </c>
      <c r="F27" s="261">
        <v>41.149944782686482</v>
      </c>
      <c r="G27" s="261">
        <v>39.532996890924217</v>
      </c>
      <c r="H27" s="261">
        <v>38.889909410583542</v>
      </c>
      <c r="I27" s="261">
        <v>40.050217444942653</v>
      </c>
      <c r="J27" s="261">
        <v>39.900622751351349</v>
      </c>
      <c r="K27" s="261">
        <v>37.101719531449262</v>
      </c>
      <c r="L27" s="261">
        <v>39.936623435039451</v>
      </c>
      <c r="M27" s="261">
        <v>36.478622475136142</v>
      </c>
      <c r="N27" s="261">
        <v>34.593561597517841</v>
      </c>
      <c r="O27" s="261">
        <v>32.98608508293043</v>
      </c>
      <c r="P27" s="261">
        <v>33.676994790152072</v>
      </c>
      <c r="Q27" s="261">
        <v>33.72919753822849</v>
      </c>
      <c r="R27" s="261">
        <v>33.762802608675287</v>
      </c>
      <c r="S27" s="261">
        <v>33.431921268662691</v>
      </c>
      <c r="T27" s="261">
        <v>33.03338413837178</v>
      </c>
      <c r="U27" s="261">
        <v>32.298566223164997</v>
      </c>
      <c r="V27" s="261">
        <v>31.226919940562802</v>
      </c>
      <c r="W27" s="261">
        <v>30.447594895010411</v>
      </c>
      <c r="X27" s="261">
        <v>29.08456001030914</v>
      </c>
      <c r="Y27" s="261">
        <v>28.65251109575588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91.318612619659064</v>
      </c>
      <c r="C28" s="261">
        <f t="shared" si="0"/>
        <v>50.178937572940001</v>
      </c>
      <c r="D28" s="261">
        <f t="shared" si="0"/>
        <v>61.444232258465775</v>
      </c>
      <c r="E28" s="261">
        <f t="shared" si="0"/>
        <v>62.616072008943995</v>
      </c>
      <c r="F28" s="261">
        <f t="shared" si="0"/>
        <v>60.370560546122562</v>
      </c>
      <c r="G28" s="261">
        <f t="shared" si="0"/>
        <v>51.610029686465097</v>
      </c>
      <c r="H28" s="261">
        <f t="shared" si="0"/>
        <v>53.137578283555726</v>
      </c>
      <c r="I28" s="261">
        <f t="shared" si="0"/>
        <v>51.002736040308903</v>
      </c>
      <c r="J28" s="261">
        <f t="shared" si="0"/>
        <v>46.92246755923636</v>
      </c>
      <c r="K28" s="261">
        <f t="shared" si="0"/>
        <v>42.756114844635434</v>
      </c>
      <c r="L28" s="261">
        <f t="shared" si="0"/>
        <v>45.93795662096111</v>
      </c>
      <c r="M28" s="261">
        <f t="shared" si="0"/>
        <v>43.520687745197336</v>
      </c>
      <c r="N28" s="261">
        <f t="shared" si="0"/>
        <v>39.632234910043024</v>
      </c>
      <c r="O28" s="261">
        <f t="shared" si="0"/>
        <v>41.027075404021133</v>
      </c>
      <c r="P28" s="261">
        <f t="shared" si="0"/>
        <v>37.110848419965173</v>
      </c>
      <c r="Q28" s="261">
        <f t="shared" si="0"/>
        <v>38.482675069855382</v>
      </c>
      <c r="R28" s="261">
        <f t="shared" si="0"/>
        <v>51.337213445103842</v>
      </c>
      <c r="S28" s="261">
        <f t="shared" si="0"/>
        <v>54.108725679149948</v>
      </c>
      <c r="T28" s="261">
        <f t="shared" si="0"/>
        <v>55.551711234256352</v>
      </c>
      <c r="U28" s="261">
        <f t="shared" si="0"/>
        <v>53.299955237176853</v>
      </c>
      <c r="V28" s="261">
        <f t="shared" si="0"/>
        <v>63.928599393786065</v>
      </c>
      <c r="W28" s="261">
        <f t="shared" si="0"/>
        <v>60.809435410845033</v>
      </c>
      <c r="X28" s="261">
        <f t="shared" si="0"/>
        <v>61.663151582912093</v>
      </c>
      <c r="Y28" s="261">
        <f t="shared" si="0"/>
        <v>59.850761140550119</v>
      </c>
      <c r="DA28" s="70"/>
    </row>
    <row r="29" spans="1:105" ht="12" customHeight="1" x14ac:dyDescent="0.25">
      <c r="A29" s="60" t="s">
        <v>2913</v>
      </c>
      <c r="B29" s="329">
        <v>23.226760746959631</v>
      </c>
      <c r="C29" s="329">
        <v>18.324931417107859</v>
      </c>
      <c r="D29" s="329">
        <v>25.51354113866844</v>
      </c>
      <c r="E29" s="329">
        <v>25.539788765185129</v>
      </c>
      <c r="F29" s="329">
        <v>24.49164687069306</v>
      </c>
      <c r="G29" s="329">
        <v>15.609301181305311</v>
      </c>
      <c r="H29" s="329">
        <v>16.555639409898841</v>
      </c>
      <c r="I29" s="329">
        <v>15.97270939469702</v>
      </c>
      <c r="J29" s="329">
        <v>14.64045988274235</v>
      </c>
      <c r="K29" s="329">
        <v>13.63967175069155</v>
      </c>
      <c r="L29" s="329">
        <v>15.166811597718169</v>
      </c>
      <c r="M29" s="329">
        <v>14.680931042624429</v>
      </c>
      <c r="N29" s="329">
        <v>11.993734539235399</v>
      </c>
      <c r="O29" s="329">
        <v>10.10223334872865</v>
      </c>
      <c r="P29" s="329">
        <v>7.3713754782932144</v>
      </c>
      <c r="Q29" s="329">
        <v>8.6441400698448287</v>
      </c>
      <c r="R29" s="329">
        <v>19.14781592768259</v>
      </c>
      <c r="S29" s="329">
        <v>20.196244822906941</v>
      </c>
      <c r="T29" s="329">
        <v>22.053633701678891</v>
      </c>
      <c r="U29" s="329">
        <v>20.74915687394364</v>
      </c>
      <c r="V29" s="329">
        <v>21.761780809725131</v>
      </c>
      <c r="W29" s="329">
        <v>21.55043828537346</v>
      </c>
      <c r="X29" s="329">
        <v>21.350744533390461</v>
      </c>
      <c r="Y29" s="329">
        <v>20.504211381303861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0.42525457567644659</v>
      </c>
      <c r="J30" s="230">
        <v>0.42470539332946378</v>
      </c>
      <c r="K30" s="230">
        <v>0.2090081048013398</v>
      </c>
      <c r="L30" s="230">
        <v>0.81455772979088192</v>
      </c>
      <c r="M30" s="230">
        <v>0.40070743297639672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1.0278719700684951</v>
      </c>
      <c r="C31" s="295">
        <v>0</v>
      </c>
      <c r="D31" s="295">
        <v>0</v>
      </c>
      <c r="E31" s="295">
        <v>0</v>
      </c>
      <c r="F31" s="295">
        <v>0</v>
      </c>
      <c r="G31" s="295">
        <v>0.47000441832194623</v>
      </c>
      <c r="H31" s="295">
        <v>0.47403979718963141</v>
      </c>
      <c r="I31" s="295">
        <v>0.45162035936838629</v>
      </c>
      <c r="J31" s="295">
        <v>0.28554359278184283</v>
      </c>
      <c r="K31" s="295">
        <v>9.7049429996088815E-2</v>
      </c>
      <c r="L31" s="295">
        <v>9.3674138925951458E-2</v>
      </c>
      <c r="M31" s="295">
        <v>8.3347146059090549E-2</v>
      </c>
      <c r="N31" s="295">
        <v>7.4736354704790939E-2</v>
      </c>
      <c r="O31" s="295">
        <v>8.9448954957290272E-2</v>
      </c>
      <c r="P31" s="295">
        <v>9.7431883649226267E-2</v>
      </c>
      <c r="Q31" s="295">
        <v>0.13841718198327191</v>
      </c>
      <c r="R31" s="295">
        <v>0.1162962465518594</v>
      </c>
      <c r="S31" s="295">
        <v>9.6412029449650424E-2</v>
      </c>
      <c r="T31" s="295">
        <v>9.2495848670161099E-2</v>
      </c>
      <c r="U31" s="295">
        <v>0.1000641796864189</v>
      </c>
      <c r="V31" s="295">
        <v>0.1081358054969553</v>
      </c>
      <c r="W31" s="295">
        <v>6.2457188562219532E-2</v>
      </c>
      <c r="X31" s="295">
        <v>6.4820190433200003E-2</v>
      </c>
      <c r="Y31" s="295">
        <v>7.3145207508271359E-2</v>
      </c>
      <c r="DA31" s="122" t="s">
        <v>2916</v>
      </c>
    </row>
    <row r="32" spans="1:105" ht="12" customHeight="1" x14ac:dyDescent="0.25">
      <c r="A32" s="59" t="s">
        <v>159</v>
      </c>
      <c r="B32" s="295">
        <v>6.396305783220698</v>
      </c>
      <c r="C32" s="295">
        <v>7.253920043289952</v>
      </c>
      <c r="D32" s="295">
        <v>7.5553801719930167</v>
      </c>
      <c r="E32" s="295">
        <v>7.9060527580906879</v>
      </c>
      <c r="F32" s="295">
        <v>7.3582838109014581</v>
      </c>
      <c r="G32" s="295">
        <v>7.9909719770367982</v>
      </c>
      <c r="H32" s="295">
        <v>7.8666924353888321</v>
      </c>
      <c r="I32" s="295">
        <v>6.8350587731916219</v>
      </c>
      <c r="J32" s="295">
        <v>6.3698451406405523</v>
      </c>
      <c r="K32" s="295">
        <v>5.9017951846683347</v>
      </c>
      <c r="L32" s="295">
        <v>6.3475652598530257</v>
      </c>
      <c r="M32" s="295">
        <v>7.7930702180984834</v>
      </c>
      <c r="N32" s="295">
        <v>6.5352429688317741</v>
      </c>
      <c r="O32" s="295">
        <v>7.879511209127779</v>
      </c>
      <c r="P32" s="295">
        <v>5.8645715083334569</v>
      </c>
      <c r="Q32" s="295">
        <v>7.5572979992071927</v>
      </c>
      <c r="R32" s="295">
        <v>18.112106437174148</v>
      </c>
      <c r="S32" s="295">
        <v>19.760673002053242</v>
      </c>
      <c r="T32" s="295">
        <v>21.652137735418972</v>
      </c>
      <c r="U32" s="295">
        <v>20.280754181000159</v>
      </c>
      <c r="V32" s="295">
        <v>21.499974119228799</v>
      </c>
      <c r="W32" s="295">
        <v>21.280102750601671</v>
      </c>
      <c r="X32" s="295">
        <v>20.61202466526008</v>
      </c>
      <c r="Y32" s="295">
        <v>19.82734834852371</v>
      </c>
      <c r="DA32" s="122" t="s">
        <v>2917</v>
      </c>
    </row>
    <row r="33" spans="1:105" ht="12" customHeight="1" x14ac:dyDescent="0.25">
      <c r="A33" s="59" t="s">
        <v>32</v>
      </c>
      <c r="B33" s="295">
        <v>15.802582993670439</v>
      </c>
      <c r="C33" s="295">
        <v>11.0710113738179</v>
      </c>
      <c r="D33" s="295">
        <v>17.958160966675429</v>
      </c>
      <c r="E33" s="295">
        <v>17.633736007094441</v>
      </c>
      <c r="F33" s="295">
        <v>17.133363059791598</v>
      </c>
      <c r="G33" s="295">
        <v>7.1483247859465662</v>
      </c>
      <c r="H33" s="295">
        <v>8.214907177320379</v>
      </c>
      <c r="I33" s="295">
        <v>7.5250923438825623</v>
      </c>
      <c r="J33" s="295">
        <v>6.806824123123536</v>
      </c>
      <c r="K33" s="295">
        <v>6.707418429916328</v>
      </c>
      <c r="L33" s="295">
        <v>7.4743817285611351</v>
      </c>
      <c r="M33" s="295">
        <v>6.0077397580429528</v>
      </c>
      <c r="N33" s="295">
        <v>4.9554955191829881</v>
      </c>
      <c r="O33" s="295">
        <v>1.6668965359495049</v>
      </c>
      <c r="P33" s="295">
        <v>1.348486597028129</v>
      </c>
      <c r="Q33" s="295">
        <v>0.86897891757202794</v>
      </c>
      <c r="R33" s="295">
        <v>0.86009502468098331</v>
      </c>
      <c r="S33" s="295">
        <v>0.29835450223132681</v>
      </c>
      <c r="T33" s="295">
        <v>0.23397308108386419</v>
      </c>
      <c r="U33" s="295">
        <v>0.31932581542623772</v>
      </c>
      <c r="V33" s="295">
        <v>0.10096732808439909</v>
      </c>
      <c r="W33" s="295">
        <v>0.16132060069720311</v>
      </c>
      <c r="X33" s="295">
        <v>0.37645059155906802</v>
      </c>
      <c r="Y33" s="295">
        <v>0.2103513511231429</v>
      </c>
      <c r="DA33" s="122" t="s">
        <v>2918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0.73568334257800427</v>
      </c>
      <c r="J34" s="295">
        <v>0.75354163286695497</v>
      </c>
      <c r="K34" s="295">
        <v>0.72440060130945727</v>
      </c>
      <c r="L34" s="295">
        <v>0.4366327405871766</v>
      </c>
      <c r="M34" s="295">
        <v>0.39606648744751177</v>
      </c>
      <c r="N34" s="295">
        <v>0.42825969651584361</v>
      </c>
      <c r="O34" s="295">
        <v>0.46637664869407103</v>
      </c>
      <c r="P34" s="295">
        <v>6.0885489282403248E-2</v>
      </c>
      <c r="Q34" s="295">
        <v>7.9445971082335795E-2</v>
      </c>
      <c r="R34" s="295">
        <v>5.931821927560324E-2</v>
      </c>
      <c r="S34" s="295">
        <v>4.0805289172727417E-2</v>
      </c>
      <c r="T34" s="295">
        <v>7.5027036505889044E-2</v>
      </c>
      <c r="U34" s="295">
        <v>4.9012697830830662E-2</v>
      </c>
      <c r="V34" s="295">
        <v>5.270355691497438E-2</v>
      </c>
      <c r="W34" s="295">
        <v>4.6557745512368152E-2</v>
      </c>
      <c r="X34" s="295">
        <v>0.29744908613811438</v>
      </c>
      <c r="Y34" s="295">
        <v>0.39336647414873571</v>
      </c>
      <c r="DA34" s="122" t="s">
        <v>2919</v>
      </c>
    </row>
    <row r="35" spans="1:105" ht="12" customHeight="1" x14ac:dyDescent="0.25">
      <c r="A35" s="60" t="s">
        <v>2920</v>
      </c>
      <c r="B35" s="329">
        <v>64.522604369750979</v>
      </c>
      <c r="C35" s="329">
        <v>28.440594735615889</v>
      </c>
      <c r="D35" s="329">
        <v>32.424751036838963</v>
      </c>
      <c r="E35" s="329">
        <v>33.626897907944027</v>
      </c>
      <c r="F35" s="329">
        <v>32.361824377763988</v>
      </c>
      <c r="G35" s="329">
        <v>32.621839882003869</v>
      </c>
      <c r="H35" s="329">
        <v>33.258014992410423</v>
      </c>
      <c r="I35" s="329">
        <v>31.606931137497131</v>
      </c>
      <c r="J35" s="329">
        <v>28.87169803962637</v>
      </c>
      <c r="K35" s="329">
        <v>25.945355954503778</v>
      </c>
      <c r="L35" s="329">
        <v>27.3577584048635</v>
      </c>
      <c r="M35" s="329">
        <v>25.72192572179204</v>
      </c>
      <c r="N35" s="329">
        <v>24.681785704353111</v>
      </c>
      <c r="O35" s="329">
        <v>28.105518543930909</v>
      </c>
      <c r="P35" s="329">
        <v>26.86109731858204</v>
      </c>
      <c r="Q35" s="329">
        <v>26.95569760358077</v>
      </c>
      <c r="R35" s="329">
        <v>29.303687892748151</v>
      </c>
      <c r="S35" s="329">
        <v>31.055051687981241</v>
      </c>
      <c r="T35" s="329">
        <v>30.67471136690466</v>
      </c>
      <c r="U35" s="329">
        <v>29.79023714757809</v>
      </c>
      <c r="V35" s="329">
        <v>39.497851067773517</v>
      </c>
      <c r="W35" s="329">
        <v>36.656638587436497</v>
      </c>
      <c r="X35" s="329">
        <v>37.826547219580682</v>
      </c>
      <c r="Y35" s="329">
        <v>36.89761718695943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6.7937952633764761E-3</v>
      </c>
      <c r="J36" s="229">
        <v>6.8349527594784402E-3</v>
      </c>
      <c r="K36" s="229">
        <v>3.6681308797258988E-3</v>
      </c>
      <c r="L36" s="229">
        <v>1.628190599585301E-2</v>
      </c>
      <c r="M36" s="229">
        <v>8.6334372976776767E-3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7.6351164320186656E-3</v>
      </c>
      <c r="C38" s="229">
        <v>0</v>
      </c>
      <c r="D38" s="229">
        <v>0</v>
      </c>
      <c r="E38" s="229">
        <v>0</v>
      </c>
      <c r="F38" s="229">
        <v>0</v>
      </c>
      <c r="G38" s="229">
        <v>6.6040808396165404E-3</v>
      </c>
      <c r="H38" s="229">
        <v>7.3133578493167302E-3</v>
      </c>
      <c r="I38" s="229">
        <v>7.2150105697058172E-3</v>
      </c>
      <c r="J38" s="229">
        <v>4.5953665719560043E-3</v>
      </c>
      <c r="K38" s="229">
        <v>1.70323543848606E-3</v>
      </c>
      <c r="L38" s="229">
        <v>1.872419189523097E-3</v>
      </c>
      <c r="M38" s="229">
        <v>1.795754957916957E-3</v>
      </c>
      <c r="N38" s="229">
        <v>1.087844371517319E-3</v>
      </c>
      <c r="O38" s="229">
        <v>6.6185019251665113E-4</v>
      </c>
      <c r="P38" s="229">
        <v>4.0511351620014418E-4</v>
      </c>
      <c r="Q38" s="229">
        <v>8.0039218196734183E-4</v>
      </c>
      <c r="R38" s="229">
        <v>3.6438945851450361E-3</v>
      </c>
      <c r="S38" s="229">
        <v>2.9946880735600601E-3</v>
      </c>
      <c r="T38" s="229">
        <v>3.8616915008389632E-3</v>
      </c>
      <c r="U38" s="229">
        <v>3.790681089474801E-3</v>
      </c>
      <c r="V38" s="229">
        <v>2.1998419358969651E-3</v>
      </c>
      <c r="W38" s="229">
        <v>1.4990120440189921E-3</v>
      </c>
      <c r="X38" s="229">
        <v>1.4056925100282261E-3</v>
      </c>
      <c r="Y38" s="229">
        <v>1.522843987306461E-3</v>
      </c>
      <c r="DA38" s="73" t="s">
        <v>2924</v>
      </c>
    </row>
    <row r="39" spans="1:105" ht="12" customHeight="1" x14ac:dyDescent="0.25">
      <c r="A39" s="64" t="s">
        <v>159</v>
      </c>
      <c r="B39" s="229">
        <v>4.7512278583129418E-2</v>
      </c>
      <c r="C39" s="229">
        <v>0.21448800967669809</v>
      </c>
      <c r="D39" s="229">
        <v>0.40736483560563358</v>
      </c>
      <c r="E39" s="229">
        <v>0.38017177193636931</v>
      </c>
      <c r="F39" s="229">
        <v>0.34921057360477592</v>
      </c>
      <c r="G39" s="229">
        <v>0.11228197622455691</v>
      </c>
      <c r="H39" s="229">
        <v>0.1213652043807132</v>
      </c>
      <c r="I39" s="229">
        <v>0.1091957443240769</v>
      </c>
      <c r="J39" s="229">
        <v>0.1025124505251982</v>
      </c>
      <c r="K39" s="229">
        <v>0.10357759658782741</v>
      </c>
      <c r="L39" s="229">
        <v>0.12687923407221491</v>
      </c>
      <c r="M39" s="229">
        <v>0.16790550298655341</v>
      </c>
      <c r="N39" s="229">
        <v>9.5125422001429746E-2</v>
      </c>
      <c r="O39" s="229">
        <v>5.8302033972206763E-2</v>
      </c>
      <c r="P39" s="229">
        <v>2.4384391389799621E-2</v>
      </c>
      <c r="Q39" s="229">
        <v>4.3699793253224081E-2</v>
      </c>
      <c r="R39" s="229">
        <v>0.56750418460460805</v>
      </c>
      <c r="S39" s="229">
        <v>0.6137932382771103</v>
      </c>
      <c r="T39" s="229">
        <v>0.9039743671743361</v>
      </c>
      <c r="U39" s="229">
        <v>0.76828563023375707</v>
      </c>
      <c r="V39" s="229">
        <v>0.43738098098793599</v>
      </c>
      <c r="W39" s="229">
        <v>0.51073593057003897</v>
      </c>
      <c r="X39" s="229">
        <v>0.44699295844143278</v>
      </c>
      <c r="Y39" s="229">
        <v>0.41279475778868541</v>
      </c>
      <c r="DA39" s="73" t="s">
        <v>2925</v>
      </c>
    </row>
    <row r="40" spans="1:105" ht="12" customHeight="1" x14ac:dyDescent="0.25">
      <c r="A40" s="64" t="s">
        <v>32</v>
      </c>
      <c r="B40" s="229">
        <v>0.1173828692646145</v>
      </c>
      <c r="C40" s="229">
        <v>0.32735392456866808</v>
      </c>
      <c r="D40" s="229">
        <v>0.96825349928612514</v>
      </c>
      <c r="E40" s="229">
        <v>0.84793877157154618</v>
      </c>
      <c r="F40" s="229">
        <v>0.81311779970005138</v>
      </c>
      <c r="G40" s="229">
        <v>0.10044185312719529</v>
      </c>
      <c r="H40" s="229">
        <v>0.12673736729034779</v>
      </c>
      <c r="I40" s="229">
        <v>0.1202196040830784</v>
      </c>
      <c r="J40" s="229">
        <v>0.10954492703495421</v>
      </c>
      <c r="K40" s="229">
        <v>0.1177164334818703</v>
      </c>
      <c r="L40" s="229">
        <v>0.14940276941794731</v>
      </c>
      <c r="M40" s="229">
        <v>0.12943968649786511</v>
      </c>
      <c r="N40" s="229">
        <v>7.2130998761128121E-2</v>
      </c>
      <c r="O40" s="229">
        <v>1.233369125162264E-2</v>
      </c>
      <c r="P40" s="229">
        <v>5.6068930047332693E-3</v>
      </c>
      <c r="Q40" s="229">
        <v>5.0248381158572563E-3</v>
      </c>
      <c r="R40" s="229">
        <v>2.694924123580935E-2</v>
      </c>
      <c r="S40" s="229">
        <v>9.2672944924544528E-3</v>
      </c>
      <c r="T40" s="229">
        <v>9.7683503815251919E-3</v>
      </c>
      <c r="U40" s="229">
        <v>1.209685957263335E-2</v>
      </c>
      <c r="V40" s="229">
        <v>2.0540112634735248E-3</v>
      </c>
      <c r="W40" s="229">
        <v>3.8717964890876361E-3</v>
      </c>
      <c r="X40" s="229">
        <v>8.1637183324170057E-3</v>
      </c>
      <c r="Y40" s="229">
        <v>4.3794023038822424E-3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3.7246073905084719E-3</v>
      </c>
      <c r="H41" s="229">
        <v>2.3778202890973768E-3</v>
      </c>
      <c r="I41" s="229">
        <v>1.900967439792216E-3</v>
      </c>
      <c r="J41" s="229">
        <v>8.8024458398513385E-3</v>
      </c>
      <c r="K41" s="229">
        <v>1.7463124616400891E-3</v>
      </c>
      <c r="L41" s="229">
        <v>7.1527927395602224E-4</v>
      </c>
      <c r="M41" s="229">
        <v>3.1575391372825029E-4</v>
      </c>
      <c r="N41" s="229">
        <v>4.7685284930454558E-4</v>
      </c>
      <c r="O41" s="229">
        <v>1.3467871014124239E-3</v>
      </c>
      <c r="P41" s="229">
        <v>3.1575391372838749E-4</v>
      </c>
      <c r="Q41" s="229">
        <v>3.9952536022781347E-4</v>
      </c>
      <c r="R41" s="229">
        <v>1.269459612332156E-3</v>
      </c>
      <c r="S41" s="229">
        <v>1.5078860369834139E-3</v>
      </c>
      <c r="T41" s="229">
        <v>7.9260676302980552E-4</v>
      </c>
      <c r="U41" s="229">
        <v>1.031033187681149E-3</v>
      </c>
      <c r="V41" s="229">
        <v>1.1856881658330509E-3</v>
      </c>
      <c r="W41" s="229">
        <v>1.346787101408451E-3</v>
      </c>
      <c r="X41" s="229">
        <v>1.1083606767569431E-3</v>
      </c>
      <c r="Y41" s="229">
        <v>1.507886036983289E-3</v>
      </c>
      <c r="DA41" s="73" t="s">
        <v>2927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1.1753152803120431E-2</v>
      </c>
      <c r="J42" s="229">
        <v>1.2127045109009161E-2</v>
      </c>
      <c r="K42" s="229">
        <v>1.271336447685064E-2</v>
      </c>
      <c r="L42" s="229">
        <v>8.7276972238385167E-3</v>
      </c>
      <c r="M42" s="229">
        <v>8.5334458602143101E-3</v>
      </c>
      <c r="N42" s="229">
        <v>6.2336449542221327E-3</v>
      </c>
      <c r="O42" s="229">
        <v>3.4508114138485399E-3</v>
      </c>
      <c r="P42" s="229">
        <v>2.5315670522763691E-4</v>
      </c>
      <c r="Q42" s="229">
        <v>4.5939335877239509E-4</v>
      </c>
      <c r="R42" s="229">
        <v>1.8586097524861231E-3</v>
      </c>
      <c r="S42" s="229">
        <v>1.267467488458508E-3</v>
      </c>
      <c r="T42" s="229">
        <v>3.132370515795839E-3</v>
      </c>
      <c r="U42" s="229">
        <v>1.856723428840428E-3</v>
      </c>
      <c r="V42" s="229">
        <v>1.072165635976676E-3</v>
      </c>
      <c r="W42" s="229">
        <v>1.1174153507708081E-3</v>
      </c>
      <c r="X42" s="229">
        <v>6.4504894185705994E-3</v>
      </c>
      <c r="Y42" s="229">
        <v>8.1896790011513031E-3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64.350074105471222</v>
      </c>
      <c r="C44" s="229">
        <v>27.89875280137052</v>
      </c>
      <c r="D44" s="229">
        <v>31.04913270194719</v>
      </c>
      <c r="E44" s="229">
        <v>32.39878736443611</v>
      </c>
      <c r="F44" s="229">
        <v>31.19949600445916</v>
      </c>
      <c r="G44" s="229">
        <v>32.398787364421992</v>
      </c>
      <c r="H44" s="229">
        <v>33.000221242600951</v>
      </c>
      <c r="I44" s="229">
        <v>31.349852863013989</v>
      </c>
      <c r="J44" s="229">
        <v>28.627280851785919</v>
      </c>
      <c r="K44" s="229">
        <v>25.704230881177381</v>
      </c>
      <c r="L44" s="229">
        <v>27.05387909969016</v>
      </c>
      <c r="M44" s="229">
        <v>25.405302140278089</v>
      </c>
      <c r="N44" s="229">
        <v>24.506730941415501</v>
      </c>
      <c r="O44" s="229">
        <v>28.0294233699993</v>
      </c>
      <c r="P44" s="229">
        <v>26.830132010052349</v>
      </c>
      <c r="Q44" s="229">
        <v>26.905313661310721</v>
      </c>
      <c r="R44" s="229">
        <v>28.702462502957768</v>
      </c>
      <c r="S44" s="229">
        <v>30.426221113612669</v>
      </c>
      <c r="T44" s="229">
        <v>29.753181980569138</v>
      </c>
      <c r="U44" s="229">
        <v>29.003176220065711</v>
      </c>
      <c r="V44" s="229">
        <v>27.70722549876098</v>
      </c>
      <c r="W44" s="229">
        <v>25.686329567379609</v>
      </c>
      <c r="X44" s="229">
        <v>26.46139587829806</v>
      </c>
      <c r="Y44" s="229">
        <v>26.799703643005959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11.346732881023421</v>
      </c>
      <c r="W45" s="229">
        <v>10.45173807850157</v>
      </c>
      <c r="X45" s="229">
        <v>10.901030121903419</v>
      </c>
      <c r="Y45" s="229">
        <v>9.6695189748354586</v>
      </c>
      <c r="DA45" s="73" t="s">
        <v>2931</v>
      </c>
    </row>
    <row r="46" spans="1:105" ht="12" customHeight="1" x14ac:dyDescent="0.25">
      <c r="A46" s="60" t="s">
        <v>2932</v>
      </c>
      <c r="B46" s="329">
        <v>3.5692475029484578</v>
      </c>
      <c r="C46" s="329">
        <v>3.4134114202162471</v>
      </c>
      <c r="D46" s="329">
        <v>3.5059400829583751</v>
      </c>
      <c r="E46" s="329">
        <v>3.4493853358148381</v>
      </c>
      <c r="F46" s="329">
        <v>3.5170892976655108</v>
      </c>
      <c r="G46" s="329">
        <v>3.3788886231559161</v>
      </c>
      <c r="H46" s="329">
        <v>3.323923881246456</v>
      </c>
      <c r="I46" s="329">
        <v>3.423095508114756</v>
      </c>
      <c r="J46" s="329">
        <v>3.4103096368676349</v>
      </c>
      <c r="K46" s="329">
        <v>3.1710871394401061</v>
      </c>
      <c r="L46" s="329">
        <v>3.4133866183794401</v>
      </c>
      <c r="M46" s="329">
        <v>3.117830980780866</v>
      </c>
      <c r="N46" s="329">
        <v>2.956714666454515</v>
      </c>
      <c r="O46" s="329">
        <v>2.8193235113615742</v>
      </c>
      <c r="P46" s="329">
        <v>2.8783756230899189</v>
      </c>
      <c r="Q46" s="329">
        <v>2.8828373964297849</v>
      </c>
      <c r="R46" s="329">
        <v>2.8857096246731011</v>
      </c>
      <c r="S46" s="329">
        <v>2.857429168261767</v>
      </c>
      <c r="T46" s="329">
        <v>2.8233661656728009</v>
      </c>
      <c r="U46" s="329">
        <v>2.7605612156551258</v>
      </c>
      <c r="V46" s="329">
        <v>2.6689675162874189</v>
      </c>
      <c r="W46" s="329">
        <v>2.602358538035078</v>
      </c>
      <c r="X46" s="329">
        <v>2.4858598299409511</v>
      </c>
      <c r="Y46" s="329">
        <v>2.4489325722868269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33.029816392285049</v>
      </c>
      <c r="C48" s="316">
        <v>31.587709282681161</v>
      </c>
      <c r="D48" s="316">
        <v>32.443969527696822</v>
      </c>
      <c r="E48" s="316">
        <v>31.92061189763054</v>
      </c>
      <c r="F48" s="316">
        <v>32.547144360596661</v>
      </c>
      <c r="G48" s="316">
        <v>31.268235318684859</v>
      </c>
      <c r="H48" s="316">
        <v>30.75959159705473</v>
      </c>
      <c r="I48" s="316">
        <v>31.67732583209397</v>
      </c>
      <c r="J48" s="316">
        <v>31.559005379573119</v>
      </c>
      <c r="K48" s="316">
        <v>29.34524038837877</v>
      </c>
      <c r="L48" s="316">
        <v>31.587479766483352</v>
      </c>
      <c r="M48" s="316">
        <v>28.852407896146161</v>
      </c>
      <c r="N48" s="316">
        <v>27.3614375233701</v>
      </c>
      <c r="O48" s="316">
        <v>26.090019774140021</v>
      </c>
      <c r="P48" s="316">
        <v>26.636488016074139</v>
      </c>
      <c r="Q48" s="316">
        <v>26.67777726656125</v>
      </c>
      <c r="R48" s="316">
        <v>26.7043568667249</v>
      </c>
      <c r="S48" s="316">
        <v>26.442649523094421</v>
      </c>
      <c r="T48" s="316">
        <v>26.127430497136121</v>
      </c>
      <c r="U48" s="316">
        <v>25.546233489672559</v>
      </c>
      <c r="V48" s="316">
        <v>24.698625395723781</v>
      </c>
      <c r="W48" s="316">
        <v>24.082225910976629</v>
      </c>
      <c r="X48" s="316">
        <v>23.00414686627358</v>
      </c>
      <c r="Y48" s="316">
        <v>22.662422023942309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</v>
      </c>
      <c r="D52" s="232">
        <f t="shared" si="1"/>
        <v>1.0000000000000002</v>
      </c>
      <c r="E52" s="232">
        <f t="shared" si="1"/>
        <v>1</v>
      </c>
      <c r="F52" s="232">
        <f t="shared" si="1"/>
        <v>1.0000000000000002</v>
      </c>
      <c r="G52" s="232">
        <f t="shared" si="1"/>
        <v>0.99999999999999978</v>
      </c>
      <c r="H52" s="232">
        <f t="shared" si="1"/>
        <v>1</v>
      </c>
      <c r="I52" s="232">
        <f t="shared" si="1"/>
        <v>0.99999999999999989</v>
      </c>
      <c r="J52" s="232">
        <f t="shared" si="1"/>
        <v>1</v>
      </c>
      <c r="K52" s="232">
        <f t="shared" si="1"/>
        <v>1</v>
      </c>
      <c r="L52" s="232">
        <f t="shared" si="1"/>
        <v>0.99999999999999989</v>
      </c>
      <c r="M52" s="232">
        <f t="shared" si="1"/>
        <v>1</v>
      </c>
      <c r="N52" s="232">
        <f t="shared" si="1"/>
        <v>1</v>
      </c>
      <c r="O52" s="232">
        <f t="shared" si="1"/>
        <v>1.0000000000000002</v>
      </c>
      <c r="P52" s="232">
        <f t="shared" si="1"/>
        <v>1</v>
      </c>
      <c r="Q52" s="232">
        <f t="shared" si="1"/>
        <v>1</v>
      </c>
      <c r="R52" s="232">
        <f t="shared" si="1"/>
        <v>0.99999999999999967</v>
      </c>
      <c r="S52" s="232">
        <f t="shared" si="1"/>
        <v>0.99999999999999989</v>
      </c>
      <c r="T52" s="232">
        <f t="shared" si="1"/>
        <v>1</v>
      </c>
      <c r="U52" s="232">
        <f t="shared" si="1"/>
        <v>1.0000000000000002</v>
      </c>
      <c r="V52" s="232">
        <f t="shared" si="1"/>
        <v>1.0000000000000004</v>
      </c>
      <c r="W52" s="232">
        <f t="shared" si="1"/>
        <v>0.99999999999999978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7.5701596660769019E-3</v>
      </c>
      <c r="C53" s="299">
        <f t="shared" si="2"/>
        <v>1.3324492995399069E-2</v>
      </c>
      <c r="D53" s="299">
        <f t="shared" si="2"/>
        <v>1.231566842217662E-2</v>
      </c>
      <c r="E53" s="299">
        <f t="shared" si="2"/>
        <v>1.1882923363487801E-2</v>
      </c>
      <c r="F53" s="299">
        <f t="shared" si="2"/>
        <v>1.2378042864766159E-2</v>
      </c>
      <c r="G53" s="299">
        <f t="shared" si="2"/>
        <v>1.2136393093384427E-2</v>
      </c>
      <c r="H53" s="299">
        <f t="shared" si="2"/>
        <v>1.1821609852515336E-2</v>
      </c>
      <c r="I53" s="299">
        <f t="shared" si="2"/>
        <v>1.2503853565327483E-2</v>
      </c>
      <c r="J53" s="299">
        <f t="shared" si="2"/>
        <v>1.3269316699830235E-2</v>
      </c>
      <c r="K53" s="299">
        <f t="shared" si="2"/>
        <v>1.3565509789321396E-2</v>
      </c>
      <c r="L53" s="299">
        <f t="shared" si="2"/>
        <v>1.3734302054178017E-2</v>
      </c>
      <c r="M53" s="299">
        <f t="shared" si="2"/>
        <v>1.3462696586692866E-2</v>
      </c>
      <c r="N53" s="299">
        <f t="shared" si="2"/>
        <v>1.3410502152755499E-2</v>
      </c>
      <c r="O53" s="299">
        <f t="shared" si="2"/>
        <v>1.1938757161387828E-2</v>
      </c>
      <c r="P53" s="299">
        <f t="shared" si="2"/>
        <v>1.2557273957339639E-2</v>
      </c>
      <c r="Q53" s="299">
        <f t="shared" si="2"/>
        <v>1.2512080803217914E-2</v>
      </c>
      <c r="R53" s="299">
        <f t="shared" si="2"/>
        <v>1.161132836332906E-2</v>
      </c>
      <c r="S53" s="299">
        <f t="shared" si="2"/>
        <v>1.105605515746394E-2</v>
      </c>
      <c r="T53" s="299">
        <f t="shared" si="2"/>
        <v>1.1019680255637066E-2</v>
      </c>
      <c r="U53" s="299">
        <f t="shared" si="2"/>
        <v>1.1087130560878336E-2</v>
      </c>
      <c r="V53" s="299">
        <f t="shared" si="2"/>
        <v>8.7921129460463987E-3</v>
      </c>
      <c r="W53" s="299">
        <f t="shared" si="2"/>
        <v>9.1194217341898243E-3</v>
      </c>
      <c r="X53" s="299">
        <f t="shared" si="2"/>
        <v>8.5943425752336815E-3</v>
      </c>
      <c r="Y53" s="299">
        <f t="shared" si="2"/>
        <v>8.6662733992434408E-3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8.2284344196488085E-3</v>
      </c>
      <c r="C54" s="233">
        <f t="shared" si="3"/>
        <v>1.448314456021638E-2</v>
      </c>
      <c r="D54" s="233">
        <f t="shared" si="3"/>
        <v>1.3386596111061543E-2</v>
      </c>
      <c r="E54" s="233">
        <f t="shared" si="3"/>
        <v>1.2916221047269345E-2</v>
      </c>
      <c r="F54" s="233">
        <f t="shared" si="3"/>
        <v>1.3454394418224087E-2</v>
      </c>
      <c r="G54" s="233">
        <f t="shared" si="3"/>
        <v>1.3191731623243943E-2</v>
      </c>
      <c r="H54" s="233">
        <f t="shared" si="3"/>
        <v>1.2849575926647107E-2</v>
      </c>
      <c r="I54" s="233">
        <f t="shared" si="3"/>
        <v>1.3591145179703782E-2</v>
      </c>
      <c r="J54" s="233">
        <f t="shared" si="3"/>
        <v>1.4423170325902424E-2</v>
      </c>
      <c r="K54" s="233">
        <f t="shared" si="3"/>
        <v>1.4745119336218915E-2</v>
      </c>
      <c r="L54" s="233">
        <f t="shared" si="3"/>
        <v>1.4928589189323931E-2</v>
      </c>
      <c r="M54" s="233">
        <f t="shared" si="3"/>
        <v>1.463336585510094E-2</v>
      </c>
      <c r="N54" s="233">
        <f t="shared" si="3"/>
        <v>1.4576632774734238E-2</v>
      </c>
      <c r="O54" s="233">
        <f t="shared" si="3"/>
        <v>1.2976909958030247E-2</v>
      </c>
      <c r="P54" s="233">
        <f t="shared" si="3"/>
        <v>1.3649210823195262E-2</v>
      </c>
      <c r="Q54" s="233">
        <f t="shared" si="3"/>
        <v>1.3600087829584695E-2</v>
      </c>
      <c r="R54" s="233">
        <f t="shared" si="3"/>
        <v>1.2621009090575067E-2</v>
      </c>
      <c r="S54" s="233">
        <f t="shared" si="3"/>
        <v>1.2017451258112986E-2</v>
      </c>
      <c r="T54" s="233">
        <f t="shared" si="3"/>
        <v>1.1977913321344638E-2</v>
      </c>
      <c r="U54" s="233">
        <f t="shared" si="3"/>
        <v>1.2051228870519931E-2</v>
      </c>
      <c r="V54" s="233">
        <f t="shared" si="3"/>
        <v>9.5566445065721709E-3</v>
      </c>
      <c r="W54" s="233">
        <f t="shared" si="3"/>
        <v>9.912414928467202E-3</v>
      </c>
      <c r="X54" s="233">
        <f t="shared" si="3"/>
        <v>9.3416767122105268E-3</v>
      </c>
      <c r="Y54" s="233">
        <f t="shared" si="3"/>
        <v>9.419862390482002E-3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2.0406517360729046E-2</v>
      </c>
      <c r="C55" s="233">
        <f t="shared" si="4"/>
        <v>3.5918198509336627E-2</v>
      </c>
      <c r="D55" s="233">
        <f t="shared" si="4"/>
        <v>3.319875835543263E-2</v>
      </c>
      <c r="E55" s="233">
        <f t="shared" si="4"/>
        <v>3.2032228197227973E-2</v>
      </c>
      <c r="F55" s="233">
        <f t="shared" si="4"/>
        <v>3.3366898157195742E-2</v>
      </c>
      <c r="G55" s="233">
        <f t="shared" si="4"/>
        <v>3.2715494425644975E-2</v>
      </c>
      <c r="H55" s="233">
        <f t="shared" si="4"/>
        <v>3.1866948298084827E-2</v>
      </c>
      <c r="I55" s="233">
        <f t="shared" si="4"/>
        <v>3.3706040045665388E-2</v>
      </c>
      <c r="J55" s="233">
        <f t="shared" si="4"/>
        <v>3.5769462408238022E-2</v>
      </c>
      <c r="K55" s="233">
        <f t="shared" si="4"/>
        <v>3.6567895953822899E-2</v>
      </c>
      <c r="L55" s="233">
        <f t="shared" si="4"/>
        <v>3.7022901189523352E-2</v>
      </c>
      <c r="M55" s="233">
        <f t="shared" si="4"/>
        <v>3.6290747320650338E-2</v>
      </c>
      <c r="N55" s="233">
        <f t="shared" si="4"/>
        <v>3.6150049281340912E-2</v>
      </c>
      <c r="O55" s="233">
        <f t="shared" si="4"/>
        <v>3.2182736695915003E-2</v>
      </c>
      <c r="P55" s="233">
        <f t="shared" si="4"/>
        <v>3.3850042841524243E-2</v>
      </c>
      <c r="Q55" s="233">
        <f t="shared" si="4"/>
        <v>3.3728217817370024E-2</v>
      </c>
      <c r="R55" s="233">
        <f t="shared" si="4"/>
        <v>3.1300102544626174E-2</v>
      </c>
      <c r="S55" s="233">
        <f t="shared" si="4"/>
        <v>2.980327912012019E-2</v>
      </c>
      <c r="T55" s="233">
        <f t="shared" si="4"/>
        <v>2.9705225036934683E-2</v>
      </c>
      <c r="U55" s="233">
        <f t="shared" si="4"/>
        <v>2.9887047598889417E-2</v>
      </c>
      <c r="V55" s="233">
        <f t="shared" si="4"/>
        <v>2.3700478376298975E-2</v>
      </c>
      <c r="W55" s="233">
        <f t="shared" si="4"/>
        <v>2.4582789022598653E-2</v>
      </c>
      <c r="X55" s="233">
        <f t="shared" si="4"/>
        <v>2.3167358246282105E-2</v>
      </c>
      <c r="Y55" s="233">
        <f t="shared" si="4"/>
        <v>2.3361258728395368E-2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6.2536101589330956E-2</v>
      </c>
      <c r="C56" s="233">
        <f t="shared" si="5"/>
        <v>0.1100718986576445</v>
      </c>
      <c r="D56" s="233">
        <f t="shared" si="5"/>
        <v>0.10173813044406772</v>
      </c>
      <c r="E56" s="233">
        <f t="shared" si="5"/>
        <v>9.8163279959247021E-2</v>
      </c>
      <c r="F56" s="233">
        <f t="shared" si="5"/>
        <v>0.10225339757850303</v>
      </c>
      <c r="G56" s="233">
        <f t="shared" si="5"/>
        <v>0.10025716033665394</v>
      </c>
      <c r="H56" s="233">
        <f t="shared" si="5"/>
        <v>9.7656777042518003E-2</v>
      </c>
      <c r="I56" s="233">
        <f t="shared" si="5"/>
        <v>0.10329270336574878</v>
      </c>
      <c r="J56" s="233">
        <f t="shared" si="5"/>
        <v>0.10961609447685847</v>
      </c>
      <c r="K56" s="233">
        <f t="shared" si="5"/>
        <v>0.11206290695526372</v>
      </c>
      <c r="L56" s="233">
        <f t="shared" si="5"/>
        <v>0.11345727783886188</v>
      </c>
      <c r="M56" s="233">
        <f t="shared" si="5"/>
        <v>0.11121358049876713</v>
      </c>
      <c r="N56" s="233">
        <f t="shared" si="5"/>
        <v>0.11078240908798022</v>
      </c>
      <c r="O56" s="233">
        <f t="shared" si="5"/>
        <v>9.8624515681029895E-2</v>
      </c>
      <c r="P56" s="233">
        <f t="shared" si="5"/>
        <v>0.10373400225628396</v>
      </c>
      <c r="Q56" s="233">
        <f t="shared" si="5"/>
        <v>0.10336066750484367</v>
      </c>
      <c r="R56" s="233">
        <f t="shared" si="5"/>
        <v>9.5919669088370518E-2</v>
      </c>
      <c r="S56" s="233">
        <f t="shared" si="5"/>
        <v>9.1332629561658649E-2</v>
      </c>
      <c r="T56" s="233">
        <f t="shared" si="5"/>
        <v>9.1032141242219214E-2</v>
      </c>
      <c r="U56" s="233">
        <f t="shared" si="5"/>
        <v>9.1589339415951487E-2</v>
      </c>
      <c r="V56" s="233">
        <f t="shared" si="5"/>
        <v>7.2630498249948508E-2</v>
      </c>
      <c r="W56" s="233">
        <f t="shared" si="5"/>
        <v>7.5334353456350728E-2</v>
      </c>
      <c r="X56" s="233">
        <f t="shared" si="5"/>
        <v>7.0996743012799984E-2</v>
      </c>
      <c r="Y56" s="233">
        <f t="shared" si="5"/>
        <v>7.1590954167663201E-2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1.3655412768563226E-2</v>
      </c>
      <c r="C57" s="300">
        <f t="shared" si="6"/>
        <v>2.38348811922496E-2</v>
      </c>
      <c r="D57" s="300">
        <f t="shared" si="6"/>
        <v>2.2038315987611145E-2</v>
      </c>
      <c r="E57" s="300">
        <f t="shared" si="6"/>
        <v>2.126657356291909E-2</v>
      </c>
      <c r="F57" s="300">
        <f t="shared" si="6"/>
        <v>2.2163292698633569E-2</v>
      </c>
      <c r="G57" s="300">
        <f t="shared" si="6"/>
        <v>2.1705073547835772E-2</v>
      </c>
      <c r="H57" s="300">
        <f t="shared" si="6"/>
        <v>2.1147731804836208E-2</v>
      </c>
      <c r="I57" s="300">
        <f t="shared" si="6"/>
        <v>2.2384045018647405E-2</v>
      </c>
      <c r="J57" s="300">
        <f t="shared" si="6"/>
        <v>2.3767252110227226E-2</v>
      </c>
      <c r="K57" s="300">
        <f t="shared" si="6"/>
        <v>2.4290536495073595E-2</v>
      </c>
      <c r="L57" s="300">
        <f t="shared" si="6"/>
        <v>2.4608582564231853E-2</v>
      </c>
      <c r="M57" s="300">
        <f t="shared" si="6"/>
        <v>2.3982221023485951E-2</v>
      </c>
      <c r="N57" s="300">
        <f t="shared" si="6"/>
        <v>2.3963182997231165E-2</v>
      </c>
      <c r="O57" s="300">
        <f t="shared" si="6"/>
        <v>2.1248199329911375E-2</v>
      </c>
      <c r="P57" s="300">
        <f t="shared" si="6"/>
        <v>2.2518186700032528E-2</v>
      </c>
      <c r="Q57" s="300">
        <f t="shared" si="6"/>
        <v>2.2322323745698612E-2</v>
      </c>
      <c r="R57" s="300">
        <f t="shared" si="6"/>
        <v>2.0161587046350054E-2</v>
      </c>
      <c r="S57" s="300">
        <f t="shared" si="6"/>
        <v>1.9179802694632406E-2</v>
      </c>
      <c r="T57" s="300">
        <f t="shared" si="6"/>
        <v>1.9075803383403062E-2</v>
      </c>
      <c r="U57" s="300">
        <f t="shared" si="6"/>
        <v>1.9202458965433544E-2</v>
      </c>
      <c r="V57" s="300">
        <f t="shared" si="6"/>
        <v>1.5374628910650017E-2</v>
      </c>
      <c r="W57" s="300">
        <f t="shared" si="6"/>
        <v>1.593592065750948E-2</v>
      </c>
      <c r="X57" s="300">
        <f t="shared" si="6"/>
        <v>1.5066963653527532E-2</v>
      </c>
      <c r="Y57" s="300">
        <f t="shared" si="6"/>
        <v>1.5173026588375044E-2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0.73442666963296932</v>
      </c>
      <c r="C58" s="301">
        <f t="shared" si="7"/>
        <v>0.59581153214515714</v>
      </c>
      <c r="D58" s="301">
        <f t="shared" si="7"/>
        <v>0.61127737764565915</v>
      </c>
      <c r="E58" s="301">
        <f t="shared" si="7"/>
        <v>0.62169383989562688</v>
      </c>
      <c r="F58" s="301">
        <f t="shared" si="7"/>
        <v>0.61123717418944756</v>
      </c>
      <c r="G58" s="301">
        <f t="shared" si="7"/>
        <v>0.62882874382509957</v>
      </c>
      <c r="H58" s="301">
        <f t="shared" si="7"/>
        <v>0.63478996485680406</v>
      </c>
      <c r="I58" s="301">
        <f t="shared" si="7"/>
        <v>0.61960564795625084</v>
      </c>
      <c r="J58" s="301">
        <f t="shared" si="7"/>
        <v>0.60288607016131135</v>
      </c>
      <c r="K58" s="301">
        <f t="shared" si="7"/>
        <v>0.59565631634179605</v>
      </c>
      <c r="L58" s="301">
        <f t="shared" si="7"/>
        <v>0.59075825389642933</v>
      </c>
      <c r="M58" s="301">
        <f t="shared" si="7"/>
        <v>0.59606160099318206</v>
      </c>
      <c r="N58" s="301">
        <f t="shared" si="7"/>
        <v>0.60078679319532136</v>
      </c>
      <c r="O58" s="301">
        <f t="shared" si="7"/>
        <v>0.63872510028079832</v>
      </c>
      <c r="P58" s="301">
        <f t="shared" si="7"/>
        <v>0.62889743990128544</v>
      </c>
      <c r="Q58" s="301">
        <f t="shared" si="7"/>
        <v>0.62786770354477783</v>
      </c>
      <c r="R58" s="301">
        <f t="shared" si="7"/>
        <v>0.63279018498759076</v>
      </c>
      <c r="S58" s="301">
        <f t="shared" si="7"/>
        <v>0.64485957804270433</v>
      </c>
      <c r="T58" s="301">
        <f t="shared" si="7"/>
        <v>0.64252561736228575</v>
      </c>
      <c r="U58" s="301">
        <f t="shared" si="7"/>
        <v>0.64210184147421823</v>
      </c>
      <c r="V58" s="301">
        <f t="shared" si="7"/>
        <v>0.69828323245370905</v>
      </c>
      <c r="W58" s="301">
        <f t="shared" si="7"/>
        <v>0.68938365529010293</v>
      </c>
      <c r="X58" s="301">
        <f t="shared" si="7"/>
        <v>0.70184449974481045</v>
      </c>
      <c r="Y58" s="301">
        <f t="shared" si="7"/>
        <v>0.7007483022075145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3.8509073083956423E-2</v>
      </c>
      <c r="C59" s="301">
        <f t="shared" si="8"/>
        <v>6.778111654181268E-2</v>
      </c>
      <c r="D59" s="301">
        <f t="shared" si="8"/>
        <v>6.2649269799768051E-2</v>
      </c>
      <c r="E59" s="301">
        <f t="shared" si="8"/>
        <v>6.044791450122057E-2</v>
      </c>
      <c r="F59" s="301">
        <f t="shared" si="8"/>
        <v>6.2966565877288744E-2</v>
      </c>
      <c r="G59" s="301">
        <f t="shared" si="8"/>
        <v>6.1737303996781664E-2</v>
      </c>
      <c r="H59" s="301">
        <f t="shared" si="8"/>
        <v>6.0136015336708461E-2</v>
      </c>
      <c r="I59" s="301">
        <f t="shared" si="8"/>
        <v>6.3606559441013719E-2</v>
      </c>
      <c r="J59" s="301">
        <f t="shared" si="8"/>
        <v>6.7500437125223384E-2</v>
      </c>
      <c r="K59" s="301">
        <f t="shared" si="8"/>
        <v>6.9007158493504542E-2</v>
      </c>
      <c r="L59" s="301">
        <f t="shared" si="8"/>
        <v>6.9865797406036004E-2</v>
      </c>
      <c r="M59" s="301">
        <f t="shared" si="8"/>
        <v>6.84841522018724E-2</v>
      </c>
      <c r="N59" s="301">
        <f t="shared" si="8"/>
        <v>6.8218641385756271E-2</v>
      </c>
      <c r="O59" s="301">
        <f t="shared" si="8"/>
        <v>6.0731938603581587E-2</v>
      </c>
      <c r="P59" s="301">
        <f t="shared" si="8"/>
        <v>6.3878306652553854E-2</v>
      </c>
      <c r="Q59" s="301">
        <f t="shared" si="8"/>
        <v>6.3648411042456374E-2</v>
      </c>
      <c r="R59" s="301">
        <f t="shared" si="8"/>
        <v>5.9066322543891325E-2</v>
      </c>
      <c r="S59" s="301">
        <f t="shared" si="8"/>
        <v>5.6241671887968768E-2</v>
      </c>
      <c r="T59" s="301">
        <f t="shared" si="8"/>
        <v>5.6056634343892908E-2</v>
      </c>
      <c r="U59" s="301">
        <f t="shared" si="8"/>
        <v>5.6399751114033302E-2</v>
      </c>
      <c r="V59" s="301">
        <f t="shared" si="8"/>
        <v>4.4725096290757771E-2</v>
      </c>
      <c r="W59" s="301">
        <f t="shared" si="8"/>
        <v>4.6390101865226505E-2</v>
      </c>
      <c r="X59" s="301">
        <f t="shared" si="8"/>
        <v>4.3719047013145267E-2</v>
      </c>
      <c r="Y59" s="301">
        <f t="shared" si="8"/>
        <v>4.4084955987455772E-2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8.4209258630953437E-2</v>
      </c>
      <c r="C60" s="301">
        <f t="shared" si="9"/>
        <v>8.5163927494087119E-2</v>
      </c>
      <c r="D60" s="301">
        <f t="shared" si="9"/>
        <v>9.3844059069517843E-2</v>
      </c>
      <c r="E60" s="301">
        <f t="shared" si="9"/>
        <v>9.3786335644429078E-2</v>
      </c>
      <c r="F60" s="301">
        <f t="shared" si="9"/>
        <v>9.2377447837442866E-2</v>
      </c>
      <c r="G60" s="301">
        <f t="shared" si="9"/>
        <v>8.0597585374755851E-2</v>
      </c>
      <c r="H60" s="301">
        <f t="shared" si="9"/>
        <v>8.2167386631809225E-2</v>
      </c>
      <c r="I60" s="301">
        <f t="shared" si="9"/>
        <v>8.1001022430451042E-2</v>
      </c>
      <c r="J60" s="301">
        <f t="shared" si="9"/>
        <v>7.9379389414048651E-2</v>
      </c>
      <c r="K60" s="301">
        <f t="shared" si="9"/>
        <v>7.9524022900050978E-2</v>
      </c>
      <c r="L60" s="301">
        <f t="shared" si="9"/>
        <v>8.0364630118213917E-2</v>
      </c>
      <c r="M60" s="301">
        <f t="shared" si="9"/>
        <v>8.170476847100662E-2</v>
      </c>
      <c r="N60" s="301">
        <f t="shared" si="9"/>
        <v>7.8154925245924045E-2</v>
      </c>
      <c r="O60" s="301">
        <f t="shared" si="9"/>
        <v>7.5536512388701127E-2</v>
      </c>
      <c r="P60" s="301">
        <f t="shared" si="9"/>
        <v>7.0391618084645433E-2</v>
      </c>
      <c r="Q60" s="301">
        <f t="shared" si="9"/>
        <v>7.2618422602060168E-2</v>
      </c>
      <c r="R60" s="301">
        <f t="shared" si="9"/>
        <v>8.9811869085594048E-2</v>
      </c>
      <c r="S60" s="301">
        <f t="shared" si="9"/>
        <v>9.1025734700307601E-2</v>
      </c>
      <c r="T60" s="301">
        <f t="shared" si="9"/>
        <v>9.4269541103993215E-2</v>
      </c>
      <c r="U60" s="301">
        <f t="shared" si="9"/>
        <v>9.3072373212959192E-2</v>
      </c>
      <c r="V60" s="301">
        <f t="shared" si="9"/>
        <v>9.1562432960489701E-2</v>
      </c>
      <c r="W60" s="301">
        <f t="shared" si="9"/>
        <v>9.2649547946340283E-2</v>
      </c>
      <c r="X60" s="301">
        <f t="shared" si="9"/>
        <v>9.2690218524071888E-2</v>
      </c>
      <c r="Y60" s="301">
        <f t="shared" si="9"/>
        <v>9.2086803906262435E-2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2.1418506554039929E-2</v>
      </c>
      <c r="C61" s="302">
        <f t="shared" si="10"/>
        <v>3.1101159291628565E-2</v>
      </c>
      <c r="D61" s="302">
        <f t="shared" si="10"/>
        <v>3.8966948950035732E-2</v>
      </c>
      <c r="E61" s="302">
        <f t="shared" si="10"/>
        <v>3.8253488674238972E-2</v>
      </c>
      <c r="F61" s="302">
        <f t="shared" si="10"/>
        <v>3.7476475467243808E-2</v>
      </c>
      <c r="G61" s="302">
        <f t="shared" si="10"/>
        <v>2.4376501859104057E-2</v>
      </c>
      <c r="H61" s="302">
        <f t="shared" si="10"/>
        <v>2.5600218682734981E-2</v>
      </c>
      <c r="I61" s="302">
        <f t="shared" si="10"/>
        <v>2.5367380113341331E-2</v>
      </c>
      <c r="J61" s="302">
        <f t="shared" si="10"/>
        <v>2.4767469118409585E-2</v>
      </c>
      <c r="K61" s="302">
        <f t="shared" si="10"/>
        <v>2.5369039553584861E-2</v>
      </c>
      <c r="L61" s="302">
        <f t="shared" si="10"/>
        <v>2.6533074036799779E-2</v>
      </c>
      <c r="M61" s="302">
        <f t="shared" si="10"/>
        <v>2.7561652490402391E-2</v>
      </c>
      <c r="N61" s="302">
        <f t="shared" si="10"/>
        <v>2.3651692327244088E-2</v>
      </c>
      <c r="O61" s="302">
        <f t="shared" si="10"/>
        <v>1.8599606893378508E-2</v>
      </c>
      <c r="P61" s="302">
        <f t="shared" si="10"/>
        <v>1.398197749495223E-2</v>
      </c>
      <c r="Q61" s="302">
        <f t="shared" si="10"/>
        <v>1.6311855022654292E-2</v>
      </c>
      <c r="R61" s="302">
        <f t="shared" si="10"/>
        <v>3.3498139497014197E-2</v>
      </c>
      <c r="S61" s="302">
        <f t="shared" si="10"/>
        <v>3.3975629625681278E-2</v>
      </c>
      <c r="T61" s="302">
        <f t="shared" si="10"/>
        <v>3.7424336398314349E-2</v>
      </c>
      <c r="U61" s="302">
        <f t="shared" si="10"/>
        <v>3.6232174376741727E-2</v>
      </c>
      <c r="V61" s="302">
        <f t="shared" si="10"/>
        <v>3.1168547651381957E-2</v>
      </c>
      <c r="W61" s="302">
        <f t="shared" si="10"/>
        <v>3.283435130906126E-2</v>
      </c>
      <c r="X61" s="302">
        <f t="shared" si="10"/>
        <v>3.2093805224837249E-2</v>
      </c>
      <c r="Y61" s="302">
        <f t="shared" si="10"/>
        <v>3.1547924483176053E-2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5.9499378309053996E-2</v>
      </c>
      <c r="C62" s="302">
        <f t="shared" si="11"/>
        <v>4.8269510378371981E-2</v>
      </c>
      <c r="D62" s="302">
        <f t="shared" si="11"/>
        <v>4.9522471675057494E-2</v>
      </c>
      <c r="E62" s="302">
        <f t="shared" si="11"/>
        <v>5.036635855128236E-2</v>
      </c>
      <c r="F62" s="302">
        <f t="shared" si="11"/>
        <v>4.9519214602909423E-2</v>
      </c>
      <c r="G62" s="302">
        <f t="shared" si="11"/>
        <v>5.094439086635421E-2</v>
      </c>
      <c r="H62" s="302">
        <f t="shared" si="11"/>
        <v>5.1427337578415389E-2</v>
      </c>
      <c r="I62" s="302">
        <f t="shared" si="11"/>
        <v>5.0197184245228198E-2</v>
      </c>
      <c r="J62" s="302">
        <f t="shared" si="11"/>
        <v>4.884265216527809E-2</v>
      </c>
      <c r="K62" s="302">
        <f t="shared" si="11"/>
        <v>4.8256935611978552E-2</v>
      </c>
      <c r="L62" s="302">
        <f t="shared" si="11"/>
        <v>4.7860120405684568E-2</v>
      </c>
      <c r="M62" s="302">
        <f t="shared" si="11"/>
        <v>4.8289769638563858E-2</v>
      </c>
      <c r="N62" s="302">
        <f t="shared" si="11"/>
        <v>4.8672579808786261E-2</v>
      </c>
      <c r="O62" s="302">
        <f t="shared" si="11"/>
        <v>5.1746141512110516E-2</v>
      </c>
      <c r="P62" s="302">
        <f t="shared" si="11"/>
        <v>5.0949956260415104E-2</v>
      </c>
      <c r="Q62" s="302">
        <f t="shared" si="11"/>
        <v>5.0866532447571999E-2</v>
      </c>
      <c r="R62" s="302">
        <f t="shared" si="11"/>
        <v>5.1265325952349818E-2</v>
      </c>
      <c r="S62" s="302">
        <f t="shared" si="11"/>
        <v>5.2243124571381139E-2</v>
      </c>
      <c r="T62" s="302">
        <f t="shared" si="11"/>
        <v>5.2054039377141009E-2</v>
      </c>
      <c r="U62" s="302">
        <f t="shared" si="11"/>
        <v>5.2019707288009497E-2</v>
      </c>
      <c r="V62" s="302">
        <f t="shared" si="11"/>
        <v>5.6571227506478881E-2</v>
      </c>
      <c r="W62" s="302">
        <f t="shared" si="11"/>
        <v>5.5850230665892148E-2</v>
      </c>
      <c r="X62" s="302">
        <f t="shared" si="11"/>
        <v>5.6859742614350436E-2</v>
      </c>
      <c r="Y62" s="302">
        <f t="shared" si="11"/>
        <v>5.6770934466893581E-2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3.2913737678595231E-3</v>
      </c>
      <c r="C63" s="302">
        <f t="shared" si="12"/>
        <v>5.7932578240865538E-3</v>
      </c>
      <c r="D63" s="302">
        <f t="shared" si="12"/>
        <v>5.354638444424617E-3</v>
      </c>
      <c r="E63" s="302">
        <f t="shared" si="12"/>
        <v>5.1664884189077378E-3</v>
      </c>
      <c r="F63" s="302">
        <f t="shared" si="12"/>
        <v>5.3817577672896355E-3</v>
      </c>
      <c r="G63" s="302">
        <f t="shared" si="12"/>
        <v>5.2766926492975779E-3</v>
      </c>
      <c r="H63" s="302">
        <f t="shared" si="12"/>
        <v>5.1398303706588419E-3</v>
      </c>
      <c r="I63" s="302">
        <f t="shared" si="12"/>
        <v>5.4364580718815137E-3</v>
      </c>
      <c r="J63" s="302">
        <f t="shared" si="12"/>
        <v>5.7692681303609704E-3</v>
      </c>
      <c r="K63" s="302">
        <f t="shared" si="12"/>
        <v>5.8980477344875645E-3</v>
      </c>
      <c r="L63" s="302">
        <f t="shared" si="12"/>
        <v>5.9714356757295728E-3</v>
      </c>
      <c r="M63" s="302">
        <f t="shared" si="12"/>
        <v>5.853346342040374E-3</v>
      </c>
      <c r="N63" s="302">
        <f t="shared" si="12"/>
        <v>5.8306531098936965E-3</v>
      </c>
      <c r="O63" s="302">
        <f t="shared" si="12"/>
        <v>5.1907639832120996E-3</v>
      </c>
      <c r="P63" s="302">
        <f t="shared" si="12"/>
        <v>5.4596843292781033E-3</v>
      </c>
      <c r="Q63" s="302">
        <f t="shared" si="12"/>
        <v>5.4400351318338765E-3</v>
      </c>
      <c r="R63" s="302">
        <f t="shared" si="12"/>
        <v>5.0484036362300269E-3</v>
      </c>
      <c r="S63" s="302">
        <f t="shared" si="12"/>
        <v>4.8069805032451909E-3</v>
      </c>
      <c r="T63" s="302">
        <f t="shared" si="12"/>
        <v>4.791165328537854E-3</v>
      </c>
      <c r="U63" s="302">
        <f t="shared" si="12"/>
        <v>4.8204915482079709E-3</v>
      </c>
      <c r="V63" s="302">
        <f t="shared" si="12"/>
        <v>3.8226578026288693E-3</v>
      </c>
      <c r="W63" s="302">
        <f t="shared" si="12"/>
        <v>3.9649659713868806E-3</v>
      </c>
      <c r="X63" s="302">
        <f t="shared" si="12"/>
        <v>3.7366706848842093E-3</v>
      </c>
      <c r="Y63" s="302">
        <f t="shared" si="12"/>
        <v>3.7679449561928004E-3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3.0458372847772044E-2</v>
      </c>
      <c r="C65" s="235">
        <f t="shared" si="14"/>
        <v>5.3610807904096981E-2</v>
      </c>
      <c r="D65" s="235">
        <f t="shared" si="14"/>
        <v>4.9551824164705431E-2</v>
      </c>
      <c r="E65" s="235">
        <f t="shared" si="14"/>
        <v>4.7810683828572245E-2</v>
      </c>
      <c r="F65" s="235">
        <f t="shared" si="14"/>
        <v>4.9802786378498325E-2</v>
      </c>
      <c r="G65" s="235">
        <f t="shared" si="14"/>
        <v>4.8830513776599804E-2</v>
      </c>
      <c r="H65" s="235">
        <f t="shared" si="14"/>
        <v>4.7563990250076967E-2</v>
      </c>
      <c r="I65" s="235">
        <f t="shared" si="14"/>
        <v>5.0308982997191561E-2</v>
      </c>
      <c r="J65" s="235">
        <f t="shared" si="14"/>
        <v>5.3388807278360463E-2</v>
      </c>
      <c r="K65" s="235">
        <f t="shared" si="14"/>
        <v>5.4580533734947971E-2</v>
      </c>
      <c r="L65" s="235">
        <f t="shared" si="14"/>
        <v>5.5259665743201493E-2</v>
      </c>
      <c r="M65" s="235">
        <f t="shared" si="14"/>
        <v>5.4166867049241674E-2</v>
      </c>
      <c r="N65" s="235">
        <f t="shared" si="14"/>
        <v>5.3956863878956297E-2</v>
      </c>
      <c r="O65" s="235">
        <f t="shared" si="14"/>
        <v>4.8035329900644796E-2</v>
      </c>
      <c r="P65" s="235">
        <f t="shared" si="14"/>
        <v>5.0523918783139624E-2</v>
      </c>
      <c r="Q65" s="235">
        <f t="shared" si="14"/>
        <v>5.0342085109990733E-2</v>
      </c>
      <c r="R65" s="235">
        <f t="shared" si="14"/>
        <v>4.6717927249672712E-2</v>
      </c>
      <c r="S65" s="235">
        <f t="shared" si="14"/>
        <v>4.4483797577031046E-2</v>
      </c>
      <c r="T65" s="235">
        <f t="shared" si="14"/>
        <v>4.4337443950289337E-2</v>
      </c>
      <c r="U65" s="235">
        <f t="shared" si="14"/>
        <v>4.4608828787116604E-2</v>
      </c>
      <c r="V65" s="235">
        <f t="shared" si="14"/>
        <v>3.5374875305527562E-2</v>
      </c>
      <c r="W65" s="235">
        <f t="shared" si="14"/>
        <v>3.6691795099214219E-2</v>
      </c>
      <c r="X65" s="235">
        <f t="shared" si="14"/>
        <v>3.4579150517918503E-2</v>
      </c>
      <c r="Y65" s="235">
        <f t="shared" si="14"/>
        <v>3.4868562624608197E-2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124.16635121602803</v>
      </c>
      <c r="C69" s="322">
        <f t="shared" si="15"/>
        <v>118.81908485023365</v>
      </c>
      <c r="D69" s="322">
        <f t="shared" si="15"/>
        <v>124.76757653104981</v>
      </c>
      <c r="E69" s="322">
        <f t="shared" si="15"/>
        <v>137.51505167952965</v>
      </c>
      <c r="F69" s="322">
        <f t="shared" si="15"/>
        <v>149.60895259320571</v>
      </c>
      <c r="G69" s="322">
        <f t="shared" si="15"/>
        <v>145.53955666894095</v>
      </c>
      <c r="H69" s="322">
        <f t="shared" si="15"/>
        <v>135.15873100424491</v>
      </c>
      <c r="I69" s="322">
        <f t="shared" si="15"/>
        <v>138.86565895518802</v>
      </c>
      <c r="J69" s="322">
        <f t="shared" si="15"/>
        <v>151.50062581690801</v>
      </c>
      <c r="K69" s="322">
        <f t="shared" si="15"/>
        <v>169.74113620264794</v>
      </c>
      <c r="L69" s="322">
        <f t="shared" si="15"/>
        <v>172.65246391315128</v>
      </c>
      <c r="M69" s="322">
        <f t="shared" si="15"/>
        <v>177.03919286140348</v>
      </c>
      <c r="N69" s="322">
        <f t="shared" si="15"/>
        <v>192.15121550228392</v>
      </c>
      <c r="O69" s="322">
        <f t="shared" si="15"/>
        <v>200.40871792545519</v>
      </c>
      <c r="P69" s="322">
        <f t="shared" si="15"/>
        <v>192.49793257338942</v>
      </c>
      <c r="Q69" s="322">
        <f t="shared" si="15"/>
        <v>189.32826560729603</v>
      </c>
      <c r="R69" s="322">
        <f t="shared" si="15"/>
        <v>198.98309626481165</v>
      </c>
      <c r="S69" s="322">
        <f t="shared" si="15"/>
        <v>195.81649866469533</v>
      </c>
      <c r="T69" s="322">
        <f t="shared" si="15"/>
        <v>195.66354361426676</v>
      </c>
      <c r="U69" s="322">
        <f t="shared" si="15"/>
        <v>186.79312230126794</v>
      </c>
      <c r="V69" s="322">
        <f t="shared" si="15"/>
        <v>191.12818539845691</v>
      </c>
      <c r="W69" s="322">
        <f t="shared" si="15"/>
        <v>167.87837833336221</v>
      </c>
      <c r="X69" s="322">
        <f t="shared" si="15"/>
        <v>155.97334992040169</v>
      </c>
      <c r="Y69" s="322">
        <f t="shared" si="15"/>
        <v>162.40565192708951</v>
      </c>
      <c r="DA69" s="95"/>
    </row>
    <row r="70" spans="1:105" ht="12" customHeight="1" x14ac:dyDescent="0.25">
      <c r="A70" s="55" t="s">
        <v>91</v>
      </c>
      <c r="B70" s="334">
        <f>IF(B$6=0,0,B$6/WWP!B$5*1000)</f>
        <v>0.93995910385951387</v>
      </c>
      <c r="C70" s="334">
        <f>IF(C$6=0,0,C$6/WWP!C$5*1000)</f>
        <v>1.5832040638066658</v>
      </c>
      <c r="D70" s="334">
        <f>IF(D$6=0,0,D$6/WWP!D$5*1000)</f>
        <v>1.5365961023949548</v>
      </c>
      <c r="E70" s="334">
        <f>IF(E$6=0,0,E$6/WWP!E$5*1000)</f>
        <v>1.634080820433915</v>
      </c>
      <c r="F70" s="334">
        <f>IF(F$6=0,0,F$6/WWP!F$5*1000)</f>
        <v>1.8518660281514678</v>
      </c>
      <c r="G70" s="334">
        <f>IF(G$6=0,0,G$6/WWP!G$5*1000)</f>
        <v>1.7663252703711663</v>
      </c>
      <c r="H70" s="334">
        <f>IF(H$6=0,0,H$6/WWP!H$5*1000)</f>
        <v>1.5977937860932518</v>
      </c>
      <c r="I70" s="334">
        <f>IF(I$6=0,0,I$6/WWP!I$5*1000)</f>
        <v>1.7363558648283779</v>
      </c>
      <c r="J70" s="334">
        <f>IF(J$6=0,0,J$6/WWP!J$5*1000)</f>
        <v>2.0103097841870285</v>
      </c>
      <c r="K70" s="334">
        <f>IF(K$6=0,0,K$6/WWP!K$5*1000)</f>
        <v>2.3026250448075571</v>
      </c>
      <c r="L70" s="334">
        <f>IF(L$6=0,0,L$6/WWP!L$5*1000)</f>
        <v>2.3712610897812905</v>
      </c>
      <c r="M70" s="334">
        <f>IF(M$6=0,0,M$6/WWP!M$5*1000)</f>
        <v>2.3834249374460765</v>
      </c>
      <c r="N70" s="334">
        <f>IF(N$6=0,0,N$6/WWP!N$5*1000)</f>
        <v>2.5768442891479637</v>
      </c>
      <c r="O70" s="334">
        <f>IF(O$6=0,0,O$6/WWP!O$5*1000)</f>
        <v>2.3926310163370812</v>
      </c>
      <c r="P70" s="334">
        <f>IF(P$6=0,0,P$6/WWP!P$5*1000)</f>
        <v>2.417249275545545</v>
      </c>
      <c r="Q70" s="334">
        <f>IF(Q$6=0,0,Q$6/WWP!Q$5*1000)</f>
        <v>2.3688905576115906</v>
      </c>
      <c r="R70" s="334">
        <f>IF(R$6=0,0,R$6/WWP!R$5*1000)</f>
        <v>2.3104580694826451</v>
      </c>
      <c r="S70" s="334">
        <f>IF(S$6=0,0,S$6/WWP!S$5*1000)</f>
        <v>2.1649580099783359</v>
      </c>
      <c r="T70" s="334">
        <f>IF(T$6=0,0,T$6/WWP!T$5*1000)</f>
        <v>2.1561496883141174</v>
      </c>
      <c r="U70" s="334">
        <f>IF(U$6=0,0,U$6/WWP!U$5*1000)</f>
        <v>2.0709997348282729</v>
      </c>
      <c r="V70" s="334">
        <f>IF(V$6=0,0,V$6/WWP!V$5*1000)</f>
        <v>1.6804205931961287</v>
      </c>
      <c r="W70" s="334">
        <f>IF(W$6=0,0,W$6/WWP!W$5*1000)</f>
        <v>1.5309537320738051</v>
      </c>
      <c r="X70" s="334">
        <f>IF(X$6=0,0,X$6/WWP!X$5*1000)</f>
        <v>1.3404884018227292</v>
      </c>
      <c r="Y70" s="334">
        <f>IF(Y$6=0,0,Y$6/WWP!Y$5*1000)</f>
        <v>1.4074517811825253</v>
      </c>
      <c r="DA70" s="67"/>
    </row>
    <row r="71" spans="1:105" ht="12" customHeight="1" x14ac:dyDescent="0.25">
      <c r="A71" s="173" t="s">
        <v>92</v>
      </c>
      <c r="B71" s="335">
        <f>IF(B$7=0,0,B$7/WWP!B$5*1000)</f>
        <v>1.0216946781081675</v>
      </c>
      <c r="C71" s="335">
        <f>IF(C$7=0,0,C$7/WWP!C$5*1000)</f>
        <v>1.7208739823985497</v>
      </c>
      <c r="D71" s="335">
        <f>IF(D$7=0,0,D$7/WWP!D$5*1000)</f>
        <v>1.6702131547771246</v>
      </c>
      <c r="E71" s="335">
        <f>IF(E$7=0,0,E$7/WWP!E$5*1000)</f>
        <v>1.7761748048194725</v>
      </c>
      <c r="F71" s="335">
        <f>IF(F$7=0,0,F$7/WWP!F$5*1000)</f>
        <v>2.012897856686378</v>
      </c>
      <c r="G71" s="335">
        <f>IF(G$7=0,0,G$7/WWP!G$5*1000)</f>
        <v>1.9199187721425721</v>
      </c>
      <c r="H71" s="335">
        <f>IF(H$7=0,0,H$7/WWP!H$5*1000)</f>
        <v>1.7367323761883173</v>
      </c>
      <c r="I71" s="335">
        <f>IF(I$7=0,0,I$7/WWP!I$5*1000)</f>
        <v>1.8873433313351931</v>
      </c>
      <c r="J71" s="335">
        <f>IF(J$7=0,0,J$7/WWP!J$5*1000)</f>
        <v>2.1851193306380745</v>
      </c>
      <c r="K71" s="335">
        <f>IF(K$7=0,0,K$7/WWP!K$5*1000)</f>
        <v>2.5028533095734322</v>
      </c>
      <c r="L71" s="335">
        <f>IF(L$7=0,0,L$7/WWP!L$5*1000)</f>
        <v>2.5774577062840112</v>
      </c>
      <c r="M71" s="335">
        <f>IF(M$7=0,0,M$7/WWP!M$5*1000)</f>
        <v>2.5906792798326919</v>
      </c>
      <c r="N71" s="335">
        <f>IF(N$7=0,0,N$7/WWP!N$5*1000)</f>
        <v>2.8009177055956131</v>
      </c>
      <c r="O71" s="335">
        <f>IF(O$7=0,0,O$7/WWP!O$5*1000)</f>
        <v>2.6006858873229146</v>
      </c>
      <c r="P71" s="335">
        <f>IF(P$7=0,0,P$7/WWP!P$5*1000)</f>
        <v>2.6274448647234188</v>
      </c>
      <c r="Q71" s="335">
        <f>IF(Q$7=0,0,Q$7/WWP!Q$5*1000)</f>
        <v>2.5748810408821652</v>
      </c>
      <c r="R71" s="335">
        <f>IF(R$7=0,0,R$7/WWP!R$5*1000)</f>
        <v>2.5113674668289621</v>
      </c>
      <c r="S71" s="335">
        <f>IF(S$7=0,0,S$7/WWP!S$5*1000)</f>
        <v>2.3532152282373229</v>
      </c>
      <c r="T71" s="335">
        <f>IF(T$7=0,0,T$7/WWP!T$5*1000)</f>
        <v>2.3436409655588242</v>
      </c>
      <c r="U71" s="335">
        <f>IF(U$7=0,0,U$7/WWP!U$5*1000)</f>
        <v>2.2510866682916011</v>
      </c>
      <c r="V71" s="335">
        <f>IF(V$7=0,0,V$7/WWP!V$5*1000)</f>
        <v>1.8265441230392703</v>
      </c>
      <c r="W71" s="335">
        <f>IF(W$7=0,0,W$7/WWP!W$5*1000)</f>
        <v>1.6640801435584842</v>
      </c>
      <c r="X71" s="335">
        <f>IF(X$7=0,0,X$7/WWP!X$5*1000)</f>
        <v>1.4570526106768802</v>
      </c>
      <c r="Y71" s="335">
        <f>IF(Y$7=0,0,Y$7/WWP!Y$5*1000)</f>
        <v>1.5298388925897013</v>
      </c>
      <c r="DA71" s="177"/>
    </row>
    <row r="72" spans="1:105" ht="12" customHeight="1" x14ac:dyDescent="0.25">
      <c r="A72" s="173" t="s">
        <v>93</v>
      </c>
      <c r="B72" s="335">
        <f>IF(B$8=0,0,B$8/WWP!B$5*1000)</f>
        <v>2.5338028017082554</v>
      </c>
      <c r="C72" s="335">
        <f>IF(C$8=0,0,C$8/WWP!C$5*1000)</f>
        <v>4.2677674763484044</v>
      </c>
      <c r="D72" s="335">
        <f>IF(D$8=0,0,D$8/WWP!D$5*1000)</f>
        <v>4.1421286238472694</v>
      </c>
      <c r="E72" s="335">
        <f>IF(E$8=0,0,E$8/WWP!E$5*1000)</f>
        <v>4.4049135159522921</v>
      </c>
      <c r="F72" s="335">
        <f>IF(F$8=0,0,F$8/WWP!F$5*1000)</f>
        <v>4.9919866845822192</v>
      </c>
      <c r="G72" s="335">
        <f>IF(G$8=0,0,G$8/WWP!G$5*1000)</f>
        <v>4.761398554913578</v>
      </c>
      <c r="H72" s="335">
        <f>IF(H$8=0,0,H$8/WWP!H$5*1000)</f>
        <v>4.307096292947028</v>
      </c>
      <c r="I72" s="335">
        <f>IF(I$8=0,0,I$8/WWP!I$5*1000)</f>
        <v>4.6806114617112806</v>
      </c>
      <c r="J72" s="335">
        <f>IF(J$8=0,0,J$8/WWP!J$5*1000)</f>
        <v>5.4190959399824248</v>
      </c>
      <c r="K72" s="335">
        <f>IF(K$8=0,0,K$8/WWP!K$5*1000)</f>
        <v>6.2070762077421104</v>
      </c>
      <c r="L72" s="335">
        <f>IF(L$8=0,0,L$8/WWP!L$5*1000)</f>
        <v>6.3920951115843492</v>
      </c>
      <c r="M72" s="335">
        <f>IF(M$8=0,0,M$8/WWP!M$5*1000)</f>
        <v>6.4248846139850766</v>
      </c>
      <c r="N72" s="335">
        <f>IF(N$8=0,0,N$8/WWP!N$5*1000)</f>
        <v>6.9462759098771203</v>
      </c>
      <c r="O72" s="335">
        <f>IF(O$8=0,0,O$8/WWP!O$5*1000)</f>
        <v>6.4497010005608253</v>
      </c>
      <c r="P72" s="335">
        <f>IF(P$8=0,0,P$8/WWP!P$5*1000)</f>
        <v>6.5160632645140781</v>
      </c>
      <c r="Q72" s="335">
        <f>IF(Q$8=0,0,Q$8/WWP!Q$5*1000)</f>
        <v>6.3857049813877662</v>
      </c>
      <c r="R72" s="335">
        <f>IF(R$8=0,0,R$8/WWP!R$5*1000)</f>
        <v>6.2281913177358277</v>
      </c>
      <c r="S72" s="335">
        <f>IF(S$8=0,0,S$8/WWP!S$5*1000)</f>
        <v>5.835973766028558</v>
      </c>
      <c r="T72" s="335">
        <f>IF(T$8=0,0,T$8/WWP!T$5*1000)</f>
        <v>5.8122295945858795</v>
      </c>
      <c r="U72" s="335">
        <f>IF(U$8=0,0,U$8/WWP!U$5*1000)</f>
        <v>5.5826949373631685</v>
      </c>
      <c r="V72" s="335">
        <f>IF(V$8=0,0,V$8/WWP!V$5*1000)</f>
        <v>4.5298294251373878</v>
      </c>
      <c r="W72" s="335">
        <f>IF(W$8=0,0,W$8/WWP!W$5*1000)</f>
        <v>4.1269187560250398</v>
      </c>
      <c r="X72" s="335">
        <f>IF(X$8=0,0,X$8/WWP!X$5*1000)</f>
        <v>3.6134904744786631</v>
      </c>
      <c r="Y72" s="335">
        <f>IF(Y$8=0,0,Y$8/WWP!Y$5*1000)</f>
        <v>3.7940004536224601</v>
      </c>
      <c r="DA72" s="177"/>
    </row>
    <row r="73" spans="1:105" ht="12" customHeight="1" x14ac:dyDescent="0.25">
      <c r="A73" s="173" t="s">
        <v>94</v>
      </c>
      <c r="B73" s="335">
        <f>IF(B$9=0,0,B$9/WWP!B$5*1000)</f>
        <v>7.7648795536220732</v>
      </c>
      <c r="C73" s="335">
        <f>IF(C$9=0,0,C$9/WWP!C$5*1000)</f>
        <v>13.078642266228979</v>
      </c>
      <c r="D73" s="335">
        <f>IF(D$9=0,0,D$9/WWP!D$5*1000)</f>
        <v>12.693619976306147</v>
      </c>
      <c r="E73" s="335">
        <f>IF(E$9=0,0,E$9/WWP!E$5*1000)</f>
        <v>13.498928516627991</v>
      </c>
      <c r="F73" s="335">
        <f>IF(F$9=0,0,F$9/WWP!F$5*1000)</f>
        <v>15.298023710816473</v>
      </c>
      <c r="G73" s="335">
        <f>IF(G$9=0,0,G$9/WWP!G$5*1000)</f>
        <v>14.591382668283545</v>
      </c>
      <c r="H73" s="335">
        <f>IF(H$9=0,0,H$9/WWP!H$5*1000)</f>
        <v>13.19916605903121</v>
      </c>
      <c r="I73" s="335">
        <f>IF(I$9=0,0,I$9/WWP!I$5*1000)</f>
        <v>14.343809318147471</v>
      </c>
      <c r="J73" s="335">
        <f>IF(J$9=0,0,J$9/WWP!J$5*1000)</f>
        <v>16.606906912849372</v>
      </c>
      <c r="K73" s="335">
        <f>IF(K$9=0,0,K$9/WWP!K$5*1000)</f>
        <v>19.021685152758081</v>
      </c>
      <c r="L73" s="335">
        <f>IF(L$9=0,0,L$9/WWP!L$5*1000)</f>
        <v>19.588678567758489</v>
      </c>
      <c r="M73" s="335">
        <f>IF(M$9=0,0,M$9/WWP!M$5*1000)</f>
        <v>19.689162526728456</v>
      </c>
      <c r="N73" s="335">
        <f>IF(N$9=0,0,N$9/WWP!N$5*1000)</f>
        <v>21.286974562526662</v>
      </c>
      <c r="O73" s="335">
        <f>IF(O$9=0,0,O$9/WWP!O$5*1000)</f>
        <v>19.765212743654153</v>
      </c>
      <c r="P73" s="335">
        <f>IF(P$9=0,0,P$9/WWP!P$5*1000)</f>
        <v>19.968580971897978</v>
      </c>
      <c r="Q73" s="335">
        <f>IF(Q$9=0,0,Q$9/WWP!Q$5*1000)</f>
        <v>19.569095910704455</v>
      </c>
      <c r="R73" s="335">
        <f>IF(R$9=0,0,R$9/WWP!R$5*1000)</f>
        <v>19.086392747900113</v>
      </c>
      <c r="S73" s="335">
        <f>IF(S$9=0,0,S$9/WWP!S$5*1000)</f>
        <v>17.884435734603642</v>
      </c>
      <c r="T73" s="335">
        <f>IF(T$9=0,0,T$9/WWP!T$5*1000)</f>
        <v>17.811671338247052</v>
      </c>
      <c r="U73" s="335">
        <f>IF(U$9=0,0,U$9/WWP!U$5*1000)</f>
        <v>17.108258679016171</v>
      </c>
      <c r="V73" s="335">
        <f>IF(V$9=0,0,V$9/WWP!V$5*1000)</f>
        <v>13.881735335098453</v>
      </c>
      <c r="W73" s="335">
        <f>IF(W$9=0,0,W$9/WWP!W$5*1000)</f>
        <v>12.647009091044477</v>
      </c>
      <c r="X73" s="335">
        <f>IF(X$9=0,0,X$9/WWP!X$5*1000)</f>
        <v>11.07359984114429</v>
      </c>
      <c r="Y73" s="335">
        <f>IF(Y$9=0,0,Y$9/WWP!Y$5*1000)</f>
        <v>11.626775583681731</v>
      </c>
      <c r="DA73" s="177"/>
    </row>
    <row r="74" spans="1:105" ht="12" customHeight="1" x14ac:dyDescent="0.25">
      <c r="A74" s="56" t="s">
        <v>95</v>
      </c>
      <c r="B74" s="336">
        <f>IF(B$10=0,0,B$10/WWP!B$5*1000)</f>
        <v>1.6955427778212546</v>
      </c>
      <c r="C74" s="336">
        <f>IF(C$10=0,0,C$10/WWP!C$5*1000)</f>
        <v>2.8320387707771428</v>
      </c>
      <c r="D74" s="336">
        <f>IF(D$10=0,0,D$10/WWP!D$5*1000)</f>
        <v>2.7496672765997316</v>
      </c>
      <c r="E74" s="336">
        <f>IF(E$10=0,0,E$10/WWP!E$5*1000)</f>
        <v>2.9244739625513376</v>
      </c>
      <c r="F74" s="336">
        <f>IF(F$10=0,0,F$10/WWP!F$5*1000)</f>
        <v>3.315827006659211</v>
      </c>
      <c r="G74" s="336">
        <f>IF(G$10=0,0,G$10/WWP!G$5*1000)</f>
        <v>3.1589467816187748</v>
      </c>
      <c r="H74" s="336">
        <f>IF(H$10=0,0,H$10/WWP!H$5*1000)</f>
        <v>2.8583005943597724</v>
      </c>
      <c r="I74" s="336">
        <f>IF(I$10=0,0,I$10/WWP!I$5*1000)</f>
        <v>3.1083751615970661</v>
      </c>
      <c r="J74" s="336">
        <f>IF(J$10=0,0,J$10/WWP!J$5*1000)</f>
        <v>3.6007535686476517</v>
      </c>
      <c r="K74" s="336">
        <f>IF(K$10=0,0,K$10/WWP!K$5*1000)</f>
        <v>4.1231032636456773</v>
      </c>
      <c r="L74" s="336">
        <f>IF(L$10=0,0,L$10/WWP!L$5*1000)</f>
        <v>4.2487324131248458</v>
      </c>
      <c r="M74" s="336">
        <f>IF(M$10=0,0,M$10/WWP!M$5*1000)</f>
        <v>4.2457930530217336</v>
      </c>
      <c r="N74" s="336">
        <f>IF(N$10=0,0,N$10/WWP!N$5*1000)</f>
        <v>4.6045547402216309</v>
      </c>
      <c r="O74" s="336">
        <f>IF(O$10=0,0,O$10/WWP!O$5*1000)</f>
        <v>4.2583243859320543</v>
      </c>
      <c r="P74" s="336">
        <f>IF(P$10=0,0,P$10/WWP!P$5*1000)</f>
        <v>4.3347043850578562</v>
      </c>
      <c r="Q74" s="336">
        <f>IF(Q$10=0,0,Q$10/WWP!Q$5*1000)</f>
        <v>4.2262468390976782</v>
      </c>
      <c r="R74" s="336">
        <f>IF(R$10=0,0,R$10/WWP!R$5*1000)</f>
        <v>4.0118150160952535</v>
      </c>
      <c r="S74" s="336">
        <f>IF(S$10=0,0,S$10/WWP!S$5*1000)</f>
        <v>3.755721808742607</v>
      </c>
      <c r="T74" s="336">
        <f>IF(T$10=0,0,T$10/WWP!T$5*1000)</f>
        <v>3.7324392872856631</v>
      </c>
      <c r="U74" s="336">
        <f>IF(U$10=0,0,U$10/WWP!U$5*1000)</f>
        <v>3.5868872660153079</v>
      </c>
      <c r="V74" s="336">
        <f>IF(V$10=0,0,V$10/WWP!V$5*1000)</f>
        <v>2.9385249248671905</v>
      </c>
      <c r="W74" s="336">
        <f>IF(W$10=0,0,W$10/WWP!W$5*1000)</f>
        <v>2.6752965172318182</v>
      </c>
      <c r="X74" s="336">
        <f>IF(X$10=0,0,X$10/WWP!X$5*1000)</f>
        <v>2.3500447941696239</v>
      </c>
      <c r="Y74" s="336">
        <f>IF(Y$10=0,0,Y$10/WWP!Y$5*1000)</f>
        <v>2.4641852747921122</v>
      </c>
      <c r="DA74" s="68"/>
    </row>
    <row r="75" spans="1:105" ht="12" customHeight="1" x14ac:dyDescent="0.25">
      <c r="A75" s="174" t="s">
        <v>2898</v>
      </c>
      <c r="B75" s="349">
        <f>IF(B$16=0,0,B$16/WWP!B$5*1000)</f>
        <v>91.191079804065041</v>
      </c>
      <c r="C75" s="349">
        <f>IF(C$16=0,0,C$16/WWP!C$5*1000)</f>
        <v>70.793780992703134</v>
      </c>
      <c r="D75" s="349">
        <f>IF(D$16=0,0,D$16/WWP!D$5*1000)</f>
        <v>76.267596997104192</v>
      </c>
      <c r="E75" s="349">
        <f>IF(E$16=0,0,E$16/WWP!E$5*1000)</f>
        <v>85.492260522092351</v>
      </c>
      <c r="F75" s="349">
        <f>IF(F$16=0,0,F$16/WWP!F$5*1000)</f>
        <v>91.44655341651405</v>
      </c>
      <c r="G75" s="349">
        <f>IF(G$16=0,0,G$16/WWP!G$5*1000)</f>
        <v>91.519456596992029</v>
      </c>
      <c r="H75" s="349">
        <f>IF(H$16=0,0,H$16/WWP!H$5*1000)</f>
        <v>85.797406104274856</v>
      </c>
      <c r="I75" s="349">
        <f>IF(I$16=0,0,I$16/WWP!I$5*1000)</f>
        <v>86.041946595801022</v>
      </c>
      <c r="J75" s="349">
        <f>IF(J$16=0,0,J$16/WWP!J$5*1000)</f>
        <v>91.337616925734963</v>
      </c>
      <c r="K75" s="349">
        <f>IF(K$16=0,0,K$16/WWP!K$5*1000)</f>
        <v>101.10737992214032</v>
      </c>
      <c r="L75" s="349">
        <f>IF(L$16=0,0,L$16/WWP!L$5*1000)</f>
        <v>101.99586811224955</v>
      </c>
      <c r="M75" s="349">
        <f>IF(M$16=0,0,M$16/WWP!M$5*1000)</f>
        <v>105.52626473550889</v>
      </c>
      <c r="N75" s="349">
        <f>IF(N$16=0,0,N$16/WWP!N$5*1000)</f>
        <v>115.44191257020027</v>
      </c>
      <c r="O75" s="349">
        <f>IF(O$16=0,0,O$16/WWP!O$5*1000)</f>
        <v>128.00607845408257</v>
      </c>
      <c r="P75" s="349">
        <f>IF(P$16=0,0,P$16/WWP!P$5*1000)</f>
        <v>121.06145698169489</v>
      </c>
      <c r="Q75" s="349">
        <f>IF(Q$16=0,0,Q$16/WWP!Q$5*1000)</f>
        <v>118.87310334296869</v>
      </c>
      <c r="R75" s="349">
        <f>IF(R$16=0,0,R$16/WWP!R$5*1000)</f>
        <v>125.91455029481376</v>
      </c>
      <c r="S75" s="349">
        <f>IF(S$16=0,0,S$16/WWP!S$5*1000)</f>
        <v>126.27414470271522</v>
      </c>
      <c r="T75" s="349">
        <f>IF(T$16=0,0,T$16/WWP!T$5*1000)</f>
        <v>125.71883915604931</v>
      </c>
      <c r="U75" s="349">
        <f>IF(U$16=0,0,U$16/WWP!U$5*1000)</f>
        <v>119.94020780436303</v>
      </c>
      <c r="V75" s="349">
        <f>IF(V$16=0,0,V$16/WWP!V$5*1000)</f>
        <v>133.46160711304626</v>
      </c>
      <c r="W75" s="349">
        <f>IF(W$16=0,0,W$16/WWP!W$5*1000)</f>
        <v>115.73261009962806</v>
      </c>
      <c r="X75" s="349">
        <f>IF(X$16=0,0,X$16/WWP!X$5*1000)</f>
        <v>109.46903774840661</v>
      </c>
      <c r="Y75" s="349">
        <f>IF(Y$16=0,0,Y$16/WWP!Y$5*1000)</f>
        <v>113.80548485681254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4.7815310935462234</v>
      </c>
      <c r="C76" s="349">
        <f>IF(C$27=0,0,C$27/WWP!C$5*1000)</f>
        <v>8.0536902376252169</v>
      </c>
      <c r="D76" s="349">
        <f>IF(D$27=0,0,D$27/WWP!D$5*1000)</f>
        <v>7.8165975643569467</v>
      </c>
      <c r="E76" s="349">
        <f>IF(E$27=0,0,E$27/WWP!E$5*1000)</f>
        <v>8.3124980865551361</v>
      </c>
      <c r="F76" s="349">
        <f>IF(F$27=0,0,F$27/WWP!F$5*1000)</f>
        <v>9.4203619692922533</v>
      </c>
      <c r="G76" s="349">
        <f>IF(G$27=0,0,G$27/WWP!G$5*1000)</f>
        <v>8.985219853627239</v>
      </c>
      <c r="H76" s="349">
        <f>IF(H$27=0,0,H$27/WWP!H$5*1000)</f>
        <v>8.1279075205613243</v>
      </c>
      <c r="I76" s="349">
        <f>IF(I$27=0,0,I$27/WWP!I$5*1000)</f>
        <v>8.8327667906487068</v>
      </c>
      <c r="J76" s="349">
        <f>IF(J$27=0,0,J$27/WWP!J$5*1000)</f>
        <v>10.226358467386193</v>
      </c>
      <c r="K76" s="349">
        <f>IF(K$27=0,0,K$27/WWP!K$5*1000)</f>
        <v>11.713353488803666</v>
      </c>
      <c r="L76" s="349">
        <f>IF(L$27=0,0,L$27/WWP!L$5*1000)</f>
        <v>12.062502065409173</v>
      </c>
      <c r="M76" s="349">
        <f>IF(M$27=0,0,M$27/WWP!M$5*1000)</f>
        <v>12.124379029616998</v>
      </c>
      <c r="N76" s="349">
        <f>IF(N$27=0,0,N$27/WWP!N$5*1000)</f>
        <v>13.108294862187478</v>
      </c>
      <c r="O76" s="349">
        <f>IF(O$27=0,0,O$27/WWP!O$5*1000)</f>
        <v>12.171209952671244</v>
      </c>
      <c r="P76" s="349">
        <f>IF(P$27=0,0,P$27/WWP!P$5*1000)</f>
        <v>12.296441966905606</v>
      </c>
      <c r="Q76" s="349">
        <f>IF(Q$27=0,0,Q$27/WWP!Q$5*1000)</f>
        <v>12.050443271328534</v>
      </c>
      <c r="R76" s="349">
        <f>IF(R$27=0,0,R$27/WWP!R$5*1000)</f>
        <v>11.753199744759545</v>
      </c>
      <c r="S76" s="349">
        <f>IF(S$27=0,0,S$27/WWP!S$5*1000)</f>
        <v>11.01304726815067</v>
      </c>
      <c r="T76" s="349">
        <f>IF(T$27=0,0,T$27/WWP!T$5*1000)</f>
        <v>10.968239718815294</v>
      </c>
      <c r="U76" s="349">
        <f>IF(U$27=0,0,U$27/WWP!U$5*1000)</f>
        <v>10.535085607604698</v>
      </c>
      <c r="V76" s="349">
        <f>IF(V$27=0,0,V$27/WWP!V$5*1000)</f>
        <v>8.5482264958237852</v>
      </c>
      <c r="W76" s="349">
        <f>IF(W$27=0,0,W$27/WWP!W$5*1000)</f>
        <v>7.7878950718537059</v>
      </c>
      <c r="X76" s="349">
        <f>IF(X$27=0,0,X$27/WWP!X$5*1000)</f>
        <v>6.819006217967801</v>
      </c>
      <c r="Y76" s="349">
        <f>IF(Y$27=0,0,Y$27/WWP!Y$5*1000)</f>
        <v>7.1596460173198038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10.455956382812303</v>
      </c>
      <c r="C77" s="349">
        <f>IF(C$28=0,0,C$28/WWP!C$5*1000)</f>
        <v>10.119099927099082</v>
      </c>
      <c r="D77" s="349">
        <f>IF(D$28=0,0,D$28/WWP!D$5*1000)</f>
        <v>11.708695821940426</v>
      </c>
      <c r="E77" s="349">
        <f>IF(E$28=0,0,E$28/WWP!E$5*1000)</f>
        <v>12.897032792977377</v>
      </c>
      <c r="F77" s="349">
        <f>IF(F$28=0,0,F$28/WWP!F$5*1000)</f>
        <v>13.82049321419332</v>
      </c>
      <c r="G77" s="349">
        <f>IF(G$28=0,0,G$28/WWP!G$5*1000)</f>
        <v>11.730136844029083</v>
      </c>
      <c r="H77" s="349">
        <f>IF(H$28=0,0,H$28/WWP!H$5*1000)</f>
        <v>11.105639707090493</v>
      </c>
      <c r="I77" s="349">
        <f>IF(I$28=0,0,I$28/WWP!I$5*1000)</f>
        <v>11.248260355848547</v>
      </c>
      <c r="J77" s="349">
        <f>IF(J$28=0,0,J$28/WWP!J$5*1000)</f>
        <v>12.026027173192412</v>
      </c>
      <c r="K77" s="349">
        <f>IF(K$28=0,0,K$28/WWP!K$5*1000)</f>
        <v>13.498498002460044</v>
      </c>
      <c r="L77" s="349">
        <f>IF(L$28=0,0,L$28/WWP!L$5*1000)</f>
        <v>13.875151401378684</v>
      </c>
      <c r="M77" s="349">
        <f>IF(M$28=0,0,M$28/WWP!M$5*1000)</f>
        <v>14.464946263034861</v>
      </c>
      <c r="N77" s="349">
        <f>IF(N$28=0,0,N$28/WWP!N$5*1000)</f>
        <v>15.017563883494439</v>
      </c>
      <c r="O77" s="349">
        <f>IF(O$28=0,0,O$28/WWP!O$5*1000)</f>
        <v>15.138175604379853</v>
      </c>
      <c r="P77" s="349">
        <f>IF(P$28=0,0,P$28/WWP!P$5*1000)</f>
        <v>13.550240951789858</v>
      </c>
      <c r="Q77" s="349">
        <f>IF(Q$28=0,0,Q$28/WWP!Q$5*1000)</f>
        <v>13.748720002385715</v>
      </c>
      <c r="R77" s="349">
        <f>IF(R$28=0,0,R$28/WWP!R$5*1000)</f>
        <v>17.871043791981425</v>
      </c>
      <c r="S77" s="349">
        <f>IF(S$28=0,0,S$28/WWP!S$5*1000)</f>
        <v>17.824340657395698</v>
      </c>
      <c r="T77" s="349">
        <f>IF(T$28=0,0,T$28/WWP!T$5*1000)</f>
        <v>18.445112467298092</v>
      </c>
      <c r="U77" s="349">
        <f>IF(U$28=0,0,U$28/WWP!U$5*1000)</f>
        <v>17.38527919243754</v>
      </c>
      <c r="V77" s="349">
        <f>IF(V$28=0,0,V$28/WWP!V$5*1000)</f>
        <v>17.500161662406253</v>
      </c>
      <c r="W77" s="349">
        <f>IF(W$28=0,0,W$28/WWP!W$5*1000)</f>
        <v>15.553855862550694</v>
      </c>
      <c r="X77" s="349">
        <f>IF(X$28=0,0,X$28/WWP!X$5*1000)</f>
        <v>14.457203888053566</v>
      </c>
      <c r="Y77" s="349">
        <f>IF(Y$28=0,0,Y$28/WWP!Y$5*1000)</f>
        <v>14.955417422278606</v>
      </c>
      <c r="DA77" s="178"/>
    </row>
    <row r="78" spans="1:105" ht="12" customHeight="1" x14ac:dyDescent="0.25">
      <c r="A78" s="41" t="s">
        <v>2936</v>
      </c>
      <c r="B78" s="337">
        <f>IF(B$48=0,0,B$48/WWP!B$5*1000)</f>
        <v>3.7819050204851945</v>
      </c>
      <c r="C78" s="337">
        <f>IF(C$48=0,0,C$48/WWP!C$5*1000)</f>
        <v>6.3699871332464753</v>
      </c>
      <c r="D78" s="337">
        <f>IF(D$48=0,0,D$48/WWP!D$5*1000)</f>
        <v>6.1824610137230076</v>
      </c>
      <c r="E78" s="337">
        <f>IF(E$48=0,0,E$48/WWP!E$5*1000)</f>
        <v>6.5746886575197649</v>
      </c>
      <c r="F78" s="337">
        <f>IF(F$48=0,0,F$48/WWP!F$5*1000)</f>
        <v>7.4509427063103049</v>
      </c>
      <c r="G78" s="337">
        <f>IF(G$48=0,0,G$48/WWP!G$5*1000)</f>
        <v>7.1067713269629484</v>
      </c>
      <c r="H78" s="337">
        <f>IF(H$48=0,0,H$48/WWP!H$5*1000)</f>
        <v>6.4286885636986799</v>
      </c>
      <c r="I78" s="337">
        <f>IF(I$48=0,0,I$48/WWP!I$5*1000)</f>
        <v>6.9861900752703558</v>
      </c>
      <c r="J78" s="337">
        <f>IF(J$48=0,0,J$48/WWP!J$5*1000)</f>
        <v>8.0884377142899027</v>
      </c>
      <c r="K78" s="337">
        <f>IF(K$48=0,0,K$48/WWP!K$5*1000)</f>
        <v>9.2645618107170229</v>
      </c>
      <c r="L78" s="337">
        <f>IF(L$48=0,0,L$48/WWP!L$5*1000)</f>
        <v>9.540717445580901</v>
      </c>
      <c r="M78" s="337">
        <f>IF(M$48=0,0,M$48/WWP!M$5*1000)</f>
        <v>9.5896584222286982</v>
      </c>
      <c r="N78" s="337">
        <f>IF(N$48=0,0,N$48/WWP!N$5*1000)</f>
        <v>10.367876979032729</v>
      </c>
      <c r="O78" s="337">
        <f>IF(O$48=0,0,O$48/WWP!O$5*1000)</f>
        <v>9.6266988805145068</v>
      </c>
      <c r="P78" s="337">
        <f>IF(P$48=0,0,P$48/WWP!P$5*1000)</f>
        <v>9.7257499112602162</v>
      </c>
      <c r="Q78" s="337">
        <f>IF(Q$48=0,0,Q$48/WWP!Q$5*1000)</f>
        <v>9.5311796609294284</v>
      </c>
      <c r="R78" s="337">
        <f>IF(R$48=0,0,R$48/WWP!R$5*1000)</f>
        <v>9.2960778152140957</v>
      </c>
      <c r="S78" s="337">
        <f>IF(S$48=0,0,S$48/WWP!S$5*1000)</f>
        <v>8.7106614888432787</v>
      </c>
      <c r="T78" s="337">
        <f>IF(T$48=0,0,T$48/WWP!T$5*1000)</f>
        <v>8.6752213981125461</v>
      </c>
      <c r="U78" s="337">
        <f>IF(U$48=0,0,U$48/WWP!U$5*1000)</f>
        <v>8.3326224113481953</v>
      </c>
      <c r="V78" s="337">
        <f>IF(V$48=0,0,V$48/WWP!V$5*1000)</f>
        <v>6.7611357258421654</v>
      </c>
      <c r="W78" s="337">
        <f>IF(W$48=0,0,W$48/WWP!W$5*1000)</f>
        <v>6.1597590593960891</v>
      </c>
      <c r="X78" s="337">
        <f>IF(X$48=0,0,X$48/WWP!X$5*1000)</f>
        <v>5.3934259436815433</v>
      </c>
      <c r="Y78" s="337">
        <f>IF(Y$48=0,0,Y$48/WWP!Y$5*1000)</f>
        <v>5.6628516448100417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459.91730213789981</v>
      </c>
      <c r="C5" s="223">
        <v>259.08542649902108</v>
      </c>
      <c r="D5" s="223">
        <v>285.54705452189711</v>
      </c>
      <c r="E5" s="223">
        <v>290.3715959709923</v>
      </c>
      <c r="F5" s="223">
        <v>285.20094603046857</v>
      </c>
      <c r="G5" s="223">
        <v>279.82052116065489</v>
      </c>
      <c r="H5" s="223">
        <v>281.93006595403659</v>
      </c>
      <c r="I5" s="223">
        <v>275.76912928331802</v>
      </c>
      <c r="J5" s="223">
        <v>260.22538103114363</v>
      </c>
      <c r="K5" s="223">
        <v>237.11146988359729</v>
      </c>
      <c r="L5" s="223">
        <v>252.28236657145101</v>
      </c>
      <c r="M5" s="223">
        <v>234.64642012805879</v>
      </c>
      <c r="N5" s="223">
        <v>223.49876775694409</v>
      </c>
      <c r="O5" s="223">
        <v>237.3746887868723</v>
      </c>
      <c r="P5" s="223">
        <v>231.57681585536341</v>
      </c>
      <c r="Q5" s="223">
        <v>232.58779125137031</v>
      </c>
      <c r="R5" s="223">
        <v>248.61045824959311</v>
      </c>
      <c r="S5" s="223">
        <v>257.57324433361248</v>
      </c>
      <c r="T5" s="223">
        <v>255.21308050098861</v>
      </c>
      <c r="U5" s="223">
        <v>248.14518812950479</v>
      </c>
      <c r="V5" s="223">
        <v>309.63024835155812</v>
      </c>
      <c r="W5" s="223">
        <v>291.39523516321151</v>
      </c>
      <c r="X5" s="223">
        <v>294.69629420563552</v>
      </c>
      <c r="Y5" s="223">
        <v>287.07612726908923</v>
      </c>
      <c r="DA5" s="89" t="s">
        <v>2938</v>
      </c>
    </row>
    <row r="6" spans="1:105" ht="12" customHeight="1" x14ac:dyDescent="0.25">
      <c r="A6" s="55" t="s">
        <v>91</v>
      </c>
      <c r="B6" s="259">
        <v>3.9504727302074181</v>
      </c>
      <c r="C6" s="259">
        <v>3.7779920617451168</v>
      </c>
      <c r="D6" s="259">
        <v>3.8804035528572869</v>
      </c>
      <c r="E6" s="259">
        <v>3.817808289802608</v>
      </c>
      <c r="F6" s="259">
        <v>3.8927435961373842</v>
      </c>
      <c r="G6" s="259">
        <v>3.7397819437175319</v>
      </c>
      <c r="H6" s="259">
        <v>3.6789465116392481</v>
      </c>
      <c r="I6" s="259">
        <v>3.7887104905255229</v>
      </c>
      <c r="J6" s="259">
        <v>3.7745589822168482</v>
      </c>
      <c r="K6" s="259">
        <v>3.5097855385823289</v>
      </c>
      <c r="L6" s="259">
        <v>3.7779646108664982</v>
      </c>
      <c r="M6" s="259">
        <v>3.4508411806118811</v>
      </c>
      <c r="N6" s="259">
        <v>3.2725163080408421</v>
      </c>
      <c r="O6" s="259">
        <v>3.1204506384233661</v>
      </c>
      <c r="P6" s="259">
        <v>3.185810005307081</v>
      </c>
      <c r="Q6" s="259">
        <v>3.1907483330338482</v>
      </c>
      <c r="R6" s="259">
        <v>3.1939273390682512</v>
      </c>
      <c r="S6" s="259">
        <v>3.1626262954285189</v>
      </c>
      <c r="T6" s="259">
        <v>3.1249250817341672</v>
      </c>
      <c r="U6" s="259">
        <v>3.0554120423156599</v>
      </c>
      <c r="V6" s="259">
        <v>2.9540353764184251</v>
      </c>
      <c r="W6" s="259">
        <v>2.880312007009191</v>
      </c>
      <c r="X6" s="259">
        <v>2.7513702709569672</v>
      </c>
      <c r="Y6" s="259">
        <v>2.7104988760079052</v>
      </c>
      <c r="DA6" s="67" t="s">
        <v>2939</v>
      </c>
    </row>
    <row r="7" spans="1:105" ht="12" customHeight="1" x14ac:dyDescent="0.25">
      <c r="A7" s="173" t="s">
        <v>92</v>
      </c>
      <c r="B7" s="224">
        <v>1.114001780287408</v>
      </c>
      <c r="C7" s="224">
        <v>1.065363608388908</v>
      </c>
      <c r="D7" s="224">
        <v>1.094242831512884</v>
      </c>
      <c r="E7" s="224">
        <v>1.0765914669186489</v>
      </c>
      <c r="F7" s="224">
        <v>1.097722625229149</v>
      </c>
      <c r="G7" s="224">
        <v>1.054588660068865</v>
      </c>
      <c r="H7" s="224">
        <v>1.037433553764358</v>
      </c>
      <c r="I7" s="224">
        <v>1.068386119758737</v>
      </c>
      <c r="J7" s="224">
        <v>1.0643955073621321</v>
      </c>
      <c r="K7" s="224">
        <v>0.98973150947492428</v>
      </c>
      <c r="L7" s="224">
        <v>1.065355867460229</v>
      </c>
      <c r="M7" s="224">
        <v>0.97310967097572987</v>
      </c>
      <c r="N7" s="224">
        <v>0.92282348016250226</v>
      </c>
      <c r="O7" s="224">
        <v>0.87994217500144367</v>
      </c>
      <c r="P7" s="224">
        <v>0.89837299481451793</v>
      </c>
      <c r="Q7" s="224">
        <v>0.89976556381953743</v>
      </c>
      <c r="R7" s="224">
        <v>0.90066201814886082</v>
      </c>
      <c r="S7" s="224">
        <v>0.89183537366328258</v>
      </c>
      <c r="T7" s="224">
        <v>0.88120393230352889</v>
      </c>
      <c r="U7" s="224">
        <v>0.8616018099870586</v>
      </c>
      <c r="V7" s="224">
        <v>0.83301439931451549</v>
      </c>
      <c r="W7" s="224">
        <v>0.81222499754427246</v>
      </c>
      <c r="X7" s="224">
        <v>0.77586445709118479</v>
      </c>
      <c r="Y7" s="224">
        <v>0.76433904991954849</v>
      </c>
      <c r="DA7" s="177" t="s">
        <v>2940</v>
      </c>
    </row>
    <row r="8" spans="1:105" ht="12" customHeight="1" x14ac:dyDescent="0.25">
      <c r="A8" s="173" t="s">
        <v>93</v>
      </c>
      <c r="B8" s="224">
        <v>15.11254164943146</v>
      </c>
      <c r="C8" s="224">
        <v>14.45271649333643</v>
      </c>
      <c r="D8" s="224">
        <v>14.84449186568073</v>
      </c>
      <c r="E8" s="224">
        <v>14.605033556618739</v>
      </c>
      <c r="F8" s="224">
        <v>14.891698726925529</v>
      </c>
      <c r="G8" s="224">
        <v>14.306543607315451</v>
      </c>
      <c r="H8" s="224">
        <v>14.07381753531546</v>
      </c>
      <c r="I8" s="224">
        <v>14.49371986493844</v>
      </c>
      <c r="J8" s="224">
        <v>14.43958324045758</v>
      </c>
      <c r="K8" s="224">
        <v>13.42669188090124</v>
      </c>
      <c r="L8" s="224">
        <v>14.45261147994314</v>
      </c>
      <c r="M8" s="224">
        <v>13.20120011683567</v>
      </c>
      <c r="N8" s="224">
        <v>12.51901794576221</v>
      </c>
      <c r="O8" s="224">
        <v>11.93729041022695</v>
      </c>
      <c r="P8" s="224">
        <v>12.187322804238381</v>
      </c>
      <c r="Q8" s="224">
        <v>12.206214387232651</v>
      </c>
      <c r="R8" s="224">
        <v>12.21837568143204</v>
      </c>
      <c r="S8" s="224">
        <v>12.098633473857991</v>
      </c>
      <c r="T8" s="224">
        <v>11.954407402422699</v>
      </c>
      <c r="U8" s="224">
        <v>11.688485125486601</v>
      </c>
      <c r="V8" s="224">
        <v>11.300668479155251</v>
      </c>
      <c r="W8" s="224">
        <v>11.0186395760789</v>
      </c>
      <c r="X8" s="224">
        <v>10.5253726965131</v>
      </c>
      <c r="Y8" s="224">
        <v>10.369019090091509</v>
      </c>
      <c r="DA8" s="177" t="s">
        <v>2941</v>
      </c>
    </row>
    <row r="9" spans="1:105" ht="12" customHeight="1" x14ac:dyDescent="0.25">
      <c r="A9" s="173" t="s">
        <v>94</v>
      </c>
      <c r="B9" s="224">
        <v>34.476721511124907</v>
      </c>
      <c r="C9" s="224">
        <v>32.971441414604612</v>
      </c>
      <c r="D9" s="224">
        <v>33.865211021369603</v>
      </c>
      <c r="E9" s="224">
        <v>33.318927171401477</v>
      </c>
      <c r="F9" s="224">
        <v>33.972905534066768</v>
      </c>
      <c r="G9" s="224">
        <v>32.637972564643682</v>
      </c>
      <c r="H9" s="224">
        <v>32.107047181022097</v>
      </c>
      <c r="I9" s="224">
        <v>33.064983709245247</v>
      </c>
      <c r="J9" s="224">
        <v>32.941480107463669</v>
      </c>
      <c r="K9" s="224">
        <v>30.630738861250961</v>
      </c>
      <c r="L9" s="224">
        <v>32.971201844213418</v>
      </c>
      <c r="M9" s="224">
        <v>30.11631733421196</v>
      </c>
      <c r="N9" s="224">
        <v>28.560033468960281</v>
      </c>
      <c r="O9" s="224">
        <v>27.232919956008839</v>
      </c>
      <c r="P9" s="224">
        <v>27.803326801995329</v>
      </c>
      <c r="Q9" s="224">
        <v>27.8464247706168</v>
      </c>
      <c r="R9" s="224">
        <v>27.874168717535419</v>
      </c>
      <c r="S9" s="224">
        <v>27.600997014229431</v>
      </c>
      <c r="T9" s="224">
        <v>27.271969494248701</v>
      </c>
      <c r="U9" s="224">
        <v>26.66531255339752</v>
      </c>
      <c r="V9" s="224">
        <v>25.78057411408626</v>
      </c>
      <c r="W9" s="224">
        <v>25.13717261518503</v>
      </c>
      <c r="X9" s="224">
        <v>24.011867207798989</v>
      </c>
      <c r="Y9" s="224">
        <v>23.655172756865259</v>
      </c>
      <c r="DA9" s="177" t="s">
        <v>2942</v>
      </c>
    </row>
    <row r="10" spans="1:105" ht="12" customHeight="1" x14ac:dyDescent="0.25">
      <c r="A10" s="56" t="s">
        <v>95</v>
      </c>
      <c r="B10" s="260">
        <v>12.50437730644602</v>
      </c>
      <c r="C10" s="260">
        <v>11.85783080584344</v>
      </c>
      <c r="D10" s="260">
        <v>12.136421587134119</v>
      </c>
      <c r="E10" s="260">
        <v>11.93792276017933</v>
      </c>
      <c r="F10" s="260">
        <v>12.19533242454189</v>
      </c>
      <c r="G10" s="260">
        <v>11.74605937374316</v>
      </c>
      <c r="H10" s="260">
        <v>11.553591724454719</v>
      </c>
      <c r="I10" s="260">
        <v>11.912676552338541</v>
      </c>
      <c r="J10" s="260">
        <v>11.87947437110496</v>
      </c>
      <c r="K10" s="260">
        <v>11.04253208738538</v>
      </c>
      <c r="L10" s="260">
        <v>11.89283274787728</v>
      </c>
      <c r="M10" s="260">
        <v>10.790456223449951</v>
      </c>
      <c r="N10" s="260">
        <v>10.274948681472059</v>
      </c>
      <c r="O10" s="260">
        <v>9.7599100570963806</v>
      </c>
      <c r="P10" s="260">
        <v>10.04943600627711</v>
      </c>
      <c r="Q10" s="260">
        <v>10.009426054903111</v>
      </c>
      <c r="R10" s="260">
        <v>9.626723252195756</v>
      </c>
      <c r="S10" s="260">
        <v>9.4924195470604911</v>
      </c>
      <c r="T10" s="260">
        <v>9.2853833099596503</v>
      </c>
      <c r="U10" s="260">
        <v>9.1143735432726043</v>
      </c>
      <c r="V10" s="260">
        <v>8.8800857438914846</v>
      </c>
      <c r="W10" s="260">
        <v>8.6358919638323819</v>
      </c>
      <c r="X10" s="260">
        <v>8.2612423926085015</v>
      </c>
      <c r="Y10" s="260">
        <v>8.1438283147502109</v>
      </c>
      <c r="DA10" s="68" t="s">
        <v>2943</v>
      </c>
    </row>
    <row r="11" spans="1:105" ht="12" customHeight="1" x14ac:dyDescent="0.25">
      <c r="A11" s="37" t="s">
        <v>159</v>
      </c>
      <c r="B11" s="226">
        <v>9.7396819594543743E-2</v>
      </c>
      <c r="C11" s="226">
        <v>9.4602667788032932E-2</v>
      </c>
      <c r="D11" s="226">
        <v>0.22085709130098091</v>
      </c>
      <c r="E11" s="226">
        <v>0.22831721853280701</v>
      </c>
      <c r="F11" s="226">
        <v>0.187765659609758</v>
      </c>
      <c r="G11" s="226">
        <v>6.5883300809500403E-2</v>
      </c>
      <c r="H11" s="226">
        <v>7.6514180660110703E-2</v>
      </c>
      <c r="I11" s="226">
        <v>5.8782186187396057E-2</v>
      </c>
      <c r="J11" s="226">
        <v>4.6485217073940821E-2</v>
      </c>
      <c r="K11" s="226">
        <v>4.3910560856206468E-2</v>
      </c>
      <c r="L11" s="226">
        <v>5.1741526860883361E-2</v>
      </c>
      <c r="M11" s="226">
        <v>7.2031579476267496E-2</v>
      </c>
      <c r="N11" s="226">
        <v>4.1784666618960367E-2</v>
      </c>
      <c r="O11" s="226">
        <v>3.6072291617230967E-2</v>
      </c>
      <c r="P11" s="226">
        <v>1.327357970958961E-2</v>
      </c>
      <c r="Q11" s="226">
        <v>2.3817470410046868E-2</v>
      </c>
      <c r="R11" s="226">
        <v>0.34909189466017998</v>
      </c>
      <c r="S11" s="226">
        <v>0.42715656850715628</v>
      </c>
      <c r="T11" s="226">
        <v>0.61331754900143065</v>
      </c>
      <c r="U11" s="226">
        <v>0.51985821994305959</v>
      </c>
      <c r="V11" s="226">
        <v>0.55176306464736891</v>
      </c>
      <c r="W11" s="226">
        <v>0.58097872172837062</v>
      </c>
      <c r="X11" s="226">
        <v>0.59012655499433464</v>
      </c>
      <c r="Y11" s="226">
        <v>0.53701401081226685</v>
      </c>
      <c r="DA11" s="69" t="s">
        <v>2944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7.0192313503077671E-3</v>
      </c>
      <c r="J12" s="226">
        <v>6.100822566005088E-3</v>
      </c>
      <c r="K12" s="226">
        <v>5.9794165057159687E-3</v>
      </c>
      <c r="L12" s="226">
        <v>3.9486034156425414E-3</v>
      </c>
      <c r="M12" s="226">
        <v>4.0614171519384283E-3</v>
      </c>
      <c r="N12" s="226">
        <v>3.0377886918929111E-3</v>
      </c>
      <c r="O12" s="226">
        <v>2.368680071382349E-3</v>
      </c>
      <c r="P12" s="226">
        <v>1.5288353983236759E-4</v>
      </c>
      <c r="Q12" s="226">
        <v>2.7777689421976191E-4</v>
      </c>
      <c r="R12" s="226">
        <v>1.2683936583714299E-3</v>
      </c>
      <c r="S12" s="226">
        <v>9.7858143110342538E-4</v>
      </c>
      <c r="T12" s="226">
        <v>2.3577489286563209E-3</v>
      </c>
      <c r="U12" s="226">
        <v>1.393813208560223E-3</v>
      </c>
      <c r="V12" s="226">
        <v>1.500547569223294E-3</v>
      </c>
      <c r="W12" s="226">
        <v>1.410176916895906E-3</v>
      </c>
      <c r="X12" s="226">
        <v>9.447834924834286E-3</v>
      </c>
      <c r="Y12" s="226">
        <v>1.181989112559686E-2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12.406980486851481</v>
      </c>
      <c r="C15" s="226">
        <v>11.7632281380554</v>
      </c>
      <c r="D15" s="226">
        <v>11.91556449583314</v>
      </c>
      <c r="E15" s="226">
        <v>11.709605541646519</v>
      </c>
      <c r="F15" s="226">
        <v>12.007566764932131</v>
      </c>
      <c r="G15" s="226">
        <v>11.68017607293366</v>
      </c>
      <c r="H15" s="226">
        <v>11.477077543794611</v>
      </c>
      <c r="I15" s="226">
        <v>11.846875134800831</v>
      </c>
      <c r="J15" s="226">
        <v>11.82688833146501</v>
      </c>
      <c r="K15" s="226">
        <v>10.992642110023461</v>
      </c>
      <c r="L15" s="226">
        <v>11.837142617600749</v>
      </c>
      <c r="M15" s="226">
        <v>10.714363226821741</v>
      </c>
      <c r="N15" s="226">
        <v>10.230126226161209</v>
      </c>
      <c r="O15" s="226">
        <v>9.721469085407767</v>
      </c>
      <c r="P15" s="226">
        <v>10.03600954302768</v>
      </c>
      <c r="Q15" s="226">
        <v>9.9853308075988476</v>
      </c>
      <c r="R15" s="226">
        <v>9.2763629638772045</v>
      </c>
      <c r="S15" s="226">
        <v>9.0642843971222309</v>
      </c>
      <c r="T15" s="226">
        <v>8.6697080120295631</v>
      </c>
      <c r="U15" s="226">
        <v>8.5931215101209837</v>
      </c>
      <c r="V15" s="226">
        <v>8.3268221316748932</v>
      </c>
      <c r="W15" s="226">
        <v>8.0535030651871153</v>
      </c>
      <c r="X15" s="226">
        <v>7.6616680026893329</v>
      </c>
      <c r="Y15" s="226">
        <v>7.5949944128123468</v>
      </c>
      <c r="DA15" s="69" t="s">
        <v>2948</v>
      </c>
    </row>
    <row r="16" spans="1:105" ht="12" customHeight="1" x14ac:dyDescent="0.25">
      <c r="A16" s="57" t="s">
        <v>2898</v>
      </c>
      <c r="B16" s="261">
        <v>331.21919612407669</v>
      </c>
      <c r="C16" s="261">
        <v>146.13128794705469</v>
      </c>
      <c r="D16" s="261">
        <v>166.7414473459192</v>
      </c>
      <c r="E16" s="261">
        <v>172.8871512781227</v>
      </c>
      <c r="F16" s="261">
        <v>166.3724978303712</v>
      </c>
      <c r="G16" s="261">
        <v>167.5202586989563</v>
      </c>
      <c r="H16" s="261">
        <v>170.79322547214241</v>
      </c>
      <c r="I16" s="261">
        <v>162.32125952986689</v>
      </c>
      <c r="J16" s="261">
        <v>148.27662128697551</v>
      </c>
      <c r="K16" s="261">
        <v>133.25530700128499</v>
      </c>
      <c r="L16" s="261">
        <v>140.51614236349789</v>
      </c>
      <c r="M16" s="261">
        <v>132.1443766771153</v>
      </c>
      <c r="N16" s="261">
        <v>126.7550337263478</v>
      </c>
      <c r="O16" s="261">
        <v>144.29858585189581</v>
      </c>
      <c r="P16" s="261">
        <v>137.88648792373979</v>
      </c>
      <c r="Q16" s="261">
        <v>138.3844631231793</v>
      </c>
      <c r="R16" s="261">
        <v>150.76492030346179</v>
      </c>
      <c r="S16" s="261">
        <v>159.7806154571719</v>
      </c>
      <c r="T16" s="261">
        <v>158.01020755475011</v>
      </c>
      <c r="U16" s="261">
        <v>153.38547391590001</v>
      </c>
      <c r="V16" s="261">
        <v>213.99017162694571</v>
      </c>
      <c r="W16" s="261">
        <v>198.58552320950571</v>
      </c>
      <c r="X16" s="261">
        <v>204.99122535537069</v>
      </c>
      <c r="Y16" s="261">
        <v>199.01143521724359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3.4216499133073383E-2</v>
      </c>
      <c r="J17" s="229">
        <v>3.4423786131738757E-2</v>
      </c>
      <c r="K17" s="229">
        <v>1.847429782624373E-2</v>
      </c>
      <c r="L17" s="229">
        <v>8.2002739381199188E-2</v>
      </c>
      <c r="M17" s="229">
        <v>4.3481734194123559E-2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4.5076276294687682E-2</v>
      </c>
      <c r="C19" s="229">
        <v>0</v>
      </c>
      <c r="D19" s="229">
        <v>0</v>
      </c>
      <c r="E19" s="229">
        <v>0</v>
      </c>
      <c r="F19" s="229">
        <v>0</v>
      </c>
      <c r="G19" s="229">
        <v>3.8989238114382228E-2</v>
      </c>
      <c r="H19" s="229">
        <v>4.3176674775418512E-2</v>
      </c>
      <c r="I19" s="229">
        <v>4.2596051128347259E-2</v>
      </c>
      <c r="J19" s="229">
        <v>2.7130170851643959E-2</v>
      </c>
      <c r="K19" s="229">
        <v>1.0055578314187189E-2</v>
      </c>
      <c r="L19" s="229">
        <v>1.1054407025473891E-2</v>
      </c>
      <c r="M19" s="229">
        <v>1.060179597277189E-2</v>
      </c>
      <c r="N19" s="229">
        <v>6.4224264152014767E-3</v>
      </c>
      <c r="O19" s="229">
        <v>3.9074377462617136E-3</v>
      </c>
      <c r="P19" s="229">
        <v>2.3917132043161341E-3</v>
      </c>
      <c r="Q19" s="229">
        <v>4.7253633208745862E-3</v>
      </c>
      <c r="R19" s="229">
        <v>2.151286107699692E-2</v>
      </c>
      <c r="S19" s="229">
        <v>1.7680069219914839E-2</v>
      </c>
      <c r="T19" s="229">
        <v>2.2798692673065269E-2</v>
      </c>
      <c r="U19" s="229">
        <v>2.2379460700514449E-2</v>
      </c>
      <c r="V19" s="229">
        <v>1.2987448690538811E-2</v>
      </c>
      <c r="W19" s="229">
        <v>8.8498822076770404E-3</v>
      </c>
      <c r="X19" s="229">
        <v>8.298941415180559E-3</v>
      </c>
      <c r="Y19" s="229">
        <v>8.9905814713791953E-3</v>
      </c>
      <c r="DA19" s="73" t="s">
        <v>2952</v>
      </c>
    </row>
    <row r="20" spans="1:105" ht="12" customHeight="1" x14ac:dyDescent="0.25">
      <c r="A20" s="46" t="s">
        <v>159</v>
      </c>
      <c r="B20" s="229">
        <v>0.27323762965080811</v>
      </c>
      <c r="C20" s="229">
        <v>1.233495784674709</v>
      </c>
      <c r="D20" s="229">
        <v>2.3427081462579511</v>
      </c>
      <c r="E20" s="229">
        <v>2.186323976070593</v>
      </c>
      <c r="F20" s="229">
        <v>2.0082696984069441</v>
      </c>
      <c r="G20" s="229">
        <v>0.6457206842317178</v>
      </c>
      <c r="H20" s="229">
        <v>0.69795728085427788</v>
      </c>
      <c r="I20" s="229">
        <v>0.62797212082479881</v>
      </c>
      <c r="J20" s="229">
        <v>0.58953726965952602</v>
      </c>
      <c r="K20" s="229">
        <v>0.59566280171279307</v>
      </c>
      <c r="L20" s="229">
        <v>0.72966782910958827</v>
      </c>
      <c r="M20" s="229">
        <v>0.96560516585417666</v>
      </c>
      <c r="N20" s="229">
        <v>0.54705532132556223</v>
      </c>
      <c r="O20" s="229">
        <v>0.33528826740048562</v>
      </c>
      <c r="P20" s="229">
        <v>0.14023182012138269</v>
      </c>
      <c r="Q20" s="229">
        <v>0.25131246660481388</v>
      </c>
      <c r="R20" s="229">
        <v>3.263651056999346</v>
      </c>
      <c r="S20" s="229">
        <v>3.5298540613895528</v>
      </c>
      <c r="T20" s="229">
        <v>5.1986522372241923</v>
      </c>
      <c r="U20" s="229">
        <v>4.4183219740252291</v>
      </c>
      <c r="V20" s="229">
        <v>2.5153275335004421</v>
      </c>
      <c r="W20" s="229">
        <v>2.937183380971526</v>
      </c>
      <c r="X20" s="229">
        <v>2.5706049062969352</v>
      </c>
      <c r="Y20" s="229">
        <v>2.3739350019409402</v>
      </c>
      <c r="DA20" s="73" t="s">
        <v>2953</v>
      </c>
    </row>
    <row r="21" spans="1:105" ht="12" customHeight="1" x14ac:dyDescent="0.25">
      <c r="A21" s="46" t="s">
        <v>32</v>
      </c>
      <c r="B21" s="229">
        <v>0.61007155658622814</v>
      </c>
      <c r="C21" s="229">
        <v>1.70134977588609</v>
      </c>
      <c r="D21" s="229">
        <v>5.0322838688491549</v>
      </c>
      <c r="E21" s="229">
        <v>4.4069746250308306</v>
      </c>
      <c r="F21" s="229">
        <v>4.2260003087223774</v>
      </c>
      <c r="G21" s="229">
        <v>0.52202436409675856</v>
      </c>
      <c r="H21" s="229">
        <v>0.65868949553587952</v>
      </c>
      <c r="I21" s="229">
        <v>0.62481485973740036</v>
      </c>
      <c r="J21" s="229">
        <v>0.56933558168257825</v>
      </c>
      <c r="K21" s="229">
        <v>0.61180518298774345</v>
      </c>
      <c r="L21" s="229">
        <v>0.77648792083647622</v>
      </c>
      <c r="M21" s="229">
        <v>0.67273420321470179</v>
      </c>
      <c r="N21" s="229">
        <v>0.37488494673886991</v>
      </c>
      <c r="O21" s="229">
        <v>6.4101638232825484E-2</v>
      </c>
      <c r="P21" s="229">
        <v>2.914058894998588E-2</v>
      </c>
      <c r="Q21" s="229">
        <v>2.6115487124652829E-2</v>
      </c>
      <c r="R21" s="229">
        <v>0.14006273362159299</v>
      </c>
      <c r="S21" s="229">
        <v>4.8164717831267058E-2</v>
      </c>
      <c r="T21" s="229">
        <v>5.0768845231603403E-2</v>
      </c>
      <c r="U21" s="229">
        <v>6.2870757850065212E-2</v>
      </c>
      <c r="V21" s="229">
        <v>1.0675270221314049E-2</v>
      </c>
      <c r="W21" s="229">
        <v>2.012280774597526E-2</v>
      </c>
      <c r="X21" s="229">
        <v>4.2429124298894151E-2</v>
      </c>
      <c r="Y21" s="229">
        <v>2.2760976939691851E-2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1.9671735564670209E-2</v>
      </c>
      <c r="H22" s="229">
        <v>1.255859934838543E-2</v>
      </c>
      <c r="I22" s="229">
        <v>1.004007264978752E-2</v>
      </c>
      <c r="J22" s="229">
        <v>4.6490641490202177E-2</v>
      </c>
      <c r="K22" s="229">
        <v>9.2232531799767339E-3</v>
      </c>
      <c r="L22" s="229">
        <v>3.777790047887775E-3</v>
      </c>
      <c r="M22" s="229">
        <v>1.6676730842022679E-3</v>
      </c>
      <c r="N22" s="229">
        <v>2.518526698594654E-3</v>
      </c>
      <c r="O22" s="229">
        <v>7.1131362162917917E-3</v>
      </c>
      <c r="P22" s="229">
        <v>1.6676730842029939E-3</v>
      </c>
      <c r="Q22" s="229">
        <v>2.1101169636857258E-3</v>
      </c>
      <c r="R22" s="229">
        <v>6.7047264813641884E-3</v>
      </c>
      <c r="S22" s="229">
        <v>7.9639898306561544E-3</v>
      </c>
      <c r="T22" s="229">
        <v>4.1861997827811262E-3</v>
      </c>
      <c r="U22" s="229">
        <v>5.4454631320735494E-3</v>
      </c>
      <c r="V22" s="229">
        <v>6.2622826018831519E-3</v>
      </c>
      <c r="W22" s="229">
        <v>7.1131362162708033E-3</v>
      </c>
      <c r="X22" s="229">
        <v>5.8538728669775223E-3</v>
      </c>
      <c r="Y22" s="229">
        <v>7.9639898306554935E-3</v>
      </c>
      <c r="DA22" s="73" t="s">
        <v>2955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7.1652685739218555E-2</v>
      </c>
      <c r="J23" s="229">
        <v>7.393210712877489E-2</v>
      </c>
      <c r="K23" s="229">
        <v>7.7506582685291925E-2</v>
      </c>
      <c r="L23" s="229">
        <v>5.3208101424557251E-2</v>
      </c>
      <c r="M23" s="229">
        <v>5.202385476790828E-2</v>
      </c>
      <c r="N23" s="229">
        <v>3.8003198834967708E-2</v>
      </c>
      <c r="O23" s="229">
        <v>2.1037751310112381E-2</v>
      </c>
      <c r="P23" s="229">
        <v>1.5433610152363461E-3</v>
      </c>
      <c r="Q23" s="229">
        <v>2.8006755734566141E-3</v>
      </c>
      <c r="R23" s="229">
        <v>1.133094946841647E-2</v>
      </c>
      <c r="S23" s="229">
        <v>7.7270712936772434E-3</v>
      </c>
      <c r="T23" s="229">
        <v>1.9096387492513859E-2</v>
      </c>
      <c r="U23" s="229">
        <v>1.1319449562165639E-2</v>
      </c>
      <c r="V23" s="229">
        <v>6.5364203683823188E-3</v>
      </c>
      <c r="W23" s="229">
        <v>6.8122836748708074E-3</v>
      </c>
      <c r="X23" s="229">
        <v>3.9325183541413858E-2</v>
      </c>
      <c r="Y23" s="229">
        <v>4.9928092113188091E-2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330.29081066154498</v>
      </c>
      <c r="C25" s="229">
        <v>143.19644238649391</v>
      </c>
      <c r="D25" s="229">
        <v>159.3664553308121</v>
      </c>
      <c r="E25" s="229">
        <v>166.29385267702119</v>
      </c>
      <c r="F25" s="229">
        <v>160.13822782324189</v>
      </c>
      <c r="G25" s="229">
        <v>166.2938526769488</v>
      </c>
      <c r="H25" s="229">
        <v>169.38084342162841</v>
      </c>
      <c r="I25" s="229">
        <v>160.90996724065431</v>
      </c>
      <c r="J25" s="229">
        <v>146.93577173003101</v>
      </c>
      <c r="K25" s="229">
        <v>131.93257930457881</v>
      </c>
      <c r="L25" s="229">
        <v>138.85994357567279</v>
      </c>
      <c r="M25" s="229">
        <v>130.39826225002739</v>
      </c>
      <c r="N25" s="229">
        <v>125.78614930633459</v>
      </c>
      <c r="O25" s="229">
        <v>143.86713762098989</v>
      </c>
      <c r="P25" s="229">
        <v>137.7115127673647</v>
      </c>
      <c r="Q25" s="229">
        <v>138.09739901359191</v>
      </c>
      <c r="R25" s="229">
        <v>147.32165797581411</v>
      </c>
      <c r="S25" s="229">
        <v>156.1692255476068</v>
      </c>
      <c r="T25" s="229">
        <v>152.71470519234589</v>
      </c>
      <c r="U25" s="229">
        <v>148.86513681062991</v>
      </c>
      <c r="V25" s="229">
        <v>142.2133866725402</v>
      </c>
      <c r="W25" s="229">
        <v>131.84069690151449</v>
      </c>
      <c r="X25" s="229">
        <v>135.81889403195009</v>
      </c>
      <c r="Y25" s="229">
        <v>137.5553325273483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69.224995999022923</v>
      </c>
      <c r="W26" s="229">
        <v>63.764744817174908</v>
      </c>
      <c r="X26" s="229">
        <v>66.505819295001217</v>
      </c>
      <c r="Y26" s="229">
        <v>58.992524047599368</v>
      </c>
      <c r="DA26" s="73" t="s">
        <v>2959</v>
      </c>
    </row>
    <row r="27" spans="1:105" ht="12" customHeight="1" x14ac:dyDescent="0.25">
      <c r="A27" s="57" t="s">
        <v>2910</v>
      </c>
      <c r="B27" s="261">
        <v>18.591335786216181</v>
      </c>
      <c r="C27" s="261">
        <v>17.779623810711598</v>
      </c>
      <c r="D27" s="261">
        <v>18.26158294564619</v>
      </c>
      <c r="E27" s="261">
        <v>17.967003123546021</v>
      </c>
      <c r="F27" s="261">
        <v>18.319656473526148</v>
      </c>
      <c r="G27" s="261">
        <v>17.599803018822609</v>
      </c>
      <c r="H27" s="261">
        <v>17.313505144439461</v>
      </c>
      <c r="I27" s="261">
        <v>17.830065851997809</v>
      </c>
      <c r="J27" s="261">
        <v>17.76346738117779</v>
      </c>
      <c r="K27" s="261">
        <v>16.517416000986731</v>
      </c>
      <c r="L27" s="261">
        <v>17.77949462402006</v>
      </c>
      <c r="M27" s="261">
        <v>16.240017718155389</v>
      </c>
      <c r="N27" s="261">
        <v>15.40080230992036</v>
      </c>
      <c r="O27" s="261">
        <v>14.68516544352795</v>
      </c>
      <c r="P27" s="261">
        <v>14.992753425902359</v>
      </c>
      <c r="Q27" s="261">
        <v>15.0159937101065</v>
      </c>
      <c r="R27" s="261">
        <v>15.030954443337251</v>
      </c>
      <c r="S27" s="261">
        <v>14.88364847453116</v>
      </c>
      <c r="T27" s="261">
        <v>14.70622263939501</v>
      </c>
      <c r="U27" s="261">
        <v>14.379087041807409</v>
      </c>
      <c r="V27" s="261">
        <v>13.90199790202651</v>
      </c>
      <c r="W27" s="261">
        <v>13.555048053341849</v>
      </c>
      <c r="X27" s="261">
        <v>12.94823482476942</v>
      </c>
      <c r="Y27" s="261">
        <v>12.75588978673413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25.793248561227593</v>
      </c>
      <c r="C28" s="261">
        <f t="shared" si="0"/>
        <v>14.642781878557507</v>
      </c>
      <c r="D28" s="261">
        <f t="shared" si="0"/>
        <v>17.872130578998348</v>
      </c>
      <c r="E28" s="261">
        <f t="shared" si="0"/>
        <v>18.18186304894606</v>
      </c>
      <c r="F28" s="261">
        <f t="shared" si="0"/>
        <v>17.553677893145203</v>
      </c>
      <c r="G28" s="261">
        <f t="shared" si="0"/>
        <v>14.975056883796281</v>
      </c>
      <c r="H28" s="261">
        <f t="shared" si="0"/>
        <v>15.396227659656338</v>
      </c>
      <c r="I28" s="261">
        <f t="shared" si="0"/>
        <v>14.836392609650927</v>
      </c>
      <c r="J28" s="261">
        <f t="shared" si="0"/>
        <v>13.694320239599778</v>
      </c>
      <c r="K28" s="261">
        <f t="shared" si="0"/>
        <v>12.497597862535315</v>
      </c>
      <c r="L28" s="261">
        <f t="shared" si="0"/>
        <v>13.420493763561488</v>
      </c>
      <c r="M28" s="261">
        <f t="shared" si="0"/>
        <v>12.744405084955474</v>
      </c>
      <c r="N28" s="261">
        <f t="shared" si="0"/>
        <v>11.582293089383084</v>
      </c>
      <c r="O28" s="261">
        <f t="shared" si="0"/>
        <v>11.909489110804731</v>
      </c>
      <c r="P28" s="261">
        <f t="shared" si="0"/>
        <v>10.738539775950658</v>
      </c>
      <c r="Q28" s="261">
        <f t="shared" si="0"/>
        <v>11.178543904585645</v>
      </c>
      <c r="R28" s="261">
        <f t="shared" si="0"/>
        <v>15.130709871472083</v>
      </c>
      <c r="S28" s="261">
        <f t="shared" si="0"/>
        <v>15.928380650900792</v>
      </c>
      <c r="T28" s="261">
        <f t="shared" si="0"/>
        <v>16.408395129839484</v>
      </c>
      <c r="U28" s="261">
        <f t="shared" si="0"/>
        <v>15.726944940725405</v>
      </c>
      <c r="V28" s="261">
        <f t="shared" si="0"/>
        <v>19.161444013174751</v>
      </c>
      <c r="W28" s="261">
        <f t="shared" si="0"/>
        <v>18.262318712232993</v>
      </c>
      <c r="X28" s="261">
        <f t="shared" si="0"/>
        <v>18.482958090570577</v>
      </c>
      <c r="Y28" s="261">
        <f t="shared" si="0"/>
        <v>17.895274254327987</v>
      </c>
      <c r="DA28" s="70"/>
    </row>
    <row r="29" spans="1:105" ht="12" customHeight="1" x14ac:dyDescent="0.25">
      <c r="A29" s="60" t="s">
        <v>2913</v>
      </c>
      <c r="B29" s="329">
        <v>6.9920156680810592</v>
      </c>
      <c r="C29" s="329">
        <v>5.5344511672512837</v>
      </c>
      <c r="D29" s="329">
        <v>7.6512073749502294</v>
      </c>
      <c r="E29" s="329">
        <v>7.6664013360283398</v>
      </c>
      <c r="F29" s="329">
        <v>7.3470068066427574</v>
      </c>
      <c r="G29" s="329">
        <v>4.7698414677586172</v>
      </c>
      <c r="H29" s="329">
        <v>5.045143297077443</v>
      </c>
      <c r="I29" s="329">
        <v>4.8819524458595112</v>
      </c>
      <c r="J29" s="329">
        <v>4.4758113449458952</v>
      </c>
      <c r="K29" s="329">
        <v>4.1659723849977128</v>
      </c>
      <c r="L29" s="329">
        <v>4.6041432139433356</v>
      </c>
      <c r="M29" s="329">
        <v>4.4941031384314227</v>
      </c>
      <c r="N29" s="329">
        <v>3.6834919468117491</v>
      </c>
      <c r="O29" s="329">
        <v>3.159258057014974</v>
      </c>
      <c r="P29" s="329">
        <v>2.2955940940475599</v>
      </c>
      <c r="Q29" s="329">
        <v>2.707731399093221</v>
      </c>
      <c r="R29" s="329">
        <v>6.0148835375769112</v>
      </c>
      <c r="S29" s="329">
        <v>6.3562780334048856</v>
      </c>
      <c r="T29" s="329">
        <v>6.943416291420121</v>
      </c>
      <c r="U29" s="329">
        <v>6.530219978263637</v>
      </c>
      <c r="V29" s="329">
        <v>6.8539912187975611</v>
      </c>
      <c r="W29" s="329">
        <v>6.7853228543965649</v>
      </c>
      <c r="X29" s="329">
        <v>6.7244219243832966</v>
      </c>
      <c r="Y29" s="329">
        <v>6.4640030179904224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0.1207050290326734</v>
      </c>
      <c r="J30" s="230">
        <v>0.1205491481205601</v>
      </c>
      <c r="K30" s="230">
        <v>5.9325239047644328E-2</v>
      </c>
      <c r="L30" s="230">
        <v>0.23120554144960981</v>
      </c>
      <c r="M30" s="230">
        <v>0.1137375235859288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0.33862357951118449</v>
      </c>
      <c r="C31" s="295">
        <v>0</v>
      </c>
      <c r="D31" s="295">
        <v>0</v>
      </c>
      <c r="E31" s="295">
        <v>0</v>
      </c>
      <c r="F31" s="295">
        <v>0</v>
      </c>
      <c r="G31" s="295">
        <v>0.15483891297049759</v>
      </c>
      <c r="H31" s="295">
        <v>0.1561683338289809</v>
      </c>
      <c r="I31" s="295">
        <v>0.14878244287492309</v>
      </c>
      <c r="J31" s="295">
        <v>9.4069880597900099E-2</v>
      </c>
      <c r="K31" s="295">
        <v>3.1972099961638023E-2</v>
      </c>
      <c r="L31" s="295">
        <v>3.0860139350448391E-2</v>
      </c>
      <c r="M31" s="295">
        <v>2.745800037595152E-2</v>
      </c>
      <c r="N31" s="295">
        <v>2.4621249228216079E-2</v>
      </c>
      <c r="O31" s="295">
        <v>2.9468188834017851E-2</v>
      </c>
      <c r="P31" s="295">
        <v>3.2098096028068263E-2</v>
      </c>
      <c r="Q31" s="295">
        <v>4.5600350037663898E-2</v>
      </c>
      <c r="R31" s="295">
        <v>3.8312798128429998E-2</v>
      </c>
      <c r="S31" s="295">
        <v>3.1762113834082693E-2</v>
      </c>
      <c r="T31" s="295">
        <v>3.0471961760497879E-2</v>
      </c>
      <c r="U31" s="295">
        <v>3.2965283316372163E-2</v>
      </c>
      <c r="V31" s="295">
        <v>3.562441101323556E-2</v>
      </c>
      <c r="W31" s="295">
        <v>2.057598355925052E-2</v>
      </c>
      <c r="X31" s="295">
        <v>2.135445420077382E-2</v>
      </c>
      <c r="Y31" s="295">
        <v>2.4097059470245791E-2</v>
      </c>
      <c r="DA31" s="122" t="s">
        <v>2963</v>
      </c>
    </row>
    <row r="32" spans="1:105" ht="12" customHeight="1" x14ac:dyDescent="0.25">
      <c r="A32" s="59" t="s">
        <v>159</v>
      </c>
      <c r="B32" s="295">
        <v>2.0143192822381981</v>
      </c>
      <c r="C32" s="295">
        <v>2.2843984497025929</v>
      </c>
      <c r="D32" s="295">
        <v>2.3793340219927028</v>
      </c>
      <c r="E32" s="295">
        <v>2.489767540318526</v>
      </c>
      <c r="F32" s="295">
        <v>2.317264600351356</v>
      </c>
      <c r="G32" s="295">
        <v>2.516510229919839</v>
      </c>
      <c r="H32" s="295">
        <v>2.477372220322811</v>
      </c>
      <c r="I32" s="295">
        <v>2.1524910078859181</v>
      </c>
      <c r="J32" s="295">
        <v>2.0059863187470812</v>
      </c>
      <c r="K32" s="295">
        <v>1.8585884170021689</v>
      </c>
      <c r="L32" s="295">
        <v>1.9989699572726169</v>
      </c>
      <c r="M32" s="295">
        <v>2.4541871730603559</v>
      </c>
      <c r="N32" s="295">
        <v>2.058073264846481</v>
      </c>
      <c r="O32" s="295">
        <v>2.4814090978568308</v>
      </c>
      <c r="P32" s="295">
        <v>1.8468659678982129</v>
      </c>
      <c r="Q32" s="295">
        <v>2.3799379825393752</v>
      </c>
      <c r="R32" s="295">
        <v>5.7038494522974634</v>
      </c>
      <c r="S32" s="295">
        <v>6.2230146598771841</v>
      </c>
      <c r="T32" s="295">
        <v>6.8186731560808624</v>
      </c>
      <c r="U32" s="295">
        <v>6.3867981909632254</v>
      </c>
      <c r="V32" s="295">
        <v>6.7707539169864752</v>
      </c>
      <c r="W32" s="295">
        <v>6.7015122089681451</v>
      </c>
      <c r="X32" s="295">
        <v>6.4911216155611591</v>
      </c>
      <c r="Y32" s="295">
        <v>6.2440120043752687</v>
      </c>
      <c r="DA32" s="122" t="s">
        <v>2964</v>
      </c>
    </row>
    <row r="33" spans="1:105" ht="12" customHeight="1" x14ac:dyDescent="0.25">
      <c r="A33" s="59" t="s">
        <v>32</v>
      </c>
      <c r="B33" s="295">
        <v>4.6390728063316766</v>
      </c>
      <c r="C33" s="295">
        <v>3.2500527175486909</v>
      </c>
      <c r="D33" s="295">
        <v>5.2718733529575266</v>
      </c>
      <c r="E33" s="295">
        <v>5.1766337957098134</v>
      </c>
      <c r="F33" s="295">
        <v>5.0297422062914006</v>
      </c>
      <c r="G33" s="295">
        <v>2.0984923248682801</v>
      </c>
      <c r="H33" s="295">
        <v>2.4116027429256519</v>
      </c>
      <c r="I33" s="295">
        <v>2.209097795697256</v>
      </c>
      <c r="J33" s="295">
        <v>1.9982399522731731</v>
      </c>
      <c r="K33" s="295">
        <v>1.969057998390265</v>
      </c>
      <c r="L33" s="295">
        <v>2.1942109739274089</v>
      </c>
      <c r="M33" s="295">
        <v>1.76365738121533</v>
      </c>
      <c r="N33" s="295">
        <v>1.4547561315860991</v>
      </c>
      <c r="O33" s="295">
        <v>0.48934116618714413</v>
      </c>
      <c r="P33" s="295">
        <v>0.39586740373276968</v>
      </c>
      <c r="Q33" s="295">
        <v>0.25510111020449061</v>
      </c>
      <c r="R33" s="295">
        <v>0.25249311719842849</v>
      </c>
      <c r="S33" s="295">
        <v>8.7586204008696183E-2</v>
      </c>
      <c r="T33" s="295">
        <v>6.868612291449723E-2</v>
      </c>
      <c r="U33" s="295">
        <v>9.3742631017783462E-2</v>
      </c>
      <c r="V33" s="295">
        <v>2.964039399330572E-2</v>
      </c>
      <c r="W33" s="295">
        <v>4.7357954841638281E-2</v>
      </c>
      <c r="X33" s="295">
        <v>0.1105124208446582</v>
      </c>
      <c r="Y33" s="295">
        <v>6.1751628399063577E-2</v>
      </c>
      <c r="DA33" s="122" t="s">
        <v>2965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0.25087617036874132</v>
      </c>
      <c r="J34" s="295">
        <v>0.2569660452071813</v>
      </c>
      <c r="K34" s="295">
        <v>0.24702863059599689</v>
      </c>
      <c r="L34" s="295">
        <v>0.14889660194325299</v>
      </c>
      <c r="M34" s="295">
        <v>0.135063060193857</v>
      </c>
      <c r="N34" s="295">
        <v>0.14604130115095321</v>
      </c>
      <c r="O34" s="295">
        <v>0.15903960413698051</v>
      </c>
      <c r="P34" s="295">
        <v>2.0762626388508721E-2</v>
      </c>
      <c r="Q34" s="295">
        <v>2.70919563116911E-2</v>
      </c>
      <c r="R34" s="295">
        <v>2.022816995258896E-2</v>
      </c>
      <c r="S34" s="295">
        <v>1.39150556849226E-2</v>
      </c>
      <c r="T34" s="295">
        <v>2.5585050664263819E-2</v>
      </c>
      <c r="U34" s="295">
        <v>1.671387296625566E-2</v>
      </c>
      <c r="V34" s="295">
        <v>1.797249680454446E-2</v>
      </c>
      <c r="W34" s="295">
        <v>1.5876707027530561E-2</v>
      </c>
      <c r="X34" s="295">
        <v>0.1014334337767064</v>
      </c>
      <c r="Y34" s="295">
        <v>0.13414232574584301</v>
      </c>
      <c r="DA34" s="122" t="s">
        <v>2966</v>
      </c>
    </row>
    <row r="35" spans="1:105" ht="12" customHeight="1" x14ac:dyDescent="0.25">
      <c r="A35" s="60" t="s">
        <v>2920</v>
      </c>
      <c r="B35" s="329">
        <v>17.22231401123064</v>
      </c>
      <c r="C35" s="329">
        <v>7.5983486384254109</v>
      </c>
      <c r="D35" s="329">
        <v>8.6700094634694818</v>
      </c>
      <c r="E35" s="329">
        <v>8.9895659510735761</v>
      </c>
      <c r="F35" s="329">
        <v>8.6508252963517123</v>
      </c>
      <c r="G35" s="329">
        <v>8.7105051045267423</v>
      </c>
      <c r="H35" s="329">
        <v>8.8806886632568975</v>
      </c>
      <c r="I35" s="329">
        <v>8.4401741657346498</v>
      </c>
      <c r="J35" s="329">
        <v>7.7098989497335673</v>
      </c>
      <c r="K35" s="329">
        <v>6.9288397764825236</v>
      </c>
      <c r="L35" s="329">
        <v>7.3063794482624056</v>
      </c>
      <c r="M35" s="329">
        <v>6.8710750360588442</v>
      </c>
      <c r="N35" s="329">
        <v>6.5908468436760526</v>
      </c>
      <c r="O35" s="329">
        <v>7.5030541285020158</v>
      </c>
      <c r="P35" s="329">
        <v>7.1696460251018186</v>
      </c>
      <c r="Q35" s="329">
        <v>7.1955391054392894</v>
      </c>
      <c r="R35" s="329">
        <v>7.8392823535858938</v>
      </c>
      <c r="S35" s="329">
        <v>8.3080689903017202</v>
      </c>
      <c r="T35" s="329">
        <v>8.216013574491674</v>
      </c>
      <c r="U35" s="329">
        <v>7.9755425635157824</v>
      </c>
      <c r="V35" s="329">
        <v>11.126788465774251</v>
      </c>
      <c r="W35" s="329">
        <v>10.325797172448439</v>
      </c>
      <c r="X35" s="329">
        <v>10.658872716104961</v>
      </c>
      <c r="Y35" s="329">
        <v>10.34794320270348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1.7791459532859931E-3</v>
      </c>
      <c r="J36" s="229">
        <v>1.7899241986994109E-3</v>
      </c>
      <c r="K36" s="229">
        <v>9.6060301463136359E-4</v>
      </c>
      <c r="L36" s="229">
        <v>4.2638740264168574E-3</v>
      </c>
      <c r="M36" s="229">
        <v>2.260907848358929E-3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2.3438188181378519E-3</v>
      </c>
      <c r="C38" s="229">
        <v>0</v>
      </c>
      <c r="D38" s="229">
        <v>0</v>
      </c>
      <c r="E38" s="229">
        <v>0</v>
      </c>
      <c r="F38" s="229">
        <v>0</v>
      </c>
      <c r="G38" s="229">
        <v>2.0273127576005282E-3</v>
      </c>
      <c r="H38" s="229">
        <v>2.245045757144102E-3</v>
      </c>
      <c r="I38" s="229">
        <v>2.2148552280647992E-3</v>
      </c>
      <c r="J38" s="229">
        <v>1.4106800784889171E-3</v>
      </c>
      <c r="K38" s="229">
        <v>5.2285715718776915E-4</v>
      </c>
      <c r="L38" s="229">
        <v>5.7479298068626112E-4</v>
      </c>
      <c r="M38" s="229">
        <v>5.5125868748766434E-4</v>
      </c>
      <c r="N38" s="229">
        <v>3.3394515091808661E-4</v>
      </c>
      <c r="O38" s="229">
        <v>2.0317397250202069E-4</v>
      </c>
      <c r="P38" s="229">
        <v>1.243612577759796E-4</v>
      </c>
      <c r="Q38" s="229">
        <v>2.4570342504776679E-4</v>
      </c>
      <c r="R38" s="229">
        <v>1.1185983574733089E-3</v>
      </c>
      <c r="S38" s="229">
        <v>9.19305726868567E-4</v>
      </c>
      <c r="T38" s="229">
        <v>1.1854573915274691E-3</v>
      </c>
      <c r="U38" s="229">
        <v>1.163658701236242E-3</v>
      </c>
      <c r="V38" s="229">
        <v>6.7530481980101142E-4</v>
      </c>
      <c r="W38" s="229">
        <v>4.6016490628134153E-4</v>
      </c>
      <c r="X38" s="229">
        <v>4.3151778847837371E-4</v>
      </c>
      <c r="Y38" s="229">
        <v>4.6748080743979888E-4</v>
      </c>
      <c r="DA38" s="73" t="s">
        <v>2970</v>
      </c>
    </row>
    <row r="39" spans="1:105" ht="12" customHeight="1" x14ac:dyDescent="0.25">
      <c r="A39" s="64" t="s">
        <v>159</v>
      </c>
      <c r="B39" s="229">
        <v>1.420746234698228E-2</v>
      </c>
      <c r="C39" s="229">
        <v>6.4137743173675113E-2</v>
      </c>
      <c r="D39" s="229">
        <v>0.1218131551663095</v>
      </c>
      <c r="E39" s="229">
        <v>0.1136816902123776</v>
      </c>
      <c r="F39" s="229">
        <v>0.10442345060292731</v>
      </c>
      <c r="G39" s="229">
        <v>3.357536192805511E-2</v>
      </c>
      <c r="H39" s="229">
        <v>3.6291493965205257E-2</v>
      </c>
      <c r="I39" s="229">
        <v>3.265249472766589E-2</v>
      </c>
      <c r="J39" s="229">
        <v>3.0654008276731811E-2</v>
      </c>
      <c r="K39" s="229">
        <v>3.0972515892660282E-2</v>
      </c>
      <c r="L39" s="229">
        <v>3.7940338675632783E-2</v>
      </c>
      <c r="M39" s="229">
        <v>5.0208307887376763E-2</v>
      </c>
      <c r="N39" s="229">
        <v>2.844508602047972E-2</v>
      </c>
      <c r="O39" s="229">
        <v>1.743389239822165E-2</v>
      </c>
      <c r="P39" s="229">
        <v>7.2915956223507774E-3</v>
      </c>
      <c r="Q39" s="229">
        <v>1.306742563671839E-2</v>
      </c>
      <c r="R39" s="229">
        <v>0.16969917198178261</v>
      </c>
      <c r="S39" s="229">
        <v>0.18354085684181029</v>
      </c>
      <c r="T39" s="229">
        <v>0.27031289947072429</v>
      </c>
      <c r="U39" s="229">
        <v>0.22973828005692559</v>
      </c>
      <c r="V39" s="229">
        <v>0.13078879826400819</v>
      </c>
      <c r="W39" s="229">
        <v>0.15272392146230021</v>
      </c>
      <c r="X39" s="229">
        <v>0.133663040708762</v>
      </c>
      <c r="Y39" s="229">
        <v>0.1234368494462581</v>
      </c>
      <c r="DA39" s="73" t="s">
        <v>2971</v>
      </c>
    </row>
    <row r="40" spans="1:105" ht="12" customHeight="1" x14ac:dyDescent="0.25">
      <c r="A40" s="64" t="s">
        <v>32</v>
      </c>
      <c r="B40" s="229">
        <v>3.1721723981578499E-2</v>
      </c>
      <c r="C40" s="229">
        <v>8.8464619279707182E-2</v>
      </c>
      <c r="D40" s="229">
        <v>0.26166228889253301</v>
      </c>
      <c r="E40" s="229">
        <v>0.22914825505274869</v>
      </c>
      <c r="F40" s="229">
        <v>0.2197381829919966</v>
      </c>
      <c r="G40" s="229">
        <v>2.7143558178975478E-2</v>
      </c>
      <c r="H40" s="229">
        <v>3.4249697664770699E-2</v>
      </c>
      <c r="I40" s="229">
        <v>3.248832748585468E-2</v>
      </c>
      <c r="J40" s="229">
        <v>2.960358662856875E-2</v>
      </c>
      <c r="K40" s="229">
        <v>3.1811866879739123E-2</v>
      </c>
      <c r="L40" s="229">
        <v>4.0374830188174879E-2</v>
      </c>
      <c r="M40" s="229">
        <v>3.4979976491212893E-2</v>
      </c>
      <c r="N40" s="229">
        <v>1.9492790111119301E-2</v>
      </c>
      <c r="O40" s="229">
        <v>3.3330753627771941E-3</v>
      </c>
      <c r="P40" s="229">
        <v>1.515215238856057E-3</v>
      </c>
      <c r="Q40" s="229">
        <v>1.357919846072374E-3</v>
      </c>
      <c r="R40" s="229">
        <v>7.2828036778363496E-3</v>
      </c>
      <c r="S40" s="229">
        <v>2.5044076685750479E-3</v>
      </c>
      <c r="T40" s="229">
        <v>2.6398137692439289E-3</v>
      </c>
      <c r="U40" s="229">
        <v>3.269073611942017E-3</v>
      </c>
      <c r="V40" s="229">
        <v>5.5507910790695116E-4</v>
      </c>
      <c r="W40" s="229">
        <v>1.04632013435292E-3</v>
      </c>
      <c r="X40" s="229">
        <v>2.2061755793385709E-3</v>
      </c>
      <c r="Y40" s="229">
        <v>1.183496296847807E-3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1.022865857429742E-3</v>
      </c>
      <c r="H41" s="229">
        <v>6.5300605777120289E-4</v>
      </c>
      <c r="I41" s="229">
        <v>5.2205091339402559E-4</v>
      </c>
      <c r="J41" s="229">
        <v>2.4173611786312979E-3</v>
      </c>
      <c r="K41" s="229">
        <v>4.7957897467734988E-4</v>
      </c>
      <c r="L41" s="229">
        <v>1.9643271656529399E-4</v>
      </c>
      <c r="M41" s="229">
        <v>8.6713541546818465E-5</v>
      </c>
      <c r="N41" s="229">
        <v>1.309551443770084E-4</v>
      </c>
      <c r="O41" s="229">
        <v>3.6985979965890382E-4</v>
      </c>
      <c r="P41" s="229">
        <v>8.6713541546856154E-5</v>
      </c>
      <c r="Q41" s="229">
        <v>1.097191750184869E-4</v>
      </c>
      <c r="R41" s="229">
        <v>3.486238302994112E-4</v>
      </c>
      <c r="S41" s="229">
        <v>4.141014024876368E-4</v>
      </c>
      <c r="T41" s="229">
        <v>2.1766868592300561E-4</v>
      </c>
      <c r="U41" s="229">
        <v>2.8314625811125482E-4</v>
      </c>
      <c r="V41" s="229">
        <v>3.2561819682786869E-4</v>
      </c>
      <c r="W41" s="229">
        <v>3.6985979965781262E-4</v>
      </c>
      <c r="X41" s="229">
        <v>3.043822274695186E-4</v>
      </c>
      <c r="Y41" s="229">
        <v>4.1410140248760249E-4</v>
      </c>
      <c r="DA41" s="73" t="s">
        <v>2973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3.7257051160965188E-3</v>
      </c>
      <c r="J42" s="229">
        <v>3.844227567072304E-3</v>
      </c>
      <c r="K42" s="229">
        <v>4.0300885956002013E-3</v>
      </c>
      <c r="L42" s="229">
        <v>2.7666471068055389E-3</v>
      </c>
      <c r="M42" s="229">
        <v>2.7050701570809272E-3</v>
      </c>
      <c r="N42" s="229">
        <v>1.9760419426954568E-3</v>
      </c>
      <c r="O42" s="229">
        <v>1.0938942047827669E-3</v>
      </c>
      <c r="P42" s="229">
        <v>8.0249720874073146E-5</v>
      </c>
      <c r="Q42" s="229">
        <v>1.456259623055918E-4</v>
      </c>
      <c r="R42" s="229">
        <v>5.8917228250669567E-4</v>
      </c>
      <c r="S42" s="229">
        <v>4.0178241407549269E-4</v>
      </c>
      <c r="T42" s="229">
        <v>9.9294964097735704E-4</v>
      </c>
      <c r="U42" s="229">
        <v>5.8857432502455406E-4</v>
      </c>
      <c r="V42" s="229">
        <v>3.3987246334452742E-4</v>
      </c>
      <c r="W42" s="229">
        <v>3.5421645229238217E-4</v>
      </c>
      <c r="X42" s="229">
        <v>2.0447808201484751E-3</v>
      </c>
      <c r="Y42" s="229">
        <v>2.5960973591423651E-3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17.174041006083939</v>
      </c>
      <c r="C44" s="229">
        <v>7.445746275972029</v>
      </c>
      <c r="D44" s="229">
        <v>8.2865340194106398</v>
      </c>
      <c r="E44" s="229">
        <v>8.6467360058084495</v>
      </c>
      <c r="F44" s="229">
        <v>8.326663662756788</v>
      </c>
      <c r="G44" s="229">
        <v>8.6467360058046818</v>
      </c>
      <c r="H44" s="229">
        <v>8.8072494198120062</v>
      </c>
      <c r="I44" s="229">
        <v>8.3667915863102884</v>
      </c>
      <c r="J44" s="229">
        <v>7.6401791618053752</v>
      </c>
      <c r="K44" s="229">
        <v>6.8600622659680282</v>
      </c>
      <c r="L44" s="229">
        <v>7.2202625325681247</v>
      </c>
      <c r="M44" s="229">
        <v>6.7802828014457814</v>
      </c>
      <c r="N44" s="229">
        <v>6.5404680253064633</v>
      </c>
      <c r="O44" s="229">
        <v>7.480620232764073</v>
      </c>
      <c r="P44" s="229">
        <v>7.1605478897204149</v>
      </c>
      <c r="Q44" s="229">
        <v>7.1806127113941267</v>
      </c>
      <c r="R44" s="229">
        <v>7.6602439834559952</v>
      </c>
      <c r="S44" s="229">
        <v>8.1202885362479034</v>
      </c>
      <c r="T44" s="229">
        <v>7.9406647855332766</v>
      </c>
      <c r="U44" s="229">
        <v>7.740499830562543</v>
      </c>
      <c r="V44" s="229">
        <v>7.3946305967047508</v>
      </c>
      <c r="W44" s="229">
        <v>6.8552846817694162</v>
      </c>
      <c r="X44" s="229">
        <v>7.0621379106302058</v>
      </c>
      <c r="Y44" s="229">
        <v>7.1524270284678506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3.5994731962176072</v>
      </c>
      <c r="W45" s="229">
        <v>3.3155580079241371</v>
      </c>
      <c r="X45" s="229">
        <v>3.4580849083505538</v>
      </c>
      <c r="Y45" s="229">
        <v>3.0674181489234571</v>
      </c>
      <c r="DA45" s="73" t="s">
        <v>2977</v>
      </c>
    </row>
    <row r="46" spans="1:105" ht="12" customHeight="1" x14ac:dyDescent="0.25">
      <c r="A46" s="60" t="s">
        <v>2932</v>
      </c>
      <c r="B46" s="329">
        <v>1.578918881915893</v>
      </c>
      <c r="C46" s="329">
        <v>1.5099820728808131</v>
      </c>
      <c r="D46" s="329">
        <v>1.550913740578636</v>
      </c>
      <c r="E46" s="329">
        <v>1.5258957618441431</v>
      </c>
      <c r="F46" s="329">
        <v>1.555845790150735</v>
      </c>
      <c r="G46" s="329">
        <v>1.4947103115109219</v>
      </c>
      <c r="H46" s="329">
        <v>1.4703956993219971</v>
      </c>
      <c r="I46" s="329">
        <v>1.5142659980567661</v>
      </c>
      <c r="J46" s="329">
        <v>1.5086099449203141</v>
      </c>
      <c r="K46" s="329">
        <v>1.4027857010550779</v>
      </c>
      <c r="L46" s="329">
        <v>1.509971101355748</v>
      </c>
      <c r="M46" s="329">
        <v>1.3792269104652071</v>
      </c>
      <c r="N46" s="329">
        <v>1.3079542988952819</v>
      </c>
      <c r="O46" s="329">
        <v>1.2471769252877409</v>
      </c>
      <c r="P46" s="329">
        <v>1.27329965680128</v>
      </c>
      <c r="Q46" s="329">
        <v>1.2752734000531341</v>
      </c>
      <c r="R46" s="329">
        <v>1.27654398030928</v>
      </c>
      <c r="S46" s="329">
        <v>1.264033627194185</v>
      </c>
      <c r="T46" s="329">
        <v>1.2489652639276869</v>
      </c>
      <c r="U46" s="329">
        <v>1.221182398945986</v>
      </c>
      <c r="V46" s="329">
        <v>1.1806643286029419</v>
      </c>
      <c r="W46" s="329">
        <v>1.1511986853879881</v>
      </c>
      <c r="X46" s="329">
        <v>1.099663450082317</v>
      </c>
      <c r="Y46" s="329">
        <v>1.0833280336340869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17.15540668888195</v>
      </c>
      <c r="C48" s="316">
        <v>16.406388478778869</v>
      </c>
      <c r="D48" s="316">
        <v>16.85112279277876</v>
      </c>
      <c r="E48" s="316">
        <v>16.579295275456751</v>
      </c>
      <c r="F48" s="316">
        <v>16.904710926525318</v>
      </c>
      <c r="G48" s="316">
        <v>16.24045640959104</v>
      </c>
      <c r="H48" s="316">
        <v>15.976271171602569</v>
      </c>
      <c r="I48" s="316">
        <v>16.452934554995931</v>
      </c>
      <c r="J48" s="316">
        <v>16.3914799147854</v>
      </c>
      <c r="K48" s="316">
        <v>15.24166914119542</v>
      </c>
      <c r="L48" s="316">
        <v>16.406269270010991</v>
      </c>
      <c r="M48" s="316">
        <v>14.98569612174744</v>
      </c>
      <c r="N48" s="316">
        <v>14.21129874689489</v>
      </c>
      <c r="O48" s="316">
        <v>13.5509351438868</v>
      </c>
      <c r="P48" s="316">
        <v>13.83476611713823</v>
      </c>
      <c r="Q48" s="316">
        <v>13.856211403892861</v>
      </c>
      <c r="R48" s="316">
        <v>13.870016622941611</v>
      </c>
      <c r="S48" s="316">
        <v>13.734088046768941</v>
      </c>
      <c r="T48" s="316">
        <v>13.570365956335189</v>
      </c>
      <c r="U48" s="316">
        <v>13.26849715661254</v>
      </c>
      <c r="V48" s="316">
        <v>12.8282566965452</v>
      </c>
      <c r="W48" s="316">
        <v>12.50810402848118</v>
      </c>
      <c r="X48" s="316">
        <v>11.94815890995603</v>
      </c>
      <c r="Y48" s="316">
        <v>11.770669923149059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0.99999999999999956</v>
      </c>
      <c r="C52" s="232">
        <f t="shared" si="1"/>
        <v>1.0000000000000002</v>
      </c>
      <c r="D52" s="232">
        <f t="shared" si="1"/>
        <v>1</v>
      </c>
      <c r="E52" s="232">
        <f t="shared" si="1"/>
        <v>1.0000000000000002</v>
      </c>
      <c r="F52" s="232">
        <f t="shared" si="1"/>
        <v>1</v>
      </c>
      <c r="G52" s="232">
        <f t="shared" si="1"/>
        <v>1</v>
      </c>
      <c r="H52" s="232">
        <f t="shared" si="1"/>
        <v>1.0000000000000002</v>
      </c>
      <c r="I52" s="232">
        <f t="shared" si="1"/>
        <v>1</v>
      </c>
      <c r="J52" s="232">
        <f t="shared" si="1"/>
        <v>1.0000000000000002</v>
      </c>
      <c r="K52" s="232">
        <f t="shared" si="1"/>
        <v>1</v>
      </c>
      <c r="L52" s="232">
        <f t="shared" si="1"/>
        <v>0.99999999999999989</v>
      </c>
      <c r="M52" s="232">
        <f t="shared" si="1"/>
        <v>1.0000000000000002</v>
      </c>
      <c r="N52" s="232">
        <f t="shared" si="1"/>
        <v>0.99999999999999978</v>
      </c>
      <c r="O52" s="232">
        <f t="shared" si="1"/>
        <v>0.99999999999999989</v>
      </c>
      <c r="P52" s="232">
        <f t="shared" si="1"/>
        <v>1.0000000000000002</v>
      </c>
      <c r="Q52" s="232">
        <f t="shared" si="1"/>
        <v>0.99999999999999989</v>
      </c>
      <c r="R52" s="232">
        <f t="shared" si="1"/>
        <v>0.99999999999999989</v>
      </c>
      <c r="S52" s="232">
        <f t="shared" si="1"/>
        <v>1.0000000000000002</v>
      </c>
      <c r="T52" s="232">
        <f t="shared" si="1"/>
        <v>0.99999999999999978</v>
      </c>
      <c r="U52" s="232">
        <f t="shared" si="1"/>
        <v>1</v>
      </c>
      <c r="V52" s="232">
        <f t="shared" si="1"/>
        <v>1</v>
      </c>
      <c r="W52" s="232">
        <f t="shared" si="1"/>
        <v>0.99999999999999989</v>
      </c>
      <c r="X52" s="232">
        <f t="shared" si="1"/>
        <v>0.99999999999999967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8.5895284040062563E-3</v>
      </c>
      <c r="C53" s="299">
        <f t="shared" si="2"/>
        <v>1.4582032315736569E-2</v>
      </c>
      <c r="D53" s="299">
        <f t="shared" si="2"/>
        <v>1.3589366415823837E-2</v>
      </c>
      <c r="E53" s="299">
        <f t="shared" si="2"/>
        <v>1.3148008767992587E-2</v>
      </c>
      <c r="F53" s="299">
        <f t="shared" si="2"/>
        <v>1.3649125819244354E-2</v>
      </c>
      <c r="G53" s="299">
        <f t="shared" si="2"/>
        <v>1.3364930950044191E-2</v>
      </c>
      <c r="H53" s="299">
        <f t="shared" si="2"/>
        <v>1.304914571345871E-2</v>
      </c>
      <c r="I53" s="299">
        <f t="shared" si="2"/>
        <v>1.3738704184807793E-2</v>
      </c>
      <c r="J53" s="299">
        <f t="shared" si="2"/>
        <v>1.4504960919877031E-2</v>
      </c>
      <c r="K53" s="299">
        <f t="shared" si="2"/>
        <v>1.4802259630482456E-2</v>
      </c>
      <c r="L53" s="299">
        <f t="shared" si="2"/>
        <v>1.497514337688167E-2</v>
      </c>
      <c r="M53" s="299">
        <f t="shared" si="2"/>
        <v>1.4706557972325241E-2</v>
      </c>
      <c r="N53" s="299">
        <f t="shared" si="2"/>
        <v>1.4642211860423849E-2</v>
      </c>
      <c r="O53" s="299">
        <f t="shared" si="2"/>
        <v>1.314567553251254E-2</v>
      </c>
      <c r="P53" s="299">
        <f t="shared" si="2"/>
        <v>1.3757033464424398E-2</v>
      </c>
      <c r="Q53" s="299">
        <f t="shared" si="2"/>
        <v>1.3718468694624786E-2</v>
      </c>
      <c r="R53" s="299">
        <f t="shared" si="2"/>
        <v>1.2847115771218682E-2</v>
      </c>
      <c r="S53" s="299">
        <f t="shared" si="2"/>
        <v>1.2278551305322074E-2</v>
      </c>
      <c r="T53" s="299">
        <f t="shared" si="2"/>
        <v>1.2244376642450591E-2</v>
      </c>
      <c r="U53" s="299">
        <f t="shared" si="2"/>
        <v>1.231300137370009E-2</v>
      </c>
      <c r="V53" s="299">
        <f t="shared" si="2"/>
        <v>9.5405258114975109E-3</v>
      </c>
      <c r="W53" s="299">
        <f t="shared" si="2"/>
        <v>9.8845542391793675E-3</v>
      </c>
      <c r="X53" s="299">
        <f t="shared" si="2"/>
        <v>9.3362907001371866E-3</v>
      </c>
      <c r="Y53" s="299">
        <f t="shared" si="2"/>
        <v>9.4417425154521267E-3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2.4221784549288169E-3</v>
      </c>
      <c r="C54" s="233">
        <f t="shared" si="3"/>
        <v>4.1120167304853532E-3</v>
      </c>
      <c r="D54" s="233">
        <f t="shared" si="3"/>
        <v>3.8320928694047245E-3</v>
      </c>
      <c r="E54" s="233">
        <f t="shared" si="3"/>
        <v>3.7076335352931658E-3</v>
      </c>
      <c r="F54" s="233">
        <f t="shared" si="3"/>
        <v>3.8489445442157727E-3</v>
      </c>
      <c r="G54" s="233">
        <f t="shared" si="3"/>
        <v>3.7688038593259149E-3</v>
      </c>
      <c r="H54" s="233">
        <f t="shared" si="3"/>
        <v>3.6797549429633805E-3</v>
      </c>
      <c r="I54" s="233">
        <f t="shared" si="3"/>
        <v>3.8742049283591309E-3</v>
      </c>
      <c r="J54" s="233">
        <f t="shared" si="3"/>
        <v>4.0902832119774886E-3</v>
      </c>
      <c r="K54" s="233">
        <f t="shared" si="3"/>
        <v>4.1741190755588626E-3</v>
      </c>
      <c r="L54" s="233">
        <f t="shared" si="3"/>
        <v>4.2228709122185144E-3</v>
      </c>
      <c r="M54" s="233">
        <f t="shared" si="3"/>
        <v>4.1471319717754614E-3</v>
      </c>
      <c r="N54" s="233">
        <f t="shared" si="3"/>
        <v>4.1289868817803816E-3</v>
      </c>
      <c r="O54" s="233">
        <f t="shared" si="3"/>
        <v>3.706975581509884E-3</v>
      </c>
      <c r="P54" s="233">
        <f t="shared" si="3"/>
        <v>3.8793736389208205E-3</v>
      </c>
      <c r="Q54" s="233">
        <f t="shared" si="3"/>
        <v>3.8684986816316241E-3</v>
      </c>
      <c r="R54" s="233">
        <f t="shared" si="3"/>
        <v>3.62278411169911E-3</v>
      </c>
      <c r="S54" s="233">
        <f t="shared" si="3"/>
        <v>3.4624534701599863E-3</v>
      </c>
      <c r="T54" s="233">
        <f t="shared" si="3"/>
        <v>3.452816487986067E-3</v>
      </c>
      <c r="U54" s="233">
        <f t="shared" si="3"/>
        <v>3.4721681144886684E-3</v>
      </c>
      <c r="V54" s="233">
        <f t="shared" si="3"/>
        <v>2.6903521337124023E-3</v>
      </c>
      <c r="W54" s="233">
        <f t="shared" si="3"/>
        <v>2.7873654045487131E-3</v>
      </c>
      <c r="X54" s="233">
        <f t="shared" si="3"/>
        <v>2.6327594623561704E-3</v>
      </c>
      <c r="Y54" s="233">
        <f t="shared" si="3"/>
        <v>2.6624960326398005E-3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3.2859258782354253E-2</v>
      </c>
      <c r="C55" s="233">
        <f t="shared" si="4"/>
        <v>5.5783594965697687E-2</v>
      </c>
      <c r="D55" s="233">
        <f t="shared" si="4"/>
        <v>5.1986149500072618E-2</v>
      </c>
      <c r="E55" s="233">
        <f t="shared" si="4"/>
        <v>5.0297734899930641E-2</v>
      </c>
      <c r="F55" s="233">
        <f t="shared" si="4"/>
        <v>5.2214759222203352E-2</v>
      </c>
      <c r="G55" s="233">
        <f t="shared" si="4"/>
        <v>5.1127571158734127E-2</v>
      </c>
      <c r="H55" s="233">
        <f t="shared" si="4"/>
        <v>4.9919534079100068E-2</v>
      </c>
      <c r="I55" s="233">
        <f t="shared" si="4"/>
        <v>5.2557441446058194E-2</v>
      </c>
      <c r="J55" s="233">
        <f t="shared" si="4"/>
        <v>5.548875818046918E-2</v>
      </c>
      <c r="K55" s="233">
        <f t="shared" si="4"/>
        <v>5.6626075016500334E-2</v>
      </c>
      <c r="L55" s="233">
        <f t="shared" si="4"/>
        <v>5.7287442148081701E-2</v>
      </c>
      <c r="M55" s="233">
        <f t="shared" si="4"/>
        <v>5.6259968124086811E-2</v>
      </c>
      <c r="N55" s="233">
        <f t="shared" si="4"/>
        <v>5.6013811939118599E-2</v>
      </c>
      <c r="O55" s="233">
        <f t="shared" si="4"/>
        <v>5.0288809102746794E-2</v>
      </c>
      <c r="P55" s="233">
        <f t="shared" si="4"/>
        <v>5.2627560143370535E-2</v>
      </c>
      <c r="Q55" s="233">
        <f t="shared" si="4"/>
        <v>5.2480030536257723E-2</v>
      </c>
      <c r="R55" s="233">
        <f t="shared" si="4"/>
        <v>4.9146668114683136E-2</v>
      </c>
      <c r="S55" s="233">
        <f t="shared" si="4"/>
        <v>4.6971623567344092E-2</v>
      </c>
      <c r="T55" s="233">
        <f t="shared" si="4"/>
        <v>4.684088832341958E-2</v>
      </c>
      <c r="U55" s="233">
        <f t="shared" si="4"/>
        <v>4.7103412375606828E-2</v>
      </c>
      <c r="V55" s="233">
        <f t="shared" si="4"/>
        <v>3.6497301343518376E-2</v>
      </c>
      <c r="W55" s="233">
        <f t="shared" si="4"/>
        <v>3.7813382809459194E-2</v>
      </c>
      <c r="X55" s="233">
        <f t="shared" si="4"/>
        <v>3.5715999500043331E-2</v>
      </c>
      <c r="Y55" s="233">
        <f t="shared" si="4"/>
        <v>3.6119405638951531E-2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7.4962871261554626E-2</v>
      </c>
      <c r="C56" s="233">
        <f t="shared" si="5"/>
        <v>0.12726088788606252</v>
      </c>
      <c r="D56" s="233">
        <f t="shared" si="5"/>
        <v>0.11859765487012809</v>
      </c>
      <c r="E56" s="233">
        <f t="shared" si="5"/>
        <v>0.11474582098839306</v>
      </c>
      <c r="F56" s="233">
        <f t="shared" si="5"/>
        <v>0.11911918949398358</v>
      </c>
      <c r="G56" s="233">
        <f t="shared" si="5"/>
        <v>0.11663895281613411</v>
      </c>
      <c r="H56" s="233">
        <f t="shared" si="5"/>
        <v>0.11388301943736837</v>
      </c>
      <c r="I56" s="233">
        <f t="shared" si="5"/>
        <v>0.11990096134101777</v>
      </c>
      <c r="J56" s="233">
        <f t="shared" si="5"/>
        <v>0.12658826735859885</v>
      </c>
      <c r="K56" s="233">
        <f t="shared" si="5"/>
        <v>0.12918286439828575</v>
      </c>
      <c r="L56" s="233">
        <f t="shared" si="5"/>
        <v>0.13069166225248394</v>
      </c>
      <c r="M56" s="233">
        <f t="shared" si="5"/>
        <v>0.12834765311047966</v>
      </c>
      <c r="N56" s="233">
        <f t="shared" si="5"/>
        <v>0.1277860891833616</v>
      </c>
      <c r="O56" s="233">
        <f t="shared" si="5"/>
        <v>0.11472545828363366</v>
      </c>
      <c r="P56" s="233">
        <f t="shared" si="5"/>
        <v>0.12006092535342801</v>
      </c>
      <c r="Q56" s="233">
        <f t="shared" si="5"/>
        <v>0.11972436137252643</v>
      </c>
      <c r="R56" s="233">
        <f t="shared" si="5"/>
        <v>0.11211985575261309</v>
      </c>
      <c r="S56" s="233">
        <f t="shared" si="5"/>
        <v>0.1071578575082132</v>
      </c>
      <c r="T56" s="233">
        <f t="shared" si="5"/>
        <v>0.10685960704174431</v>
      </c>
      <c r="U56" s="233">
        <f t="shared" si="5"/>
        <v>0.10745851150448715</v>
      </c>
      <c r="V56" s="233">
        <f t="shared" si="5"/>
        <v>8.3262453366037631E-2</v>
      </c>
      <c r="W56" s="233">
        <f t="shared" si="5"/>
        <v>8.6264871836718979E-2</v>
      </c>
      <c r="X56" s="233">
        <f t="shared" si="5"/>
        <v>8.148004464231165E-2</v>
      </c>
      <c r="Y56" s="233">
        <f t="shared" si="5"/>
        <v>8.2400347886441336E-2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2.7188316787213968E-2</v>
      </c>
      <c r="C57" s="300">
        <f t="shared" si="6"/>
        <v>4.5768034760103507E-2</v>
      </c>
      <c r="D57" s="300">
        <f t="shared" si="6"/>
        <v>4.2502352571819092E-2</v>
      </c>
      <c r="E57" s="300">
        <f t="shared" si="6"/>
        <v>4.1112570670899608E-2</v>
      </c>
      <c r="F57" s="300">
        <f t="shared" si="6"/>
        <v>4.2760490784764224E-2</v>
      </c>
      <c r="G57" s="300">
        <f t="shared" si="6"/>
        <v>4.1977119208491967E-2</v>
      </c>
      <c r="H57" s="300">
        <f t="shared" si="6"/>
        <v>4.0980346261963826E-2</v>
      </c>
      <c r="I57" s="300">
        <f t="shared" si="6"/>
        <v>4.3198006184730589E-2</v>
      </c>
      <c r="J57" s="300">
        <f t="shared" si="6"/>
        <v>4.565071371605843E-2</v>
      </c>
      <c r="K57" s="300">
        <f t="shared" si="6"/>
        <v>4.6571058299315411E-2</v>
      </c>
      <c r="L57" s="300">
        <f t="shared" si="6"/>
        <v>4.7140959193868237E-2</v>
      </c>
      <c r="M57" s="300">
        <f t="shared" si="6"/>
        <v>4.5986025346395808E-2</v>
      </c>
      <c r="N57" s="300">
        <f t="shared" si="6"/>
        <v>4.597317821745716E-2</v>
      </c>
      <c r="O57" s="300">
        <f t="shared" si="6"/>
        <v>4.1116052039816893E-2</v>
      </c>
      <c r="P57" s="300">
        <f t="shared" si="6"/>
        <v>4.3395691270553247E-2</v>
      </c>
      <c r="Q57" s="300">
        <f t="shared" si="6"/>
        <v>4.3035044965388479E-2</v>
      </c>
      <c r="R57" s="300">
        <f t="shared" si="6"/>
        <v>3.872211700173523E-2</v>
      </c>
      <c r="S57" s="300">
        <f t="shared" si="6"/>
        <v>3.685328253568828E-2</v>
      </c>
      <c r="T57" s="300">
        <f t="shared" si="6"/>
        <v>3.638286600252718E-2</v>
      </c>
      <c r="U57" s="300">
        <f t="shared" si="6"/>
        <v>3.6730003156522598E-2</v>
      </c>
      <c r="V57" s="300">
        <f t="shared" si="6"/>
        <v>2.8679645451851726E-2</v>
      </c>
      <c r="W57" s="300">
        <f t="shared" si="6"/>
        <v>2.9636352698064496E-2</v>
      </c>
      <c r="X57" s="300">
        <f t="shared" si="6"/>
        <v>2.8033071860903369E-2</v>
      </c>
      <c r="Y57" s="300">
        <f t="shared" si="6"/>
        <v>2.8368183701728143E-2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0.72017120161477466</v>
      </c>
      <c r="C58" s="301">
        <f t="shared" si="7"/>
        <v>0.56402743265687627</v>
      </c>
      <c r="D58" s="301">
        <f t="shared" si="7"/>
        <v>0.58393684930527856</v>
      </c>
      <c r="E58" s="301">
        <f t="shared" si="7"/>
        <v>0.59539966607268946</v>
      </c>
      <c r="F58" s="301">
        <f t="shared" si="7"/>
        <v>0.58335184418566866</v>
      </c>
      <c r="G58" s="301">
        <f t="shared" si="7"/>
        <v>0.59867038344474022</v>
      </c>
      <c r="H58" s="301">
        <f t="shared" si="7"/>
        <v>0.60579996991164131</v>
      </c>
      <c r="I58" s="301">
        <f t="shared" si="7"/>
        <v>0.58861287320924982</v>
      </c>
      <c r="J58" s="301">
        <f t="shared" si="7"/>
        <v>0.56980076539586222</v>
      </c>
      <c r="K58" s="301">
        <f t="shared" si="7"/>
        <v>0.56199435255790309</v>
      </c>
      <c r="L58" s="301">
        <f t="shared" si="7"/>
        <v>0.55697964258513144</v>
      </c>
      <c r="M58" s="301">
        <f t="shared" si="7"/>
        <v>0.56316383009379489</v>
      </c>
      <c r="N58" s="301">
        <f t="shared" si="7"/>
        <v>0.56713974308884996</v>
      </c>
      <c r="O58" s="301">
        <f t="shared" si="7"/>
        <v>0.60789373369733957</v>
      </c>
      <c r="P58" s="301">
        <f t="shared" si="7"/>
        <v>0.5954244055668334</v>
      </c>
      <c r="Q58" s="301">
        <f t="shared" si="7"/>
        <v>0.59497733040346756</v>
      </c>
      <c r="R58" s="301">
        <f t="shared" si="7"/>
        <v>0.60643032221959448</v>
      </c>
      <c r="S58" s="301">
        <f t="shared" si="7"/>
        <v>0.6203307951124839</v>
      </c>
      <c r="T58" s="301">
        <f t="shared" si="7"/>
        <v>0.61913052122788048</v>
      </c>
      <c r="U58" s="301">
        <f t="shared" si="7"/>
        <v>0.61812793982468639</v>
      </c>
      <c r="V58" s="301">
        <f t="shared" si="7"/>
        <v>0.69111520197464216</v>
      </c>
      <c r="W58" s="301">
        <f t="shared" si="7"/>
        <v>0.68149886904731727</v>
      </c>
      <c r="X58" s="301">
        <f t="shared" si="7"/>
        <v>0.69560163933493602</v>
      </c>
      <c r="Y58" s="301">
        <f t="shared" si="7"/>
        <v>0.69323575286600303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4.0423214564434512E-2</v>
      </c>
      <c r="C59" s="301">
        <f t="shared" si="8"/>
        <v>6.8624561601031531E-2</v>
      </c>
      <c r="D59" s="301">
        <f t="shared" si="8"/>
        <v>6.3952972571271277E-2</v>
      </c>
      <c r="E59" s="301">
        <f t="shared" si="8"/>
        <v>6.1875897549362568E-2</v>
      </c>
      <c r="F59" s="301">
        <f t="shared" si="8"/>
        <v>6.4234206542810784E-2</v>
      </c>
      <c r="G59" s="301">
        <f t="shared" si="8"/>
        <v>6.289675591275859E-2</v>
      </c>
      <c r="H59" s="301">
        <f t="shared" si="8"/>
        <v>6.1410637726244145E-2</v>
      </c>
      <c r="I59" s="301">
        <f t="shared" si="8"/>
        <v>6.465577165339513E-2</v>
      </c>
      <c r="J59" s="301">
        <f t="shared" si="8"/>
        <v>6.8261855591449275E-2</v>
      </c>
      <c r="K59" s="301">
        <f t="shared" si="8"/>
        <v>6.9660974262845482E-2</v>
      </c>
      <c r="L59" s="301">
        <f t="shared" si="8"/>
        <v>7.047458316506866E-2</v>
      </c>
      <c r="M59" s="301">
        <f t="shared" si="8"/>
        <v>6.9210592300075854E-2</v>
      </c>
      <c r="N59" s="301">
        <f t="shared" si="8"/>
        <v>6.890777280109571E-2</v>
      </c>
      <c r="O59" s="301">
        <f t="shared" si="8"/>
        <v>6.1864917100378287E-2</v>
      </c>
      <c r="P59" s="301">
        <f t="shared" si="8"/>
        <v>6.474203115076263E-2</v>
      </c>
      <c r="Q59" s="301">
        <f t="shared" si="8"/>
        <v>6.4560541330726584E-2</v>
      </c>
      <c r="R59" s="301">
        <f t="shared" si="8"/>
        <v>6.0459863793207308E-2</v>
      </c>
      <c r="S59" s="301">
        <f t="shared" si="8"/>
        <v>5.7784140247321848E-2</v>
      </c>
      <c r="T59" s="301">
        <f t="shared" si="8"/>
        <v>5.7623310727359225E-2</v>
      </c>
      <c r="U59" s="301">
        <f t="shared" si="8"/>
        <v>5.7946265854259042E-2</v>
      </c>
      <c r="V59" s="301">
        <f t="shared" si="8"/>
        <v>4.4898707332501973E-2</v>
      </c>
      <c r="W59" s="301">
        <f t="shared" si="8"/>
        <v>4.6517740915528759E-2</v>
      </c>
      <c r="X59" s="301">
        <f t="shared" si="8"/>
        <v>4.3937555644097438E-2</v>
      </c>
      <c r="Y59" s="301">
        <f t="shared" si="8"/>
        <v>4.4433822861130727E-2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5.6082361853596552E-2</v>
      </c>
      <c r="C60" s="301">
        <f t="shared" si="9"/>
        <v>5.6517196186690308E-2</v>
      </c>
      <c r="D60" s="301">
        <f t="shared" si="9"/>
        <v>6.2589090995606222E-2</v>
      </c>
      <c r="E60" s="301">
        <f t="shared" si="9"/>
        <v>6.261584569987487E-2</v>
      </c>
      <c r="F60" s="301">
        <f t="shared" si="9"/>
        <v>6.1548456053402811E-2</v>
      </c>
      <c r="G60" s="301">
        <f t="shared" si="9"/>
        <v>5.3516649964348288E-2</v>
      </c>
      <c r="H60" s="301">
        <f t="shared" si="9"/>
        <v>5.4610094909729866E-2</v>
      </c>
      <c r="I60" s="301">
        <f t="shared" si="9"/>
        <v>5.3800048787942478E-2</v>
      </c>
      <c r="J60" s="301">
        <f t="shared" si="9"/>
        <v>5.2624844607147871E-2</v>
      </c>
      <c r="K60" s="301">
        <f t="shared" si="9"/>
        <v>5.2707690052575834E-2</v>
      </c>
      <c r="L60" s="301">
        <f t="shared" si="9"/>
        <v>5.3196321034829665E-2</v>
      </c>
      <c r="M60" s="301">
        <f t="shared" si="9"/>
        <v>5.4313230425591781E-2</v>
      </c>
      <c r="N60" s="301">
        <f t="shared" si="9"/>
        <v>5.1822626163106546E-2</v>
      </c>
      <c r="O60" s="301">
        <f t="shared" si="9"/>
        <v>5.0171689204394104E-2</v>
      </c>
      <c r="P60" s="301">
        <f t="shared" si="9"/>
        <v>4.6371394028742748E-2</v>
      </c>
      <c r="Q60" s="301">
        <f t="shared" si="9"/>
        <v>4.8061610819909215E-2</v>
      </c>
      <c r="R60" s="301">
        <f t="shared" si="9"/>
        <v>6.086111573102676E-2</v>
      </c>
      <c r="S60" s="301">
        <f t="shared" si="9"/>
        <v>6.1840198861144634E-2</v>
      </c>
      <c r="T60" s="301">
        <f t="shared" si="9"/>
        <v>6.429292377032346E-2</v>
      </c>
      <c r="U60" s="301">
        <f t="shared" si="9"/>
        <v>6.33779968061184E-2</v>
      </c>
      <c r="V60" s="301">
        <f t="shared" si="9"/>
        <v>6.1884922791582704E-2</v>
      </c>
      <c r="W60" s="301">
        <f t="shared" si="9"/>
        <v>6.2671988105791096E-2</v>
      </c>
      <c r="X60" s="301">
        <f t="shared" si="9"/>
        <v>6.2718664788072948E-2</v>
      </c>
      <c r="Y60" s="301">
        <f t="shared" si="9"/>
        <v>6.2336337140127124E-2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1.5202767183532922E-2</v>
      </c>
      <c r="C61" s="302">
        <f t="shared" si="10"/>
        <v>2.1361491620881249E-2</v>
      </c>
      <c r="D61" s="302">
        <f t="shared" si="10"/>
        <v>2.6794909118432172E-2</v>
      </c>
      <c r="E61" s="302">
        <f t="shared" si="10"/>
        <v>2.6402036020059628E-2</v>
      </c>
      <c r="F61" s="302">
        <f t="shared" si="10"/>
        <v>2.5760807980832794E-2</v>
      </c>
      <c r="G61" s="302">
        <f t="shared" si="10"/>
        <v>1.7046074562273014E-2</v>
      </c>
      <c r="H61" s="302">
        <f t="shared" si="10"/>
        <v>1.7895016907845361E-2</v>
      </c>
      <c r="I61" s="302">
        <f t="shared" si="10"/>
        <v>1.7703041883429672E-2</v>
      </c>
      <c r="J61" s="302">
        <f t="shared" si="10"/>
        <v>1.7199749414182747E-2</v>
      </c>
      <c r="K61" s="302">
        <f t="shared" si="10"/>
        <v>1.7569678881594681E-2</v>
      </c>
      <c r="L61" s="302">
        <f t="shared" si="10"/>
        <v>1.8249960457063327E-2</v>
      </c>
      <c r="M61" s="302">
        <f t="shared" si="10"/>
        <v>1.9152660142774631E-2</v>
      </c>
      <c r="N61" s="302">
        <f t="shared" si="10"/>
        <v>1.6481039174307946E-2</v>
      </c>
      <c r="O61" s="302">
        <f t="shared" si="10"/>
        <v>1.330916144918688E-2</v>
      </c>
      <c r="P61" s="302">
        <f t="shared" si="10"/>
        <v>9.9128839196119083E-3</v>
      </c>
      <c r="Q61" s="302">
        <f t="shared" si="10"/>
        <v>1.1641760663898425E-2</v>
      </c>
      <c r="R61" s="302">
        <f t="shared" si="10"/>
        <v>2.4194008489933489E-2</v>
      </c>
      <c r="S61" s="302">
        <f t="shared" si="10"/>
        <v>2.4677555504065262E-2</v>
      </c>
      <c r="T61" s="302">
        <f t="shared" si="10"/>
        <v>2.720634960320235E-2</v>
      </c>
      <c r="U61" s="302">
        <f t="shared" si="10"/>
        <v>2.6316125762856111E-2</v>
      </c>
      <c r="V61" s="302">
        <f t="shared" si="10"/>
        <v>2.2136051807882324E-2</v>
      </c>
      <c r="W61" s="302">
        <f t="shared" si="10"/>
        <v>2.3285634202618588E-2</v>
      </c>
      <c r="X61" s="302">
        <f t="shared" si="10"/>
        <v>2.2818142123263607E-2</v>
      </c>
      <c r="Y61" s="302">
        <f t="shared" si="10"/>
        <v>2.2516686007580927E-2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3.7446545131426187E-2</v>
      </c>
      <c r="C62" s="302">
        <f t="shared" si="11"/>
        <v>2.9327580254515474E-2</v>
      </c>
      <c r="D62" s="302">
        <f t="shared" si="11"/>
        <v>3.0362804750292474E-2</v>
      </c>
      <c r="E62" s="302">
        <f t="shared" si="11"/>
        <v>3.0958833700702671E-2</v>
      </c>
      <c r="F62" s="302">
        <f t="shared" si="11"/>
        <v>3.0332386398983151E-2</v>
      </c>
      <c r="G62" s="302">
        <f t="shared" si="11"/>
        <v>3.1128900297936805E-2</v>
      </c>
      <c r="H62" s="302">
        <f t="shared" si="11"/>
        <v>3.1499615456780435E-2</v>
      </c>
      <c r="I62" s="302">
        <f t="shared" si="11"/>
        <v>3.0605942687165082E-2</v>
      </c>
      <c r="J62" s="302">
        <f t="shared" si="11"/>
        <v>2.9627774658963227E-2</v>
      </c>
      <c r="K62" s="302">
        <f t="shared" si="11"/>
        <v>2.9221866744295534E-2</v>
      </c>
      <c r="L62" s="302">
        <f t="shared" si="11"/>
        <v>2.8961118240474031E-2</v>
      </c>
      <c r="M62" s="302">
        <f t="shared" si="11"/>
        <v>2.9282675748084883E-2</v>
      </c>
      <c r="N62" s="302">
        <f t="shared" si="11"/>
        <v>2.9489410209382578E-2</v>
      </c>
      <c r="O62" s="302">
        <f t="shared" si="11"/>
        <v>3.1608484320072808E-2</v>
      </c>
      <c r="P62" s="302">
        <f t="shared" si="11"/>
        <v>3.0960120073417821E-2</v>
      </c>
      <c r="Q62" s="302">
        <f t="shared" si="11"/>
        <v>3.0936873628343967E-2</v>
      </c>
      <c r="R62" s="302">
        <f t="shared" si="11"/>
        <v>3.1532391713447655E-2</v>
      </c>
      <c r="S62" s="302">
        <f t="shared" si="11"/>
        <v>3.2255170803148298E-2</v>
      </c>
      <c r="T62" s="302">
        <f t="shared" si="11"/>
        <v>3.2192760490032356E-2</v>
      </c>
      <c r="U62" s="302">
        <f t="shared" si="11"/>
        <v>3.2140629538838436E-2</v>
      </c>
      <c r="V62" s="302">
        <f t="shared" si="11"/>
        <v>3.5935728259794415E-2</v>
      </c>
      <c r="W62" s="302">
        <f t="shared" si="11"/>
        <v>3.5435710424931703E-2</v>
      </c>
      <c r="X62" s="302">
        <f t="shared" si="11"/>
        <v>3.6169008316973707E-2</v>
      </c>
      <c r="Y62" s="302">
        <f t="shared" si="11"/>
        <v>3.6045989964898377E-2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3.4330495386374399E-3</v>
      </c>
      <c r="C63" s="302">
        <f t="shared" si="12"/>
        <v>5.8281243112935895E-3</v>
      </c>
      <c r="D63" s="302">
        <f t="shared" si="12"/>
        <v>5.431377126881568E-3</v>
      </c>
      <c r="E63" s="302">
        <f t="shared" si="12"/>
        <v>5.2549759791125639E-3</v>
      </c>
      <c r="F63" s="302">
        <f t="shared" si="12"/>
        <v>5.4552616735868784E-3</v>
      </c>
      <c r="G63" s="302">
        <f t="shared" si="12"/>
        <v>5.3416751041384693E-3</v>
      </c>
      <c r="H63" s="302">
        <f t="shared" si="12"/>
        <v>5.2154625451040666E-3</v>
      </c>
      <c r="I63" s="302">
        <f t="shared" si="12"/>
        <v>5.4910642173477244E-3</v>
      </c>
      <c r="J63" s="302">
        <f t="shared" si="12"/>
        <v>5.7973205340018869E-3</v>
      </c>
      <c r="K63" s="302">
        <f t="shared" si="12"/>
        <v>5.9161444266856138E-3</v>
      </c>
      <c r="L63" s="302">
        <f t="shared" si="12"/>
        <v>5.9852423372923147E-3</v>
      </c>
      <c r="M63" s="302">
        <f t="shared" si="12"/>
        <v>5.8778945347322626E-3</v>
      </c>
      <c r="N63" s="302">
        <f t="shared" si="12"/>
        <v>5.8521767794160193E-3</v>
      </c>
      <c r="O63" s="302">
        <f t="shared" si="12"/>
        <v>5.2540434351344137E-3</v>
      </c>
      <c r="P63" s="302">
        <f t="shared" si="12"/>
        <v>5.4983900357130243E-3</v>
      </c>
      <c r="Q63" s="302">
        <f t="shared" si="12"/>
        <v>5.4829765276668222E-3</v>
      </c>
      <c r="R63" s="302">
        <f t="shared" si="12"/>
        <v>5.134715527645624E-3</v>
      </c>
      <c r="S63" s="302">
        <f t="shared" si="12"/>
        <v>4.9074725539310707E-3</v>
      </c>
      <c r="T63" s="302">
        <f t="shared" si="12"/>
        <v>4.893813677088737E-3</v>
      </c>
      <c r="U63" s="302">
        <f t="shared" si="12"/>
        <v>4.9212415044238601E-3</v>
      </c>
      <c r="V63" s="302">
        <f t="shared" si="12"/>
        <v>3.8131427239059689E-3</v>
      </c>
      <c r="W63" s="302">
        <f t="shared" si="12"/>
        <v>3.9506434782408083E-3</v>
      </c>
      <c r="X63" s="302">
        <f t="shared" si="12"/>
        <v>3.7315143478356232E-3</v>
      </c>
      <c r="Y63" s="302">
        <f t="shared" si="12"/>
        <v>3.7736611676478251E-3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3.7301068277135918E-2</v>
      </c>
      <c r="C65" s="235">
        <f t="shared" si="14"/>
        <v>6.3324242897316571E-2</v>
      </c>
      <c r="D65" s="235">
        <f t="shared" si="14"/>
        <v>5.9013470900595597E-2</v>
      </c>
      <c r="E65" s="235">
        <f t="shared" si="14"/>
        <v>5.7096821815564212E-2</v>
      </c>
      <c r="F65" s="235">
        <f t="shared" si="14"/>
        <v>5.9272983353706531E-2</v>
      </c>
      <c r="G65" s="235">
        <f t="shared" si="14"/>
        <v>5.8038832685422731E-2</v>
      </c>
      <c r="H65" s="235">
        <f t="shared" si="14"/>
        <v>5.6667497017530585E-2</v>
      </c>
      <c r="I65" s="235">
        <f t="shared" si="14"/>
        <v>5.9661988264439178E-2</v>
      </c>
      <c r="J65" s="235">
        <f t="shared" si="14"/>
        <v>6.2989551018559853E-2</v>
      </c>
      <c r="K65" s="235">
        <f t="shared" si="14"/>
        <v>6.4280606706532822E-2</v>
      </c>
      <c r="L65" s="235">
        <f t="shared" si="14"/>
        <v>6.5031375331436145E-2</v>
      </c>
      <c r="M65" s="235">
        <f t="shared" si="14"/>
        <v>6.3865010655474577E-2</v>
      </c>
      <c r="N65" s="235">
        <f t="shared" si="14"/>
        <v>6.3585579864805966E-2</v>
      </c>
      <c r="O65" s="235">
        <f t="shared" si="14"/>
        <v>5.7086689457668149E-2</v>
      </c>
      <c r="P65" s="235">
        <f t="shared" si="14"/>
        <v>5.9741585382964459E-2</v>
      </c>
      <c r="Q65" s="235">
        <f t="shared" si="14"/>
        <v>5.9574113195467328E-2</v>
      </c>
      <c r="R65" s="235">
        <f t="shared" si="14"/>
        <v>5.5790157504222018E-2</v>
      </c>
      <c r="S65" s="235">
        <f t="shared" si="14"/>
        <v>5.3321097392322152E-2</v>
      </c>
      <c r="T65" s="235">
        <f t="shared" si="14"/>
        <v>5.317268977630879E-2</v>
      </c>
      <c r="U65" s="235">
        <f t="shared" si="14"/>
        <v>5.3470700990130939E-2</v>
      </c>
      <c r="V65" s="235">
        <f t="shared" si="14"/>
        <v>4.1430889794655444E-2</v>
      </c>
      <c r="W65" s="235">
        <f t="shared" si="14"/>
        <v>4.2924874943392075E-2</v>
      </c>
      <c r="X65" s="235">
        <f t="shared" si="14"/>
        <v>4.0543974067141643E-2</v>
      </c>
      <c r="Y65" s="235">
        <f t="shared" si="14"/>
        <v>4.1001911357526039E-2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0.42411173290474546</v>
      </c>
      <c r="C69" s="322">
        <f>IF(C$5=0,0,C$5/WWP_fec!C$5)</f>
        <v>0.4397209973818999</v>
      </c>
      <c r="D69" s="322">
        <f>IF(D$5=0,0,D$5/WWP_fec!D$5)</f>
        <v>0.43611733220065863</v>
      </c>
      <c r="E69" s="322">
        <f>IF(E$5=0,0,E$5/WWP_fec!E$5)</f>
        <v>0.43491849756168233</v>
      </c>
      <c r="F69" s="322">
        <f>IF(F$5=0,0,F$5/WWP_fec!F$5)</f>
        <v>0.43640700495054641</v>
      </c>
      <c r="G69" s="322">
        <f>IF(G$5=0,0,G$5/WWP_fec!G$5)</f>
        <v>0.43698595952889213</v>
      </c>
      <c r="H69" s="322">
        <f>IF(H$5=0,0,H$5/WWP_fec!H$5)</f>
        <v>0.43595243668727218</v>
      </c>
      <c r="I69" s="322">
        <f>IF(I$5=0,0,I$5/WWP_fec!I$5)</f>
        <v>0.43796829662334141</v>
      </c>
      <c r="J69" s="322">
        <f>IF(J$5=0,0,J$5/WWP_fec!J$5)</f>
        <v>0.44022688768899249</v>
      </c>
      <c r="K69" s="322">
        <f>IF(K$5=0,0,K$5/WWP_fec!K$5)</f>
        <v>0.44101429770702821</v>
      </c>
      <c r="L69" s="322">
        <f>IF(L$5=0,0,L$5/WWP_fec!L$5)</f>
        <v>0.44134699421112678</v>
      </c>
      <c r="M69" s="322">
        <f>IF(M$5=0,0,M$5/WWP_fec!M$5)</f>
        <v>0.44051995550620088</v>
      </c>
      <c r="N69" s="322">
        <f>IF(N$5=0,0,N$5/WWP_fec!N$5)</f>
        <v>0.4407404610476241</v>
      </c>
      <c r="O69" s="322">
        <f>IF(O$5=0,0,O$5/WWP_fec!O$5)</f>
        <v>0.43703958772933299</v>
      </c>
      <c r="P69" s="322">
        <f>IF(P$5=0,0,P$5/WWP_fec!P$5)</f>
        <v>0.43925341168377158</v>
      </c>
      <c r="Q69" s="322">
        <f>IF(Q$5=0,0,Q$5/WWP_fec!Q$5)</f>
        <v>0.43890292154877564</v>
      </c>
      <c r="R69" s="322">
        <f>IF(R$5=0,0,R$5/WWP_fec!R$5)</f>
        <v>0.43493147429005019</v>
      </c>
      <c r="S69" s="322">
        <f>IF(S$5=0,0,S$5/WWP_fec!S$5)</f>
        <v>0.43330892587705927</v>
      </c>
      <c r="T69" s="322">
        <f>IF(T$5=0,0,T$5/WWP_fec!T$5)</f>
        <v>0.43308872846618335</v>
      </c>
      <c r="U69" s="322">
        <f>IF(U$5=0,0,U$5/WWP_fec!U$5)</f>
        <v>0.43331108736992141</v>
      </c>
      <c r="V69" s="322">
        <f>IF(V$5=0,0,V$5/WWP_fec!V$5)</f>
        <v>0.4434712965099783</v>
      </c>
      <c r="W69" s="322">
        <f>IF(W$5=0,0,W$5/WWP_fec!W$5)</f>
        <v>0.44397118028124605</v>
      </c>
      <c r="X69" s="322">
        <f>IF(X$5=0,0,X$5/WWP_fec!X$5)</f>
        <v>0.44297871916952292</v>
      </c>
      <c r="Y69" s="322">
        <f>IF(Y$5=0,0,Y$5/WWP_fec!Y$5)</f>
        <v>0.44169735746413052</v>
      </c>
      <c r="DA69" s="95"/>
    </row>
    <row r="70" spans="1:105" ht="12" customHeight="1" x14ac:dyDescent="0.25">
      <c r="A70" s="55" t="s">
        <v>91</v>
      </c>
      <c r="B70" s="334">
        <f>IF(B$6=0,0,B$6/WWP_fec!B$6)</f>
        <v>0.4812209962468999</v>
      </c>
      <c r="C70" s="334">
        <f>IF(C$6=0,0,C$6/WWP_fec!C$6)</f>
        <v>0.48122099624689985</v>
      </c>
      <c r="D70" s="334">
        <f>IF(D$6=0,0,D$6/WWP_fec!D$6)</f>
        <v>0.48122099624689985</v>
      </c>
      <c r="E70" s="334">
        <f>IF(E$6=0,0,E$6/WWP_fec!E$6)</f>
        <v>0.4812209962468999</v>
      </c>
      <c r="F70" s="334">
        <f>IF(F$6=0,0,F$6/WWP_fec!F$6)</f>
        <v>0.48122099624689985</v>
      </c>
      <c r="G70" s="334">
        <f>IF(G$6=0,0,G$6/WWP_fec!G$6)</f>
        <v>0.48122099624689985</v>
      </c>
      <c r="H70" s="334">
        <f>IF(H$6=0,0,H$6/WWP_fec!H$6)</f>
        <v>0.48122099624689996</v>
      </c>
      <c r="I70" s="334">
        <f>IF(I$6=0,0,I$6/WWP_fec!I$6)</f>
        <v>0.48122099624689985</v>
      </c>
      <c r="J70" s="334">
        <f>IF(J$6=0,0,J$6/WWP_fec!J$6)</f>
        <v>0.4812209962468999</v>
      </c>
      <c r="K70" s="334">
        <f>IF(K$6=0,0,K$6/WWP_fec!K$6)</f>
        <v>0.48122099624689985</v>
      </c>
      <c r="L70" s="334">
        <f>IF(L$6=0,0,L$6/WWP_fec!L$6)</f>
        <v>0.48122099624689985</v>
      </c>
      <c r="M70" s="334">
        <f>IF(M$6=0,0,M$6/WWP_fec!M$6)</f>
        <v>0.4812209962468999</v>
      </c>
      <c r="N70" s="334">
        <f>IF(N$6=0,0,N$6/WWP_fec!N$6)</f>
        <v>0.4812209962468999</v>
      </c>
      <c r="O70" s="334">
        <f>IF(O$6=0,0,O$6/WWP_fec!O$6)</f>
        <v>0.48122099624689985</v>
      </c>
      <c r="P70" s="334">
        <f>IF(P$6=0,0,P$6/WWP_fec!P$6)</f>
        <v>0.48122099624689996</v>
      </c>
      <c r="Q70" s="334">
        <f>IF(Q$6=0,0,Q$6/WWP_fec!Q$6)</f>
        <v>0.48122099624689996</v>
      </c>
      <c r="R70" s="334">
        <f>IF(R$6=0,0,R$6/WWP_fec!R$6)</f>
        <v>0.4812209962468999</v>
      </c>
      <c r="S70" s="334">
        <f>IF(S$6=0,0,S$6/WWP_fec!S$6)</f>
        <v>0.48122099624689979</v>
      </c>
      <c r="T70" s="334">
        <f>IF(T$6=0,0,T$6/WWP_fec!T$6)</f>
        <v>0.4812209962468999</v>
      </c>
      <c r="U70" s="334">
        <f>IF(U$6=0,0,U$6/WWP_fec!U$6)</f>
        <v>0.48122099624689985</v>
      </c>
      <c r="V70" s="334">
        <f>IF(V$6=0,0,V$6/WWP_fec!V$6)</f>
        <v>0.4812209962468999</v>
      </c>
      <c r="W70" s="334">
        <f>IF(W$6=0,0,W$6/WWP_fec!W$6)</f>
        <v>0.48122099624689979</v>
      </c>
      <c r="X70" s="334">
        <f>IF(X$6=0,0,X$6/WWP_fec!X$6)</f>
        <v>0.4812209962468999</v>
      </c>
      <c r="Y70" s="334">
        <f>IF(Y$6=0,0,Y$6/WWP_fec!Y$6)</f>
        <v>0.4812209962468999</v>
      </c>
      <c r="DA70" s="67"/>
    </row>
    <row r="71" spans="1:105" ht="12" customHeight="1" x14ac:dyDescent="0.25">
      <c r="A71" s="173" t="s">
        <v>92</v>
      </c>
      <c r="B71" s="335">
        <f>IF(B$7=0,0,B$7/WWP_fec!B$7)</f>
        <v>0.12484444178972307</v>
      </c>
      <c r="C71" s="335">
        <f>IF(C$7=0,0,C$7/WWP_fec!C$7)</f>
        <v>0.12484444178972308</v>
      </c>
      <c r="D71" s="335">
        <f>IF(D$7=0,0,D$7/WWP_fec!D$7)</f>
        <v>0.12484444178972304</v>
      </c>
      <c r="E71" s="335">
        <f>IF(E$7=0,0,E$7/WWP_fec!E$7)</f>
        <v>0.12484444178972295</v>
      </c>
      <c r="F71" s="335">
        <f>IF(F$7=0,0,F$7/WWP_fec!F$7)</f>
        <v>0.12484444178972301</v>
      </c>
      <c r="G71" s="335">
        <f>IF(G$7=0,0,G$7/WWP_fec!G$7)</f>
        <v>0.12484444178972301</v>
      </c>
      <c r="H71" s="335">
        <f>IF(H$7=0,0,H$7/WWP_fec!H$7)</f>
        <v>0.12484444178972295</v>
      </c>
      <c r="I71" s="335">
        <f>IF(I$7=0,0,I$7/WWP_fec!I$7)</f>
        <v>0.12484444178972297</v>
      </c>
      <c r="J71" s="335">
        <f>IF(J$7=0,0,J$7/WWP_fec!J$7)</f>
        <v>0.12484444178972301</v>
      </c>
      <c r="K71" s="335">
        <f>IF(K$7=0,0,K$7/WWP_fec!K$7)</f>
        <v>0.12484444178972301</v>
      </c>
      <c r="L71" s="335">
        <f>IF(L$7=0,0,L$7/WWP_fec!L$7)</f>
        <v>0.12484444178972307</v>
      </c>
      <c r="M71" s="335">
        <f>IF(M$7=0,0,M$7/WWP_fec!M$7)</f>
        <v>0.12484444178972301</v>
      </c>
      <c r="N71" s="335">
        <f>IF(N$7=0,0,N$7/WWP_fec!N$7)</f>
        <v>0.12484444178972301</v>
      </c>
      <c r="O71" s="335">
        <f>IF(O$7=0,0,O$7/WWP_fec!O$7)</f>
        <v>0.12484444178972301</v>
      </c>
      <c r="P71" s="335">
        <f>IF(P$7=0,0,P$7/WWP_fec!P$7)</f>
        <v>0.12484444178972301</v>
      </c>
      <c r="Q71" s="335">
        <f>IF(Q$7=0,0,Q$7/WWP_fec!Q$7)</f>
        <v>0.12484444178972301</v>
      </c>
      <c r="R71" s="335">
        <f>IF(R$7=0,0,R$7/WWP_fec!R$7)</f>
        <v>0.124844441789723</v>
      </c>
      <c r="S71" s="335">
        <f>IF(S$7=0,0,S$7/WWP_fec!S$7)</f>
        <v>0.12484444178972301</v>
      </c>
      <c r="T71" s="335">
        <f>IF(T$7=0,0,T$7/WWP_fec!T$7)</f>
        <v>0.12484444178972301</v>
      </c>
      <c r="U71" s="335">
        <f>IF(U$7=0,0,U$7/WWP_fec!U$7)</f>
        <v>0.12484444178972301</v>
      </c>
      <c r="V71" s="335">
        <f>IF(V$7=0,0,V$7/WWP_fec!V$7)</f>
        <v>0.124844441789723</v>
      </c>
      <c r="W71" s="335">
        <f>IF(W$7=0,0,W$7/WWP_fec!W$7)</f>
        <v>0.12484444178972301</v>
      </c>
      <c r="X71" s="335">
        <f>IF(X$7=0,0,X$7/WWP_fec!X$7)</f>
        <v>0.12484444178972301</v>
      </c>
      <c r="Y71" s="335">
        <f>IF(Y$7=0,0,Y$7/WWP_fec!Y$7)</f>
        <v>0.12484444178972301</v>
      </c>
      <c r="DA71" s="177"/>
    </row>
    <row r="72" spans="1:105" ht="12" customHeight="1" x14ac:dyDescent="0.25">
      <c r="A72" s="173" t="s">
        <v>93</v>
      </c>
      <c r="B72" s="335">
        <f>IF(B$8=0,0,B$8/WWP_fec!B$8)</f>
        <v>0.68291893897430134</v>
      </c>
      <c r="C72" s="335">
        <f>IF(C$8=0,0,C$8/WWP_fec!C$8)</f>
        <v>0.68291893897430167</v>
      </c>
      <c r="D72" s="335">
        <f>IF(D$8=0,0,D$8/WWP_fec!D$8)</f>
        <v>0.68291893897430134</v>
      </c>
      <c r="E72" s="335">
        <f>IF(E$8=0,0,E$8/WWP_fec!E$8)</f>
        <v>0.68291893897430134</v>
      </c>
      <c r="F72" s="335">
        <f>IF(F$8=0,0,F$8/WWP_fec!F$8)</f>
        <v>0.68291893897430134</v>
      </c>
      <c r="G72" s="335">
        <f>IF(G$8=0,0,G$8/WWP_fec!G$8)</f>
        <v>0.68291893897430156</v>
      </c>
      <c r="H72" s="335">
        <f>IF(H$8=0,0,H$8/WWP_fec!H$8)</f>
        <v>0.68291893897430112</v>
      </c>
      <c r="I72" s="335">
        <f>IF(I$8=0,0,I$8/WWP_fec!I$8)</f>
        <v>0.68291893897430112</v>
      </c>
      <c r="J72" s="335">
        <f>IF(J$8=0,0,J$8/WWP_fec!J$8)</f>
        <v>0.68291893897430145</v>
      </c>
      <c r="K72" s="335">
        <f>IF(K$8=0,0,K$8/WWP_fec!K$8)</f>
        <v>0.68291893897430156</v>
      </c>
      <c r="L72" s="335">
        <f>IF(L$8=0,0,L$8/WWP_fec!L$8)</f>
        <v>0.682918938974301</v>
      </c>
      <c r="M72" s="335">
        <f>IF(M$8=0,0,M$8/WWP_fec!M$8)</f>
        <v>0.68291893897430145</v>
      </c>
      <c r="N72" s="335">
        <f>IF(N$8=0,0,N$8/WWP_fec!N$8)</f>
        <v>0.68291893897430134</v>
      </c>
      <c r="O72" s="335">
        <f>IF(O$8=0,0,O$8/WWP_fec!O$8)</f>
        <v>0.68291893897430134</v>
      </c>
      <c r="P72" s="335">
        <f>IF(P$8=0,0,P$8/WWP_fec!P$8)</f>
        <v>0.68291893897430145</v>
      </c>
      <c r="Q72" s="335">
        <f>IF(Q$8=0,0,Q$8/WWP_fec!Q$8)</f>
        <v>0.68291893897430167</v>
      </c>
      <c r="R72" s="335">
        <f>IF(R$8=0,0,R$8/WWP_fec!R$8)</f>
        <v>0.68291893897430134</v>
      </c>
      <c r="S72" s="335">
        <f>IF(S$8=0,0,S$8/WWP_fec!S$8)</f>
        <v>0.68291893897430145</v>
      </c>
      <c r="T72" s="335">
        <f>IF(T$8=0,0,T$8/WWP_fec!T$8)</f>
        <v>0.68291893897430123</v>
      </c>
      <c r="U72" s="335">
        <f>IF(U$8=0,0,U$8/WWP_fec!U$8)</f>
        <v>0.68291893897430156</v>
      </c>
      <c r="V72" s="335">
        <f>IF(V$8=0,0,V$8/WWP_fec!V$8)</f>
        <v>0.68291893897430123</v>
      </c>
      <c r="W72" s="335">
        <f>IF(W$8=0,0,W$8/WWP_fec!W$8)</f>
        <v>0.68291893897430145</v>
      </c>
      <c r="X72" s="335">
        <f>IF(X$8=0,0,X$8/WWP_fec!X$8)</f>
        <v>0.68291893897430178</v>
      </c>
      <c r="Y72" s="335">
        <f>IF(Y$8=0,0,Y$8/WWP_fec!Y$8)</f>
        <v>0.68291893897430156</v>
      </c>
      <c r="DA72" s="177"/>
    </row>
    <row r="73" spans="1:105" ht="12" customHeight="1" x14ac:dyDescent="0.25">
      <c r="A73" s="173" t="s">
        <v>94</v>
      </c>
      <c r="B73" s="335">
        <f>IF(B$9=0,0,B$9/WWP_fec!B$9)</f>
        <v>0.50838847363771866</v>
      </c>
      <c r="C73" s="335">
        <f>IF(C$9=0,0,C$9/WWP_fec!C$9)</f>
        <v>0.50838847363771877</v>
      </c>
      <c r="D73" s="335">
        <f>IF(D$9=0,0,D$9/WWP_fec!D$9)</f>
        <v>0.50838847363771877</v>
      </c>
      <c r="E73" s="335">
        <f>IF(E$9=0,0,E$9/WWP_fec!E$9)</f>
        <v>0.50838847363771877</v>
      </c>
      <c r="F73" s="335">
        <f>IF(F$9=0,0,F$9/WWP_fec!F$9)</f>
        <v>0.50838847363771866</v>
      </c>
      <c r="G73" s="335">
        <f>IF(G$9=0,0,G$9/WWP_fec!G$9)</f>
        <v>0.50838847363771877</v>
      </c>
      <c r="H73" s="335">
        <f>IF(H$9=0,0,H$9/WWP_fec!H$9)</f>
        <v>0.50838847363771866</v>
      </c>
      <c r="I73" s="335">
        <f>IF(I$9=0,0,I$9/WWP_fec!I$9)</f>
        <v>0.50838847363771866</v>
      </c>
      <c r="J73" s="335">
        <f>IF(J$9=0,0,J$9/WWP_fec!J$9)</f>
        <v>0.50838847363771877</v>
      </c>
      <c r="K73" s="335">
        <f>IF(K$9=0,0,K$9/WWP_fec!K$9)</f>
        <v>0.50838847363771889</v>
      </c>
      <c r="L73" s="335">
        <f>IF(L$9=0,0,L$9/WWP_fec!L$9)</f>
        <v>0.50838847363771877</v>
      </c>
      <c r="M73" s="335">
        <f>IF(M$9=0,0,M$9/WWP_fec!M$9)</f>
        <v>0.50838847363771889</v>
      </c>
      <c r="N73" s="335">
        <f>IF(N$9=0,0,N$9/WWP_fec!N$9)</f>
        <v>0.50838847363771877</v>
      </c>
      <c r="O73" s="335">
        <f>IF(O$9=0,0,O$9/WWP_fec!O$9)</f>
        <v>0.50838847363771866</v>
      </c>
      <c r="P73" s="335">
        <f>IF(P$9=0,0,P$9/WWP_fec!P$9)</f>
        <v>0.50838847363771877</v>
      </c>
      <c r="Q73" s="335">
        <f>IF(Q$9=0,0,Q$9/WWP_fec!Q$9)</f>
        <v>0.50838847363771877</v>
      </c>
      <c r="R73" s="335">
        <f>IF(R$9=0,0,R$9/WWP_fec!R$9)</f>
        <v>0.50838847363771889</v>
      </c>
      <c r="S73" s="335">
        <f>IF(S$9=0,0,S$9/WWP_fec!S$9)</f>
        <v>0.50838847363771889</v>
      </c>
      <c r="T73" s="335">
        <f>IF(T$9=0,0,T$9/WWP_fec!T$9)</f>
        <v>0.50838847363771877</v>
      </c>
      <c r="U73" s="335">
        <f>IF(U$9=0,0,U$9/WWP_fec!U$9)</f>
        <v>0.50838847363771889</v>
      </c>
      <c r="V73" s="335">
        <f>IF(V$9=0,0,V$9/WWP_fec!V$9)</f>
        <v>0.50838847363771866</v>
      </c>
      <c r="W73" s="335">
        <f>IF(W$9=0,0,W$9/WWP_fec!W$9)</f>
        <v>0.50838847363771877</v>
      </c>
      <c r="X73" s="335">
        <f>IF(X$9=0,0,X$9/WWP_fec!X$9)</f>
        <v>0.50838847363771877</v>
      </c>
      <c r="Y73" s="335">
        <f>IF(Y$9=0,0,Y$9/WWP_fec!Y$9)</f>
        <v>0.50838847363771889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0.8444185718013808</v>
      </c>
      <c r="C74" s="336">
        <f>IF(C$10=0,0,C$10/WWP_fec!C$10)</f>
        <v>0.84435771802656556</v>
      </c>
      <c r="D74" s="336">
        <f>IF(D$10=0,0,D$10/WWP_fec!D$10)</f>
        <v>0.84108117091585299</v>
      </c>
      <c r="E74" s="336">
        <f>IF(E$10=0,0,E$10/WWP_fec!E$10)</f>
        <v>0.8407850664887182</v>
      </c>
      <c r="F74" s="336">
        <f>IF(F$10=0,0,F$10/WWP_fec!F$10)</f>
        <v>0.84197677517226022</v>
      </c>
      <c r="G74" s="336">
        <f>IF(G$10=0,0,G$10/WWP_fec!G$10)</f>
        <v>0.84512091954696855</v>
      </c>
      <c r="H74" s="336">
        <f>IF(H$10=0,0,H$10/WWP_fec!H$10)</f>
        <v>0.844794230136098</v>
      </c>
      <c r="I74" s="336">
        <f>IF(I$10=0,0,I$10/WWP_fec!I$10)</f>
        <v>0.84521618726597147</v>
      </c>
      <c r="J74" s="336">
        <f>IF(J$10=0,0,J$10/WWP_fec!J$10)</f>
        <v>0.84556142741271534</v>
      </c>
      <c r="K74" s="336">
        <f>IF(K$10=0,0,K$10/WWP_fec!K$10)</f>
        <v>0.84553515619184039</v>
      </c>
      <c r="L74" s="336">
        <f>IF(L$10=0,0,L$10/WWP_fec!L$10)</f>
        <v>0.84545790437697088</v>
      </c>
      <c r="M74" s="336">
        <f>IF(M$10=0,0,M$10/WWP_fec!M$10)</f>
        <v>0.84469915524766226</v>
      </c>
      <c r="N74" s="336">
        <f>IF(N$10=0,0,N$10/WWP_fec!N$10)</f>
        <v>0.84555711007706558</v>
      </c>
      <c r="O74" s="336">
        <f>IF(O$10=0,0,O$10/WWP_fec!O$10)</f>
        <v>0.84568777586925648</v>
      </c>
      <c r="P74" s="336">
        <f>IF(P$10=0,0,P$10/WWP_fec!P$10)</f>
        <v>0.84650268233803394</v>
      </c>
      <c r="Q74" s="336">
        <f>IF(Q$10=0,0,Q$10/WWP_fec!Q$10)</f>
        <v>0.84615773785341608</v>
      </c>
      <c r="R74" s="336">
        <f>IF(R$10=0,0,R$10/WWP_fec!R$10)</f>
        <v>0.8353244908984192</v>
      </c>
      <c r="S74" s="336">
        <f>IF(S$10=0,0,S$10/WWP_fec!S$10)</f>
        <v>0.83258709825267729</v>
      </c>
      <c r="T74" s="336">
        <f>IF(T$10=0,0,T$10/WWP_fec!T$10)</f>
        <v>0.82602073728121139</v>
      </c>
      <c r="U74" s="336">
        <f>IF(U$10=0,0,U$10/WWP_fec!U$10)</f>
        <v>0.82882705988347982</v>
      </c>
      <c r="V74" s="336">
        <f>IF(V$10=0,0,V$10/WWP_fec!V$10)</f>
        <v>0.82724595344015128</v>
      </c>
      <c r="W74" s="336">
        <f>IF(W$10=0,0,W$10/WWP_fec!W$10)</f>
        <v>0.82566214838618013</v>
      </c>
      <c r="X74" s="336">
        <f>IF(X$10=0,0,X$10/WWP_fec!X$10)</f>
        <v>0.82419089558384961</v>
      </c>
      <c r="Y74" s="336">
        <f>IF(Y$10=0,0,Y$10/WWP_fec!Y$10)</f>
        <v>0.82581755881917651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0.41587958190240487</v>
      </c>
      <c r="C75" s="349">
        <f>IF(C$16=0,0,C$16/WWP_fec!C$16)</f>
        <v>0.41626368718591766</v>
      </c>
      <c r="D75" s="349">
        <f>IF(D$16=0,0,D$16/WWP_fec!D$16)</f>
        <v>0.41661116574200868</v>
      </c>
      <c r="E75" s="349">
        <f>IF(E$16=0,0,E$16/WWP_fec!E$16)</f>
        <v>0.41652387654433787</v>
      </c>
      <c r="F75" s="349">
        <f>IF(F$16=0,0,F$16/WWP_fec!F$16)</f>
        <v>0.41649762465942725</v>
      </c>
      <c r="G75" s="349">
        <f>IF(G$16=0,0,G$16/WWP_fec!G$16)</f>
        <v>0.41602829787929207</v>
      </c>
      <c r="H75" s="349">
        <f>IF(H$16=0,0,H$16/WWP_fec!H$16)</f>
        <v>0.41604308141139551</v>
      </c>
      <c r="I75" s="349">
        <f>IF(I$16=0,0,I$16/WWP_fec!I$16)</f>
        <v>0.41606105157425594</v>
      </c>
      <c r="J75" s="349">
        <f>IF(J$16=0,0,J$16/WWP_fec!J$16)</f>
        <v>0.41606802672669102</v>
      </c>
      <c r="K75" s="349">
        <f>IF(K$16=0,0,K$16/WWP_fec!K$16)</f>
        <v>0.41609152443944064</v>
      </c>
      <c r="L75" s="349">
        <f>IF(L$16=0,0,L$16/WWP_fec!L$16)</f>
        <v>0.41611147956103278</v>
      </c>
      <c r="M75" s="349">
        <f>IF(M$16=0,0,M$16/WWP_fec!M$16)</f>
        <v>0.41620682319117863</v>
      </c>
      <c r="N75" s="349">
        <f>IF(N$16=0,0,N$16/WWP_fec!N$16)</f>
        <v>0.41605680197791234</v>
      </c>
      <c r="O75" s="349">
        <f>IF(O$16=0,0,O$16/WWP_fec!O$16)</f>
        <v>0.415943614305331</v>
      </c>
      <c r="P75" s="349">
        <f>IF(P$16=0,0,P$16/WWP_fec!P$16)</f>
        <v>0.4158741711304566</v>
      </c>
      <c r="Q75" s="349">
        <f>IF(Q$16=0,0,Q$16/WWP_fec!Q$16)</f>
        <v>0.41591132510090878</v>
      </c>
      <c r="R75" s="349">
        <f>IF(R$16=0,0,R$16/WWP_fec!R$16)</f>
        <v>0.41681372491947033</v>
      </c>
      <c r="S75" s="349">
        <f>IF(S$16=0,0,S$16/WWP_fec!S$16)</f>
        <v>0.4168269801225658</v>
      </c>
      <c r="T75" s="349">
        <f>IF(T$16=0,0,T$16/WWP_fec!T$16)</f>
        <v>0.41731947014650966</v>
      </c>
      <c r="U75" s="349">
        <f>IF(U$16=0,0,U$16/WWP_fec!U$16)</f>
        <v>0.41713272325184358</v>
      </c>
      <c r="V75" s="349">
        <f>IF(V$16=0,0,V$16/WWP_fec!V$16)</f>
        <v>0.43891896642064659</v>
      </c>
      <c r="W75" s="349">
        <f>IF(W$16=0,0,W$16/WWP_fec!W$16)</f>
        <v>0.43889328522584065</v>
      </c>
      <c r="X75" s="349">
        <f>IF(X$16=0,0,X$16/WWP_fec!X$16)</f>
        <v>0.4390384527581942</v>
      </c>
      <c r="Y75" s="349">
        <f>IF(Y$16=0,0,Y$16/WWP_fec!Y$16)</f>
        <v>0.43696202927066763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0.44519273525815278</v>
      </c>
      <c r="C76" s="349">
        <f>IF(C$27=0,0,C$27/WWP_fec!C$27)</f>
        <v>0.44519273525815273</v>
      </c>
      <c r="D76" s="349">
        <f>IF(D$27=0,0,D$27/WWP_fec!D$27)</f>
        <v>0.44519273525815284</v>
      </c>
      <c r="E76" s="349">
        <f>IF(E$27=0,0,E$27/WWP_fec!E$27)</f>
        <v>0.44519273525815289</v>
      </c>
      <c r="F76" s="349">
        <f>IF(F$27=0,0,F$27/WWP_fec!F$27)</f>
        <v>0.44519273525815278</v>
      </c>
      <c r="G76" s="349">
        <f>IF(G$27=0,0,G$27/WWP_fec!G$27)</f>
        <v>0.44519273525815295</v>
      </c>
      <c r="H76" s="349">
        <f>IF(H$27=0,0,H$27/WWP_fec!H$27)</f>
        <v>0.44519273525815273</v>
      </c>
      <c r="I76" s="349">
        <f>IF(I$27=0,0,I$27/WWP_fec!I$27)</f>
        <v>0.44519273525815284</v>
      </c>
      <c r="J76" s="349">
        <f>IF(J$27=0,0,J$27/WWP_fec!J$27)</f>
        <v>0.44519273525815284</v>
      </c>
      <c r="K76" s="349">
        <f>IF(K$27=0,0,K$27/WWP_fec!K$27)</f>
        <v>0.44519273525815289</v>
      </c>
      <c r="L76" s="349">
        <f>IF(L$27=0,0,L$27/WWP_fec!L$27)</f>
        <v>0.44519273525815284</v>
      </c>
      <c r="M76" s="349">
        <f>IF(M$27=0,0,M$27/WWP_fec!M$27)</f>
        <v>0.44519273525815284</v>
      </c>
      <c r="N76" s="349">
        <f>IF(N$27=0,0,N$27/WWP_fec!N$27)</f>
        <v>0.44519273525815278</v>
      </c>
      <c r="O76" s="349">
        <f>IF(O$27=0,0,O$27/WWP_fec!O$27)</f>
        <v>0.44519273525815278</v>
      </c>
      <c r="P76" s="349">
        <f>IF(P$27=0,0,P$27/WWP_fec!P$27)</f>
        <v>0.44519273525815267</v>
      </c>
      <c r="Q76" s="349">
        <f>IF(Q$27=0,0,Q$27/WWP_fec!Q$27)</f>
        <v>0.44519273525815295</v>
      </c>
      <c r="R76" s="349">
        <f>IF(R$27=0,0,R$27/WWP_fec!R$27)</f>
        <v>0.44519273525815289</v>
      </c>
      <c r="S76" s="349">
        <f>IF(S$27=0,0,S$27/WWP_fec!S$27)</f>
        <v>0.44519273525815289</v>
      </c>
      <c r="T76" s="349">
        <f>IF(T$27=0,0,T$27/WWP_fec!T$27)</f>
        <v>0.44519273525815278</v>
      </c>
      <c r="U76" s="349">
        <f>IF(U$27=0,0,U$27/WWP_fec!U$27)</f>
        <v>0.44519273525815278</v>
      </c>
      <c r="V76" s="349">
        <f>IF(V$27=0,0,V$27/WWP_fec!V$27)</f>
        <v>0.44519273525815289</v>
      </c>
      <c r="W76" s="349">
        <f>IF(W$27=0,0,W$27/WWP_fec!W$27)</f>
        <v>0.44519273525815262</v>
      </c>
      <c r="X76" s="349">
        <f>IF(X$27=0,0,X$27/WWP_fec!X$27)</f>
        <v>0.44519273525815301</v>
      </c>
      <c r="Y76" s="349">
        <f>IF(Y$27=0,0,Y$27/WWP_fec!Y$27)</f>
        <v>0.44519273525815267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0.28245335557884749</v>
      </c>
      <c r="C77" s="349">
        <f>IF(C$28=0,0,C$28/WWP_fec!C$28)</f>
        <v>0.29181131739333438</v>
      </c>
      <c r="D77" s="349">
        <f>IF(D$28=0,0,D$28/WWP_fec!D$28)</f>
        <v>0.29086750573787062</v>
      </c>
      <c r="E77" s="349">
        <f>IF(E$28=0,0,E$28/WWP_fec!E$28)</f>
        <v>0.29037054650040944</v>
      </c>
      <c r="F77" s="349">
        <f>IF(F$28=0,0,F$28/WWP_fec!F$28)</f>
        <v>0.29076552767361424</v>
      </c>
      <c r="G77" s="349">
        <f>IF(G$28=0,0,G$28/WWP_fec!G$28)</f>
        <v>0.29015788161275829</v>
      </c>
      <c r="H77" s="349">
        <f>IF(H$28=0,0,H$28/WWP_fec!H$28)</f>
        <v>0.28974274246180592</v>
      </c>
      <c r="I77" s="349">
        <f>IF(I$28=0,0,I$28/WWP_fec!I$28)</f>
        <v>0.29089405317246719</v>
      </c>
      <c r="J77" s="349">
        <f>IF(J$28=0,0,J$28/WWP_fec!J$28)</f>
        <v>0.29184995913336503</v>
      </c>
      <c r="K77" s="349">
        <f>IF(K$28=0,0,K$28/WWP_fec!K$28)</f>
        <v>0.29229966071398966</v>
      </c>
      <c r="L77" s="349">
        <f>IF(L$28=0,0,L$28/WWP_fec!L$28)</f>
        <v>0.29214389909188576</v>
      </c>
      <c r="M77" s="349">
        <f>IF(M$28=0,0,M$28/WWP_fec!M$28)</f>
        <v>0.29283556269999123</v>
      </c>
      <c r="N77" s="349">
        <f>IF(N$28=0,0,N$28/WWP_fec!N$28)</f>
        <v>0.29224425813160659</v>
      </c>
      <c r="O77" s="349">
        <f>IF(O$28=0,0,O$28/WWP_fec!O$28)</f>
        <v>0.29028364789651717</v>
      </c>
      <c r="P77" s="349">
        <f>IF(P$28=0,0,P$28/WWP_fec!P$28)</f>
        <v>0.28936389851366096</v>
      </c>
      <c r="Q77" s="349">
        <f>IF(Q$28=0,0,Q$28/WWP_fec!Q$28)</f>
        <v>0.29048250633028705</v>
      </c>
      <c r="R77" s="349">
        <f>IF(R$28=0,0,R$28/WWP_fec!R$28)</f>
        <v>0.29473181063190601</v>
      </c>
      <c r="S77" s="349">
        <f>IF(S$28=0,0,S$28/WWP_fec!S$28)</f>
        <v>0.29437730146061403</v>
      </c>
      <c r="T77" s="349">
        <f>IF(T$28=0,0,T$28/WWP_fec!T$28)</f>
        <v>0.29537155139374233</v>
      </c>
      <c r="U77" s="349">
        <f>IF(U$28=0,0,U$28/WWP_fec!U$28)</f>
        <v>0.29506488083794524</v>
      </c>
      <c r="V77" s="349">
        <f>IF(V$28=0,0,V$28/WWP_fec!V$28)</f>
        <v>0.29973195400613245</v>
      </c>
      <c r="W77" s="349">
        <f>IF(W$28=0,0,W$28/WWP_fec!W$28)</f>
        <v>0.30032047804502404</v>
      </c>
      <c r="X77" s="349">
        <f>IF(X$28=0,0,X$28/WWP_fec!X$28)</f>
        <v>0.29974073034068727</v>
      </c>
      <c r="Y77" s="349">
        <f>IF(Y$28=0,0,Y$28/WWP_fec!Y$28)</f>
        <v>0.298998273594278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0.51939152446784509</v>
      </c>
      <c r="C78" s="337">
        <f>IF(C$48=0,0,C$48/WWP_fec!C$48)</f>
        <v>0.51939152446784509</v>
      </c>
      <c r="D78" s="337">
        <f>IF(D$48=0,0,D$48/WWP_fec!D$48)</f>
        <v>0.51939152446784498</v>
      </c>
      <c r="E78" s="337">
        <f>IF(E$48=0,0,E$48/WWP_fec!E$48)</f>
        <v>0.51939152446784487</v>
      </c>
      <c r="F78" s="337">
        <f>IF(F$48=0,0,F$48/WWP_fec!F$48)</f>
        <v>0.51939152446784487</v>
      </c>
      <c r="G78" s="337">
        <f>IF(G$48=0,0,G$48/WWP_fec!G$48)</f>
        <v>0.51939152446784498</v>
      </c>
      <c r="H78" s="337">
        <f>IF(H$48=0,0,H$48/WWP_fec!H$48)</f>
        <v>0.51939152446784498</v>
      </c>
      <c r="I78" s="337">
        <f>IF(I$48=0,0,I$48/WWP_fec!I$48)</f>
        <v>0.51939152446784487</v>
      </c>
      <c r="J78" s="337">
        <f>IF(J$48=0,0,J$48/WWP_fec!J$48)</f>
        <v>0.51939152446784487</v>
      </c>
      <c r="K78" s="337">
        <f>IF(K$48=0,0,K$48/WWP_fec!K$48)</f>
        <v>0.51939152446784487</v>
      </c>
      <c r="L78" s="337">
        <f>IF(L$48=0,0,L$48/WWP_fec!L$48)</f>
        <v>0.51939152446784487</v>
      </c>
      <c r="M78" s="337">
        <f>IF(M$48=0,0,M$48/WWP_fec!M$48)</f>
        <v>0.51939152446784487</v>
      </c>
      <c r="N78" s="337">
        <f>IF(N$48=0,0,N$48/WWP_fec!N$48)</f>
        <v>0.51939152446784487</v>
      </c>
      <c r="O78" s="337">
        <f>IF(O$48=0,0,O$48/WWP_fec!O$48)</f>
        <v>0.51939152446784476</v>
      </c>
      <c r="P78" s="337">
        <f>IF(P$48=0,0,P$48/WWP_fec!P$48)</f>
        <v>0.51939152446784498</v>
      </c>
      <c r="Q78" s="337">
        <f>IF(Q$48=0,0,Q$48/WWP_fec!Q$48)</f>
        <v>0.51939152446784476</v>
      </c>
      <c r="R78" s="337">
        <f>IF(R$48=0,0,R$48/WWP_fec!R$48)</f>
        <v>0.51939152446784498</v>
      </c>
      <c r="S78" s="337">
        <f>IF(S$48=0,0,S$48/WWP_fec!S$48)</f>
        <v>0.51939152446784476</v>
      </c>
      <c r="T78" s="337">
        <f>IF(T$48=0,0,T$48/WWP_fec!T$48)</f>
        <v>0.51939152446784476</v>
      </c>
      <c r="U78" s="337">
        <f>IF(U$48=0,0,U$48/WWP_fec!U$48)</f>
        <v>0.51939152446784476</v>
      </c>
      <c r="V78" s="337">
        <f>IF(V$48=0,0,V$48/WWP_fec!V$48)</f>
        <v>0.51939152446784476</v>
      </c>
      <c r="W78" s="337">
        <f>IF(W$48=0,0,W$48/WWP_fec!W$48)</f>
        <v>0.51939152446784465</v>
      </c>
      <c r="X78" s="337">
        <f>IF(X$48=0,0,X$48/WWP_fec!X$48)</f>
        <v>0.51939152446784487</v>
      </c>
      <c r="Y78" s="337">
        <f>IF(Y$48=0,0,Y$48/WWP_fec!Y$48)</f>
        <v>0.51939152446784487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SE: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81.574005599979159</v>
      </c>
      <c r="C5" s="223">
        <v>81.894365280107706</v>
      </c>
      <c r="D5" s="223">
        <v>141.4846483201498</v>
      </c>
      <c r="E5" s="223">
        <v>135.23085216023409</v>
      </c>
      <c r="F5" s="223">
        <v>128.91722724014861</v>
      </c>
      <c r="G5" s="223">
        <v>58.89300768008647</v>
      </c>
      <c r="H5" s="223">
        <v>63.450704160149968</v>
      </c>
      <c r="I5" s="223">
        <v>61.437747240076583</v>
      </c>
      <c r="J5" s="223">
        <v>56.615573880070173</v>
      </c>
      <c r="K5" s="223">
        <v>53.137447560079352</v>
      </c>
      <c r="L5" s="223">
        <v>61.943596560102698</v>
      </c>
      <c r="M5" s="223">
        <v>60.096619440082748</v>
      </c>
      <c r="N5" s="223">
        <v>44.751324960120577</v>
      </c>
      <c r="O5" s="223">
        <v>33.987592440700887</v>
      </c>
      <c r="P5" s="223">
        <v>23.340239280530401</v>
      </c>
      <c r="Q5" s="223">
        <v>26.557414920283659</v>
      </c>
      <c r="R5" s="223">
        <v>69.990440399915684</v>
      </c>
      <c r="S5" s="223">
        <v>70.612933319920344</v>
      </c>
      <c r="T5" s="223">
        <v>83.572519319909091</v>
      </c>
      <c r="U5" s="223">
        <v>75.504095999923507</v>
      </c>
      <c r="V5" s="223">
        <v>70.686773279950771</v>
      </c>
      <c r="W5" s="223">
        <v>68.813669328245467</v>
      </c>
      <c r="X5" s="223">
        <v>61.790840158791532</v>
      </c>
      <c r="Y5" s="223">
        <v>61.030701844240603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0.49318897776727239</v>
      </c>
      <c r="C10" s="260">
        <v>0.47904021111435341</v>
      </c>
      <c r="D10" s="260">
        <v>1.118355645952591</v>
      </c>
      <c r="E10" s="260">
        <v>1.1561315460158019</v>
      </c>
      <c r="F10" s="260">
        <v>0.95079032465575408</v>
      </c>
      <c r="G10" s="260">
        <v>0.33353901786677431</v>
      </c>
      <c r="H10" s="260">
        <v>0.38653378029872448</v>
      </c>
      <c r="I10" s="260">
        <v>0.32095610332019647</v>
      </c>
      <c r="J10" s="260">
        <v>0.25529585547181899</v>
      </c>
      <c r="K10" s="260">
        <v>0.24155687657403321</v>
      </c>
      <c r="L10" s="260">
        <v>0.27415407992590762</v>
      </c>
      <c r="M10" s="260">
        <v>0.37598212609624121</v>
      </c>
      <c r="N10" s="260">
        <v>0.21933722998773769</v>
      </c>
      <c r="O10" s="260">
        <v>0.18738139759624309</v>
      </c>
      <c r="P10" s="260">
        <v>6.4329086787903167E-2</v>
      </c>
      <c r="Q10" s="260">
        <v>0.1098597342541741</v>
      </c>
      <c r="R10" s="260">
        <v>1.4226562126605551</v>
      </c>
      <c r="S10" s="260">
        <v>1.675013428241289</v>
      </c>
      <c r="T10" s="260">
        <v>2.3639833534448602</v>
      </c>
      <c r="U10" s="260">
        <v>1.9875826832528709</v>
      </c>
      <c r="V10" s="260">
        <v>2.228154644914313</v>
      </c>
      <c r="W10" s="260">
        <v>2.2154098358422929</v>
      </c>
      <c r="X10" s="260">
        <v>2.0968856367863489</v>
      </c>
      <c r="Y10" s="260">
        <v>2.001475583301104</v>
      </c>
      <c r="DA10" s="68" t="s">
        <v>2986</v>
      </c>
    </row>
    <row r="11" spans="1:105" ht="12" customHeight="1" x14ac:dyDescent="0.25">
      <c r="A11" s="37" t="s">
        <v>159</v>
      </c>
      <c r="B11" s="226">
        <v>0.49318897776727239</v>
      </c>
      <c r="C11" s="226">
        <v>0.47904021111435341</v>
      </c>
      <c r="D11" s="226">
        <v>1.118355645952591</v>
      </c>
      <c r="E11" s="226">
        <v>1.1561315460158019</v>
      </c>
      <c r="F11" s="226">
        <v>0.95079032465575408</v>
      </c>
      <c r="G11" s="226">
        <v>0.33353901786677431</v>
      </c>
      <c r="H11" s="226">
        <v>0.38653378029872448</v>
      </c>
      <c r="I11" s="226">
        <v>0.29670074787999168</v>
      </c>
      <c r="J11" s="226">
        <v>0.23421411411995599</v>
      </c>
      <c r="K11" s="226">
        <v>0.2208946608080847</v>
      </c>
      <c r="L11" s="226">
        <v>0.26050945495787348</v>
      </c>
      <c r="M11" s="226">
        <v>0.36194766680934343</v>
      </c>
      <c r="N11" s="226">
        <v>0.20883997739741431</v>
      </c>
      <c r="O11" s="226">
        <v>0.17919628811798241</v>
      </c>
      <c r="P11" s="226">
        <v>6.3800788970873934E-2</v>
      </c>
      <c r="Q11" s="226">
        <v>0.1088998603069959</v>
      </c>
      <c r="R11" s="226">
        <v>1.4182732058202761</v>
      </c>
      <c r="S11" s="226">
        <v>1.6716318841299731</v>
      </c>
      <c r="T11" s="226">
        <v>2.359073986402775</v>
      </c>
      <c r="U11" s="226">
        <v>1.982766281982753</v>
      </c>
      <c r="V11" s="226">
        <v>2.222969416955578</v>
      </c>
      <c r="W11" s="226">
        <v>2.2107626770122781</v>
      </c>
      <c r="X11" s="226">
        <v>2.066221932898193</v>
      </c>
      <c r="Y11" s="226">
        <v>1.962937029426743</v>
      </c>
      <c r="DA11" s="69" t="s">
        <v>2987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2.4255355440204868E-2</v>
      </c>
      <c r="J12" s="226">
        <v>2.108174135186295E-2</v>
      </c>
      <c r="K12" s="226">
        <v>2.0662215765948431E-2</v>
      </c>
      <c r="L12" s="226">
        <v>1.3644624968034071E-2</v>
      </c>
      <c r="M12" s="226">
        <v>1.403445928689781E-2</v>
      </c>
      <c r="N12" s="226">
        <v>1.0497252590323421E-2</v>
      </c>
      <c r="O12" s="226">
        <v>8.1851094782606909E-3</v>
      </c>
      <c r="P12" s="226">
        <v>5.2829781702923967E-4</v>
      </c>
      <c r="Q12" s="226">
        <v>9.5987394717814752E-4</v>
      </c>
      <c r="R12" s="226">
        <v>4.3830068402791536E-3</v>
      </c>
      <c r="S12" s="226">
        <v>3.381544111316007E-3</v>
      </c>
      <c r="T12" s="226">
        <v>4.9093670420842636E-3</v>
      </c>
      <c r="U12" s="226">
        <v>4.8164012701188818E-3</v>
      </c>
      <c r="V12" s="226">
        <v>5.1852279587351916E-3</v>
      </c>
      <c r="W12" s="226">
        <v>4.6471588300154298E-3</v>
      </c>
      <c r="X12" s="226">
        <v>3.066370388815555E-2</v>
      </c>
      <c r="Y12" s="226">
        <v>3.853855387436126E-2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6.7637444684725008</v>
      </c>
      <c r="C16" s="261">
        <v>21.30784442598371</v>
      </c>
      <c r="D16" s="261">
        <v>54.329902108385063</v>
      </c>
      <c r="E16" s="261">
        <v>48.475977055632463</v>
      </c>
      <c r="F16" s="261">
        <v>45.897497063716088</v>
      </c>
      <c r="G16" s="261">
        <v>8.6652361629470036</v>
      </c>
      <c r="H16" s="261">
        <v>10.029815806841061</v>
      </c>
      <c r="I16" s="261">
        <v>9.9904228437992586</v>
      </c>
      <c r="J16" s="261">
        <v>9.4761706500666456</v>
      </c>
      <c r="K16" s="261">
        <v>9.3352330405255799</v>
      </c>
      <c r="L16" s="261">
        <v>12.032068798894169</v>
      </c>
      <c r="M16" s="261">
        <v>12.34473463299345</v>
      </c>
      <c r="N16" s="261">
        <v>6.7140292507534927</v>
      </c>
      <c r="O16" s="261">
        <v>2.8535260664460642</v>
      </c>
      <c r="P16" s="261">
        <v>1.142509428407307</v>
      </c>
      <c r="Q16" s="261">
        <v>1.765771417876788</v>
      </c>
      <c r="R16" s="261">
        <v>18.732552714279159</v>
      </c>
      <c r="S16" s="261">
        <v>18.724436000506689</v>
      </c>
      <c r="T16" s="261">
        <v>26.895192084044261</v>
      </c>
      <c r="U16" s="261">
        <v>22.858620687771062</v>
      </c>
      <c r="V16" s="261">
        <v>13.553715063728671</v>
      </c>
      <c r="W16" s="261">
        <v>14.98047390379457</v>
      </c>
      <c r="X16" s="261">
        <v>12.42360622987195</v>
      </c>
      <c r="Y16" s="261">
        <v>11.913847011354679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0.36935707434058651</v>
      </c>
      <c r="J17" s="229">
        <v>0.37159467670540242</v>
      </c>
      <c r="K17" s="229">
        <v>0.19942462754766149</v>
      </c>
      <c r="L17" s="229">
        <v>0.88519552476591379</v>
      </c>
      <c r="M17" s="229">
        <v>0.46937256984519432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0.24897930498040469</v>
      </c>
      <c r="C19" s="229">
        <v>0</v>
      </c>
      <c r="D19" s="229">
        <v>0</v>
      </c>
      <c r="E19" s="229">
        <v>0</v>
      </c>
      <c r="F19" s="229">
        <v>0</v>
      </c>
      <c r="G19" s="229">
        <v>0.21535748303544849</v>
      </c>
      <c r="H19" s="229">
        <v>0.238486835218365</v>
      </c>
      <c r="I19" s="229">
        <v>0.23527975415519331</v>
      </c>
      <c r="J19" s="229">
        <v>0.14985379534196391</v>
      </c>
      <c r="K19" s="229">
        <v>5.5542096766706829E-2</v>
      </c>
      <c r="L19" s="229">
        <v>6.1059138074751697E-2</v>
      </c>
      <c r="M19" s="229">
        <v>5.8559135976275933E-2</v>
      </c>
      <c r="N19" s="229">
        <v>3.5474342527559377E-2</v>
      </c>
      <c r="O19" s="229">
        <v>2.1582775115634278E-2</v>
      </c>
      <c r="P19" s="229">
        <v>1.32106540351752E-2</v>
      </c>
      <c r="Q19" s="229">
        <v>2.6100595970255561E-2</v>
      </c>
      <c r="R19" s="229">
        <v>0.1188265233817004</v>
      </c>
      <c r="S19" s="229">
        <v>9.7656055651132445E-2</v>
      </c>
      <c r="T19" s="229">
        <v>0.1259288282619434</v>
      </c>
      <c r="U19" s="229">
        <v>0.1236131958776515</v>
      </c>
      <c r="V19" s="229">
        <v>7.1736314847730825E-2</v>
      </c>
      <c r="W19" s="229">
        <v>4.8882421139244778E-2</v>
      </c>
      <c r="X19" s="229">
        <v>4.5839293647870927E-2</v>
      </c>
      <c r="Y19" s="229">
        <v>4.9659575060717789E-2</v>
      </c>
      <c r="DA19" s="73" t="s">
        <v>2995</v>
      </c>
    </row>
    <row r="20" spans="1:105" ht="12" customHeight="1" x14ac:dyDescent="0.25">
      <c r="A20" s="46" t="s">
        <v>159</v>
      </c>
      <c r="B20" s="229">
        <v>1.81945908350831</v>
      </c>
      <c r="C20" s="229">
        <v>8.2137116793311797</v>
      </c>
      <c r="D20" s="229">
        <v>15.599833822908209</v>
      </c>
      <c r="E20" s="229">
        <v>14.558488971073841</v>
      </c>
      <c r="F20" s="229">
        <v>13.372845275999129</v>
      </c>
      <c r="G20" s="229">
        <v>4.2988193222253486</v>
      </c>
      <c r="H20" s="229">
        <v>4.6366846755669888</v>
      </c>
      <c r="I20" s="229">
        <v>4.1681800282621042</v>
      </c>
      <c r="J20" s="229">
        <v>3.906093755238655</v>
      </c>
      <c r="K20" s="229">
        <v>3.9404871203250309</v>
      </c>
      <c r="L20" s="229">
        <v>4.8310623947615543</v>
      </c>
      <c r="M20" s="229">
        <v>6.3805133541706462</v>
      </c>
      <c r="N20" s="229">
        <v>3.595515297608284</v>
      </c>
      <c r="O20" s="229">
        <v>2.19031627772674</v>
      </c>
      <c r="P20" s="229">
        <v>0.88637552583592039</v>
      </c>
      <c r="Q20" s="229">
        <v>1.511050291544648</v>
      </c>
      <c r="R20" s="229">
        <v>17.436409078070071</v>
      </c>
      <c r="S20" s="229">
        <v>18.165338927014119</v>
      </c>
      <c r="T20" s="229">
        <v>26.295421368179611</v>
      </c>
      <c r="U20" s="229">
        <v>22.16037821171652</v>
      </c>
      <c r="V20" s="229">
        <v>13.326269913640759</v>
      </c>
      <c r="W20" s="229">
        <v>14.69759099010489</v>
      </c>
      <c r="X20" s="229">
        <v>11.835874171643511</v>
      </c>
      <c r="Y20" s="229">
        <v>11.41097549836593</v>
      </c>
      <c r="DA20" s="73" t="s">
        <v>2996</v>
      </c>
    </row>
    <row r="21" spans="1:105" ht="12" customHeight="1" x14ac:dyDescent="0.25">
      <c r="A21" s="46" t="s">
        <v>32</v>
      </c>
      <c r="B21" s="229">
        <v>4.6953060799837862</v>
      </c>
      <c r="C21" s="229">
        <v>13.09413274665253</v>
      </c>
      <c r="D21" s="229">
        <v>38.730068285476847</v>
      </c>
      <c r="E21" s="229">
        <v>33.917488084558627</v>
      </c>
      <c r="F21" s="229">
        <v>32.524651787716962</v>
      </c>
      <c r="G21" s="229">
        <v>4.0176666887382479</v>
      </c>
      <c r="H21" s="229">
        <v>5.0694853084401021</v>
      </c>
      <c r="I21" s="229">
        <v>4.808775262700812</v>
      </c>
      <c r="J21" s="229">
        <v>4.381788971090117</v>
      </c>
      <c r="K21" s="229">
        <v>4.7086486239781387</v>
      </c>
      <c r="L21" s="229">
        <v>5.9760997154801263</v>
      </c>
      <c r="M21" s="229">
        <v>5.1775778766709051</v>
      </c>
      <c r="N21" s="229">
        <v>2.8852346101282711</v>
      </c>
      <c r="O21" s="229">
        <v>0.49334673692325492</v>
      </c>
      <c r="P21" s="229">
        <v>0.22427530507536159</v>
      </c>
      <c r="Q21" s="229">
        <v>0.2009931526135483</v>
      </c>
      <c r="R21" s="229">
        <v>1.0779676542085499</v>
      </c>
      <c r="S21" s="229">
        <v>0.37069109358139313</v>
      </c>
      <c r="T21" s="229">
        <v>0.39073329204786672</v>
      </c>
      <c r="U21" s="229">
        <v>0.48387348729783958</v>
      </c>
      <c r="V21" s="229">
        <v>8.2160298467416182E-2</v>
      </c>
      <c r="W21" s="229">
        <v>0.1548715729097726</v>
      </c>
      <c r="X21" s="229">
        <v>0.32654812888466112</v>
      </c>
      <c r="Y21" s="229">
        <v>0.1751757679202682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0.13339266894795679</v>
      </c>
      <c r="H22" s="229">
        <v>8.5158987615604823E-2</v>
      </c>
      <c r="I22" s="229">
        <v>6.8081033459591198E-2</v>
      </c>
      <c r="J22" s="229">
        <v>0.31524980239254508</v>
      </c>
      <c r="K22" s="229">
        <v>6.2542237517132476E-2</v>
      </c>
      <c r="L22" s="229">
        <v>2.5616931233958879E-2</v>
      </c>
      <c r="M22" s="229">
        <v>1.130837504922208E-2</v>
      </c>
      <c r="N22" s="229">
        <v>1.7077954155991601E-2</v>
      </c>
      <c r="O22" s="229">
        <v>4.8233681332399511E-2</v>
      </c>
      <c r="P22" s="229">
        <v>1.130837504922701E-2</v>
      </c>
      <c r="Q22" s="229">
        <v>1.430855618473828E-2</v>
      </c>
      <c r="R22" s="229">
        <v>4.5464283361019563E-2</v>
      </c>
      <c r="S22" s="229">
        <v>5.4003260438979003E-2</v>
      </c>
      <c r="T22" s="229">
        <v>2.8386329205106569E-2</v>
      </c>
      <c r="U22" s="229">
        <v>3.6925306283069108E-2</v>
      </c>
      <c r="V22" s="229">
        <v>4.2464102225519787E-2</v>
      </c>
      <c r="W22" s="229">
        <v>4.8233681332257188E-2</v>
      </c>
      <c r="X22" s="229">
        <v>3.969470425428883E-2</v>
      </c>
      <c r="Y22" s="229">
        <v>5.4003260438974528E-2</v>
      </c>
      <c r="DA22" s="73" t="s">
        <v>2998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0.3407496908809724</v>
      </c>
      <c r="J23" s="229">
        <v>0.35158964929796271</v>
      </c>
      <c r="K23" s="229">
        <v>0.36858833439090832</v>
      </c>
      <c r="L23" s="229">
        <v>0.25303509457786649</v>
      </c>
      <c r="M23" s="229">
        <v>0.24740332128120851</v>
      </c>
      <c r="N23" s="229">
        <v>0.18072704633338721</v>
      </c>
      <c r="O23" s="229">
        <v>0.1000465953480357</v>
      </c>
      <c r="P23" s="229">
        <v>7.3395684116231456E-3</v>
      </c>
      <c r="Q23" s="229">
        <v>1.331882156359823E-2</v>
      </c>
      <c r="R23" s="229">
        <v>5.3885175257813583E-2</v>
      </c>
      <c r="S23" s="229">
        <v>3.6746663821068823E-2</v>
      </c>
      <c r="T23" s="229">
        <v>5.4722266349733081E-2</v>
      </c>
      <c r="U23" s="229">
        <v>5.3830486595976237E-2</v>
      </c>
      <c r="V23" s="229">
        <v>3.1084434547235411E-2</v>
      </c>
      <c r="W23" s="229">
        <v>3.0895238308404741E-2</v>
      </c>
      <c r="X23" s="229">
        <v>0.17564993144162261</v>
      </c>
      <c r="Y23" s="229">
        <v>0.22403290956879049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74.317072153739375</v>
      </c>
      <c r="C28" s="261">
        <f t="shared" si="0"/>
        <v>60.107480643009637</v>
      </c>
      <c r="D28" s="261">
        <f t="shared" si="0"/>
        <v>86.036390565812184</v>
      </c>
      <c r="E28" s="261">
        <f t="shared" si="0"/>
        <v>85.598743558585824</v>
      </c>
      <c r="F28" s="261">
        <f t="shared" si="0"/>
        <v>82.068939851776776</v>
      </c>
      <c r="G28" s="261">
        <f t="shared" si="0"/>
        <v>49.894232499272697</v>
      </c>
      <c r="H28" s="261">
        <f t="shared" si="0"/>
        <v>53.034354573010184</v>
      </c>
      <c r="I28" s="261">
        <f t="shared" si="0"/>
        <v>51.126368292957132</v>
      </c>
      <c r="J28" s="261">
        <f t="shared" si="0"/>
        <v>46.884107374531695</v>
      </c>
      <c r="K28" s="261">
        <f t="shared" si="0"/>
        <v>43.560657642979741</v>
      </c>
      <c r="L28" s="261">
        <f t="shared" si="0"/>
        <v>49.637373681282618</v>
      </c>
      <c r="M28" s="261">
        <f t="shared" si="0"/>
        <v>47.375902680993057</v>
      </c>
      <c r="N28" s="261">
        <f t="shared" si="0"/>
        <v>37.817958479379342</v>
      </c>
      <c r="O28" s="261">
        <f t="shared" si="0"/>
        <v>30.946684976658585</v>
      </c>
      <c r="P28" s="261">
        <f t="shared" si="0"/>
        <v>22.133400765335185</v>
      </c>
      <c r="Q28" s="261">
        <f t="shared" si="0"/>
        <v>24.681783768152698</v>
      </c>
      <c r="R28" s="261">
        <f t="shared" si="0"/>
        <v>49.835231472975984</v>
      </c>
      <c r="S28" s="261">
        <f t="shared" si="0"/>
        <v>50.213483891172359</v>
      </c>
      <c r="T28" s="261">
        <f t="shared" si="0"/>
        <v>54.313343882419964</v>
      </c>
      <c r="U28" s="261">
        <f t="shared" si="0"/>
        <v>50.657892628899575</v>
      </c>
      <c r="V28" s="261">
        <f t="shared" si="0"/>
        <v>54.904903571307798</v>
      </c>
      <c r="W28" s="261">
        <f t="shared" si="0"/>
        <v>51.617785588608598</v>
      </c>
      <c r="X28" s="261">
        <f t="shared" si="0"/>
        <v>47.270348292133228</v>
      </c>
      <c r="Y28" s="261">
        <f t="shared" si="0"/>
        <v>47.115379249584812</v>
      </c>
      <c r="DA28" s="70"/>
    </row>
    <row r="29" spans="1:105" ht="12" customHeight="1" x14ac:dyDescent="0.25">
      <c r="A29" s="60" t="s">
        <v>2913</v>
      </c>
      <c r="B29" s="329">
        <v>73.769109222169178</v>
      </c>
      <c r="C29" s="329">
        <v>58.381231381002777</v>
      </c>
      <c r="D29" s="329">
        <v>81.634868218242531</v>
      </c>
      <c r="E29" s="329">
        <v>81.671475368317729</v>
      </c>
      <c r="F29" s="329">
        <v>78.350566521737591</v>
      </c>
      <c r="G29" s="329">
        <v>49.192220731570771</v>
      </c>
      <c r="H29" s="329">
        <v>52.221791753961682</v>
      </c>
      <c r="I29" s="329">
        <v>50.316996884171431</v>
      </c>
      <c r="J29" s="329">
        <v>46.116397968347897</v>
      </c>
      <c r="K29" s="329">
        <v>42.804366259172838</v>
      </c>
      <c r="L29" s="329">
        <v>48.662598876789552</v>
      </c>
      <c r="M29" s="329">
        <v>46.375797338385567</v>
      </c>
      <c r="N29" s="329">
        <v>37.274023212747103</v>
      </c>
      <c r="O29" s="329">
        <v>30.715507332977602</v>
      </c>
      <c r="P29" s="329">
        <v>22.040840672526411</v>
      </c>
      <c r="Q29" s="329">
        <v>24.538730273578391</v>
      </c>
      <c r="R29" s="329">
        <v>48.317618773537653</v>
      </c>
      <c r="S29" s="329">
        <v>48.696528765108397</v>
      </c>
      <c r="T29" s="329">
        <v>52.134437158753528</v>
      </c>
      <c r="U29" s="329">
        <v>48.806007646829741</v>
      </c>
      <c r="V29" s="329">
        <v>53.806853005588373</v>
      </c>
      <c r="W29" s="329">
        <v>50.404146540756173</v>
      </c>
      <c r="X29" s="329">
        <v>46.263853188403829</v>
      </c>
      <c r="Y29" s="329">
        <v>46.150182151283573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1.8730395620291329</v>
      </c>
      <c r="J30" s="230">
        <v>1.8706206809129671</v>
      </c>
      <c r="K30" s="230">
        <v>0.9205790401077234</v>
      </c>
      <c r="L30" s="230">
        <v>3.587730598849054</v>
      </c>
      <c r="M30" s="230">
        <v>1.7649213381656219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2.715504943862431</v>
      </c>
      <c r="C31" s="295">
        <v>0</v>
      </c>
      <c r="D31" s="295">
        <v>0</v>
      </c>
      <c r="E31" s="295">
        <v>0</v>
      </c>
      <c r="F31" s="295">
        <v>0</v>
      </c>
      <c r="G31" s="295">
        <v>1.241690948635735</v>
      </c>
      <c r="H31" s="295">
        <v>1.2523518982332089</v>
      </c>
      <c r="I31" s="295">
        <v>1.193122640100847</v>
      </c>
      <c r="J31" s="295">
        <v>0.75436927989744129</v>
      </c>
      <c r="K31" s="295">
        <v>0.25639205526331121</v>
      </c>
      <c r="L31" s="295">
        <v>0.24747497234361451</v>
      </c>
      <c r="M31" s="295">
        <v>0.22019239143684649</v>
      </c>
      <c r="N31" s="295">
        <v>0.19744379319302979</v>
      </c>
      <c r="O31" s="295">
        <v>0.23631258219218049</v>
      </c>
      <c r="P31" s="295">
        <v>0.25740244840188842</v>
      </c>
      <c r="Q31" s="295">
        <v>0.36568031129989198</v>
      </c>
      <c r="R31" s="295">
        <v>0.30723965791495811</v>
      </c>
      <c r="S31" s="295">
        <v>0.25470812537177162</v>
      </c>
      <c r="T31" s="295">
        <v>0.24436208172291751</v>
      </c>
      <c r="U31" s="295">
        <v>0.26435663443950341</v>
      </c>
      <c r="V31" s="295">
        <v>0.28568082697688568</v>
      </c>
      <c r="W31" s="295">
        <v>0.16500382271262179</v>
      </c>
      <c r="X31" s="295">
        <v>0.17124656835591051</v>
      </c>
      <c r="Y31" s="295">
        <v>0.19324018787604291</v>
      </c>
      <c r="DA31" s="122" t="s">
        <v>3006</v>
      </c>
    </row>
    <row r="32" spans="1:105" ht="12" customHeight="1" x14ac:dyDescent="0.25">
      <c r="A32" s="59" t="s">
        <v>159</v>
      </c>
      <c r="B32" s="295">
        <v>19.84401931241262</v>
      </c>
      <c r="C32" s="295">
        <v>22.504697915999561</v>
      </c>
      <c r="D32" s="295">
        <v>23.439953486738371</v>
      </c>
      <c r="E32" s="295">
        <v>24.5278867104924</v>
      </c>
      <c r="F32" s="295">
        <v>22.82847803067633</v>
      </c>
      <c r="G32" s="295">
        <v>24.78578857345299</v>
      </c>
      <c r="H32" s="295">
        <v>24.348349667344621</v>
      </c>
      <c r="I32" s="295">
        <v>21.137177644513159</v>
      </c>
      <c r="J32" s="295">
        <v>19.663413439927211</v>
      </c>
      <c r="K32" s="295">
        <v>18.18997931897205</v>
      </c>
      <c r="L32" s="295">
        <v>19.580476735033798</v>
      </c>
      <c r="M32" s="295">
        <v>23.991824172726059</v>
      </c>
      <c r="N32" s="295">
        <v>20.011989744188408</v>
      </c>
      <c r="O32" s="295">
        <v>23.982054792955189</v>
      </c>
      <c r="P32" s="295">
        <v>17.270547691748039</v>
      </c>
      <c r="Q32" s="295">
        <v>21.170449197081261</v>
      </c>
      <c r="R32" s="295">
        <v>45.083843303258121</v>
      </c>
      <c r="S32" s="295">
        <v>47.379134801140033</v>
      </c>
      <c r="T32" s="295">
        <v>51.025678504240631</v>
      </c>
      <c r="U32" s="295">
        <v>47.391728369794649</v>
      </c>
      <c r="V32" s="295">
        <v>53.070189311048892</v>
      </c>
      <c r="W32" s="295">
        <v>49.61208224784265</v>
      </c>
      <c r="X32" s="295">
        <v>44.216493625670111</v>
      </c>
      <c r="Y32" s="295">
        <v>44.403502173691017</v>
      </c>
      <c r="DA32" s="122" t="s">
        <v>3007</v>
      </c>
    </row>
    <row r="33" spans="1:105" ht="12" customHeight="1" x14ac:dyDescent="0.25">
      <c r="A33" s="59" t="s">
        <v>32</v>
      </c>
      <c r="B33" s="295">
        <v>51.20958496589413</v>
      </c>
      <c r="C33" s="295">
        <v>35.87653346500322</v>
      </c>
      <c r="D33" s="295">
        <v>58.194914731504163</v>
      </c>
      <c r="E33" s="295">
        <v>57.143588657825333</v>
      </c>
      <c r="F33" s="295">
        <v>55.522088491061268</v>
      </c>
      <c r="G33" s="295">
        <v>23.164741209482042</v>
      </c>
      <c r="H33" s="295">
        <v>26.62109018838385</v>
      </c>
      <c r="I33" s="295">
        <v>24.38568782803446</v>
      </c>
      <c r="J33" s="295">
        <v>22.058079898748861</v>
      </c>
      <c r="K33" s="295">
        <v>21.735947479357229</v>
      </c>
      <c r="L33" s="295">
        <v>24.221355859962181</v>
      </c>
      <c r="M33" s="295">
        <v>19.468580529886061</v>
      </c>
      <c r="N33" s="295">
        <v>16.058695527139669</v>
      </c>
      <c r="O33" s="295">
        <v>5.4017169105361624</v>
      </c>
      <c r="P33" s="295">
        <v>4.3698830117545251</v>
      </c>
      <c r="Q33" s="295">
        <v>2.8159984814380992</v>
      </c>
      <c r="R33" s="295">
        <v>2.7872094873847799</v>
      </c>
      <c r="S33" s="295">
        <v>0.96684258757520036</v>
      </c>
      <c r="T33" s="295">
        <v>0.75820923581260835</v>
      </c>
      <c r="U33" s="295">
        <v>1.0348018727965671</v>
      </c>
      <c r="V33" s="295">
        <v>0.32719302713919179</v>
      </c>
      <c r="W33" s="295">
        <v>0.52277282843326456</v>
      </c>
      <c r="X33" s="295">
        <v>1.2199194626363781</v>
      </c>
      <c r="Y33" s="295">
        <v>0.68166105454695813</v>
      </c>
      <c r="DA33" s="122" t="s">
        <v>3008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1.727969209493835</v>
      </c>
      <c r="J34" s="295">
        <v>1.7699146688614129</v>
      </c>
      <c r="K34" s="295">
        <v>1.7014683654725269</v>
      </c>
      <c r="L34" s="295">
        <v>1.025560710600909</v>
      </c>
      <c r="M34" s="295">
        <v>0.93027890617098119</v>
      </c>
      <c r="N34" s="295">
        <v>1.005894148225992</v>
      </c>
      <c r="O34" s="295">
        <v>1.0954230472940609</v>
      </c>
      <c r="P34" s="295">
        <v>0.14300752062196451</v>
      </c>
      <c r="Q34" s="295">
        <v>0.1866022837591407</v>
      </c>
      <c r="R34" s="295">
        <v>0.13932632497979669</v>
      </c>
      <c r="S34" s="295">
        <v>9.5843251021398485E-2</v>
      </c>
      <c r="T34" s="295">
        <v>0.10618733697737311</v>
      </c>
      <c r="U34" s="295">
        <v>0.1151207697990264</v>
      </c>
      <c r="V34" s="295">
        <v>0.1237898404233959</v>
      </c>
      <c r="W34" s="295">
        <v>0.1042876417676348</v>
      </c>
      <c r="X34" s="295">
        <v>0.6561935317414278</v>
      </c>
      <c r="Y34" s="295">
        <v>0.87177873516954418</v>
      </c>
      <c r="DA34" s="122" t="s">
        <v>3009</v>
      </c>
    </row>
    <row r="35" spans="1:105" ht="12" customHeight="1" x14ac:dyDescent="0.25">
      <c r="A35" s="60" t="s">
        <v>2920</v>
      </c>
      <c r="B35" s="329">
        <v>0.54796293157019449</v>
      </c>
      <c r="C35" s="329">
        <v>1.726249262006863</v>
      </c>
      <c r="D35" s="329">
        <v>4.4015223475696574</v>
      </c>
      <c r="E35" s="329">
        <v>3.9272681902680948</v>
      </c>
      <c r="F35" s="329">
        <v>3.7183733300391921</v>
      </c>
      <c r="G35" s="329">
        <v>0.70201176770192564</v>
      </c>
      <c r="H35" s="329">
        <v>0.81256281904849859</v>
      </c>
      <c r="I35" s="329">
        <v>0.80937140878570113</v>
      </c>
      <c r="J35" s="329">
        <v>0.76770940618379535</v>
      </c>
      <c r="K35" s="329">
        <v>0.75629138380690031</v>
      </c>
      <c r="L35" s="329">
        <v>0.9747748044930632</v>
      </c>
      <c r="M35" s="329">
        <v>1.00010534260749</v>
      </c>
      <c r="N35" s="329">
        <v>0.54393526663223879</v>
      </c>
      <c r="O35" s="329">
        <v>0.2311776436809824</v>
      </c>
      <c r="P35" s="329">
        <v>9.2560092808775266E-2</v>
      </c>
      <c r="Q35" s="329">
        <v>0.14305349457430611</v>
      </c>
      <c r="R35" s="329">
        <v>1.5176126994383281</v>
      </c>
      <c r="S35" s="329">
        <v>1.5169551260639631</v>
      </c>
      <c r="T35" s="329">
        <v>2.1789067236664339</v>
      </c>
      <c r="U35" s="329">
        <v>1.851884982069832</v>
      </c>
      <c r="V35" s="329">
        <v>1.0980505657194259</v>
      </c>
      <c r="W35" s="329">
        <v>1.2136390478524239</v>
      </c>
      <c r="X35" s="329">
        <v>1.006495103729397</v>
      </c>
      <c r="Y35" s="329">
        <v>0.96519709830123901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2.9923363633157181E-2</v>
      </c>
      <c r="J36" s="229">
        <v>3.010464238448023E-2</v>
      </c>
      <c r="K36" s="229">
        <v>1.6156332346332639E-2</v>
      </c>
      <c r="L36" s="229">
        <v>7.171387639265589E-2</v>
      </c>
      <c r="M36" s="229">
        <v>3.8026091992368463E-2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2.01709911563503E-2</v>
      </c>
      <c r="C38" s="229">
        <v>0</v>
      </c>
      <c r="D38" s="229">
        <v>0</v>
      </c>
      <c r="E38" s="229">
        <v>0</v>
      </c>
      <c r="F38" s="229">
        <v>0</v>
      </c>
      <c r="G38" s="229">
        <v>1.7447128331022421E-2</v>
      </c>
      <c r="H38" s="229">
        <v>1.932094655206067E-2</v>
      </c>
      <c r="I38" s="229">
        <v>1.9061125745797169E-2</v>
      </c>
      <c r="J38" s="229">
        <v>1.214036476174667E-2</v>
      </c>
      <c r="K38" s="229">
        <v>4.4997279704615204E-3</v>
      </c>
      <c r="L38" s="229">
        <v>4.9466895821607369E-3</v>
      </c>
      <c r="M38" s="229">
        <v>4.7441525872760383E-3</v>
      </c>
      <c r="N38" s="229">
        <v>2.873944280055957E-3</v>
      </c>
      <c r="O38" s="229">
        <v>1.7485226975841189E-3</v>
      </c>
      <c r="P38" s="229">
        <v>1.070257569134488E-3</v>
      </c>
      <c r="Q38" s="229">
        <v>2.1145327340878072E-3</v>
      </c>
      <c r="R38" s="229">
        <v>9.6266987027727857E-3</v>
      </c>
      <c r="S38" s="229">
        <v>7.9115789766465751E-3</v>
      </c>
      <c r="T38" s="229">
        <v>1.020209001467463E-2</v>
      </c>
      <c r="U38" s="229">
        <v>1.001448968239566E-2</v>
      </c>
      <c r="V38" s="229">
        <v>5.8116981750616636E-3</v>
      </c>
      <c r="W38" s="229">
        <v>3.9601961479420909E-3</v>
      </c>
      <c r="X38" s="229">
        <v>3.7136579960222768E-3</v>
      </c>
      <c r="Y38" s="229">
        <v>4.0231570630205101E-3</v>
      </c>
      <c r="DA38" s="73" t="s">
        <v>3013</v>
      </c>
    </row>
    <row r="39" spans="1:105" ht="12" customHeight="1" x14ac:dyDescent="0.25">
      <c r="A39" s="64" t="s">
        <v>159</v>
      </c>
      <c r="B39" s="229">
        <v>0.14740298630713811</v>
      </c>
      <c r="C39" s="229">
        <v>0.66543163359557023</v>
      </c>
      <c r="D39" s="229">
        <v>1.263816324441827</v>
      </c>
      <c r="E39" s="229">
        <v>1.179452052484705</v>
      </c>
      <c r="F39" s="229">
        <v>1.08339744871024</v>
      </c>
      <c r="G39" s="229">
        <v>0.34826768649779832</v>
      </c>
      <c r="H39" s="229">
        <v>0.37563975685853679</v>
      </c>
      <c r="I39" s="229">
        <v>0.33768397937638978</v>
      </c>
      <c r="J39" s="229">
        <v>0.31645113074355707</v>
      </c>
      <c r="K39" s="229">
        <v>0.31923749992813261</v>
      </c>
      <c r="L39" s="229">
        <v>0.39138721528755649</v>
      </c>
      <c r="M39" s="229">
        <v>0.51691556633624725</v>
      </c>
      <c r="N39" s="229">
        <v>0.29128970087006562</v>
      </c>
      <c r="O39" s="229">
        <v>0.1774478817470927</v>
      </c>
      <c r="P39" s="229">
        <v>7.1809473860684189E-2</v>
      </c>
      <c r="Q39" s="229">
        <v>0.1224173313117186</v>
      </c>
      <c r="R39" s="229">
        <v>1.4126059727732709</v>
      </c>
      <c r="S39" s="229">
        <v>1.4716600276386229</v>
      </c>
      <c r="T39" s="229">
        <v>2.1303164610882011</v>
      </c>
      <c r="U39" s="229">
        <v>1.795317056432026</v>
      </c>
      <c r="V39" s="229">
        <v>1.0796241583064119</v>
      </c>
      <c r="W39" s="229">
        <v>1.1907213649921311</v>
      </c>
      <c r="X39" s="229">
        <v>0.95888014974853275</v>
      </c>
      <c r="Y39" s="229">
        <v>0.92445709847645474</v>
      </c>
      <c r="DA39" s="73" t="s">
        <v>3014</v>
      </c>
    </row>
    <row r="40" spans="1:105" ht="12" customHeight="1" x14ac:dyDescent="0.25">
      <c r="A40" s="64" t="s">
        <v>32</v>
      </c>
      <c r="B40" s="229">
        <v>0.38038895410670609</v>
      </c>
      <c r="C40" s="229">
        <v>1.0608176284112929</v>
      </c>
      <c r="D40" s="229">
        <v>3.13770602312783</v>
      </c>
      <c r="E40" s="229">
        <v>2.7478161377833912</v>
      </c>
      <c r="F40" s="229">
        <v>2.6349758813289519</v>
      </c>
      <c r="G40" s="229">
        <v>0.32549018182085637</v>
      </c>
      <c r="H40" s="229">
        <v>0.41070298325333082</v>
      </c>
      <c r="I40" s="229">
        <v>0.38958162930227541</v>
      </c>
      <c r="J40" s="229">
        <v>0.35498945019469852</v>
      </c>
      <c r="K40" s="229">
        <v>0.38146989670526649</v>
      </c>
      <c r="L40" s="229">
        <v>0.48415210460927383</v>
      </c>
      <c r="M40" s="229">
        <v>0.4194600734782486</v>
      </c>
      <c r="N40" s="229">
        <v>0.2337465027845326</v>
      </c>
      <c r="O40" s="229">
        <v>3.9968352663995302E-2</v>
      </c>
      <c r="P40" s="229">
        <v>1.816960327533616E-2</v>
      </c>
      <c r="Q40" s="229">
        <v>1.628340598096668E-2</v>
      </c>
      <c r="R40" s="229">
        <v>8.7331258401511028E-2</v>
      </c>
      <c r="S40" s="229">
        <v>3.0031438841700429E-2</v>
      </c>
      <c r="T40" s="229">
        <v>3.1655152138084133E-2</v>
      </c>
      <c r="U40" s="229">
        <v>3.9200879903834807E-2</v>
      </c>
      <c r="V40" s="229">
        <v>6.6561943930230792E-3</v>
      </c>
      <c r="W40" s="229">
        <v>1.254687865635638E-2</v>
      </c>
      <c r="X40" s="229">
        <v>2.645520847756257E-2</v>
      </c>
      <c r="Y40" s="229">
        <v>1.4191817532002091E-2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1.0806771052248551E-2</v>
      </c>
      <c r="H41" s="229">
        <v>6.8991323845702781E-3</v>
      </c>
      <c r="I41" s="229">
        <v>5.5155665405069807E-3</v>
      </c>
      <c r="J41" s="229">
        <v>2.5539877607906679E-2</v>
      </c>
      <c r="K41" s="229">
        <v>5.0668424829755426E-3</v>
      </c>
      <c r="L41" s="229">
        <v>2.0753487660899578E-3</v>
      </c>
      <c r="M41" s="229">
        <v>9.1614495079622477E-4</v>
      </c>
      <c r="N41" s="229">
        <v>1.3835658440615121E-3</v>
      </c>
      <c r="O41" s="229">
        <v>3.907638667682122E-3</v>
      </c>
      <c r="P41" s="229">
        <v>9.16144950796623E-4</v>
      </c>
      <c r="Q41" s="229">
        <v>1.1592038152938541E-3</v>
      </c>
      <c r="R41" s="229">
        <v>3.6832766389042031E-3</v>
      </c>
      <c r="S41" s="229">
        <v>4.375059560932015E-3</v>
      </c>
      <c r="T41" s="229">
        <v>2.2997107948490611E-3</v>
      </c>
      <c r="U41" s="229">
        <v>2.9914937168771219E-3</v>
      </c>
      <c r="V41" s="229">
        <v>3.4402177744079052E-3</v>
      </c>
      <c r="W41" s="229">
        <v>3.9076386676705922E-3</v>
      </c>
      <c r="X41" s="229">
        <v>3.2158557456420582E-3</v>
      </c>
      <c r="Y41" s="229">
        <v>4.3750595609316533E-3</v>
      </c>
      <c r="DA41" s="73" t="s">
        <v>3016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2.760574418757469E-2</v>
      </c>
      <c r="J42" s="229">
        <v>2.8483940491406141E-2</v>
      </c>
      <c r="K42" s="229">
        <v>2.9861084373731521E-2</v>
      </c>
      <c r="L42" s="229">
        <v>2.049956985532635E-2</v>
      </c>
      <c r="M42" s="229">
        <v>2.00433132625529E-2</v>
      </c>
      <c r="N42" s="229">
        <v>1.464155285352318E-2</v>
      </c>
      <c r="O42" s="229">
        <v>8.105247904628101E-3</v>
      </c>
      <c r="P42" s="229">
        <v>5.9461315282380636E-4</v>
      </c>
      <c r="Q42" s="229">
        <v>1.0790207322391361E-3</v>
      </c>
      <c r="R42" s="229">
        <v>4.3654929218686928E-3</v>
      </c>
      <c r="S42" s="229">
        <v>2.9770210460604049E-3</v>
      </c>
      <c r="T42" s="229">
        <v>4.4333096306248578E-3</v>
      </c>
      <c r="U42" s="229">
        <v>4.3610623346985672E-3</v>
      </c>
      <c r="V42" s="229">
        <v>2.5182970705207091E-3</v>
      </c>
      <c r="W42" s="229">
        <v>2.5029693883241162E-3</v>
      </c>
      <c r="X42" s="229">
        <v>1.423023176163719E-2</v>
      </c>
      <c r="Y42" s="229">
        <v>1.8149965668830009E-2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0.99999999999999978</v>
      </c>
      <c r="C52" s="232">
        <f t="shared" si="1"/>
        <v>1</v>
      </c>
      <c r="D52" s="232">
        <f t="shared" si="1"/>
        <v>1.0000000000000002</v>
      </c>
      <c r="E52" s="232">
        <f t="shared" si="1"/>
        <v>0.99999999999999989</v>
      </c>
      <c r="F52" s="232">
        <f t="shared" si="1"/>
        <v>1.0000000000000002</v>
      </c>
      <c r="G52" s="232">
        <f t="shared" si="1"/>
        <v>1</v>
      </c>
      <c r="H52" s="232">
        <f t="shared" si="1"/>
        <v>1</v>
      </c>
      <c r="I52" s="232">
        <f t="shared" si="1"/>
        <v>1.0000000000000002</v>
      </c>
      <c r="J52" s="232">
        <f t="shared" si="1"/>
        <v>0.99999999999999967</v>
      </c>
      <c r="K52" s="232">
        <f t="shared" si="1"/>
        <v>0.99999999999999989</v>
      </c>
      <c r="L52" s="232">
        <f t="shared" si="1"/>
        <v>1</v>
      </c>
      <c r="M52" s="232">
        <f t="shared" si="1"/>
        <v>1</v>
      </c>
      <c r="N52" s="232">
        <f t="shared" si="1"/>
        <v>0.99999999999999978</v>
      </c>
      <c r="O52" s="232">
        <f t="shared" si="1"/>
        <v>1.0000000000000002</v>
      </c>
      <c r="P52" s="232">
        <f t="shared" si="1"/>
        <v>0.99999999999999978</v>
      </c>
      <c r="Q52" s="232">
        <f t="shared" si="1"/>
        <v>1</v>
      </c>
      <c r="R52" s="232">
        <f t="shared" si="1"/>
        <v>1.0000000000000002</v>
      </c>
      <c r="S52" s="232">
        <f t="shared" si="1"/>
        <v>0.99999999999999989</v>
      </c>
      <c r="T52" s="232">
        <f t="shared" si="1"/>
        <v>0.99999999999999989</v>
      </c>
      <c r="U52" s="232">
        <f t="shared" si="1"/>
        <v>1</v>
      </c>
      <c r="V52" s="232">
        <f t="shared" si="1"/>
        <v>1.0000000000000002</v>
      </c>
      <c r="W52" s="232">
        <f t="shared" si="1"/>
        <v>1</v>
      </c>
      <c r="X52" s="232">
        <f t="shared" si="1"/>
        <v>0.99999999999999989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6.045908548193181E-3</v>
      </c>
      <c r="C57" s="300">
        <f t="shared" si="6"/>
        <v>5.8494892716472787E-3</v>
      </c>
      <c r="D57" s="300">
        <f t="shared" si="6"/>
        <v>7.9044310406171346E-3</v>
      </c>
      <c r="E57" s="300">
        <f t="shared" si="6"/>
        <v>8.5493179074691457E-3</v>
      </c>
      <c r="F57" s="300">
        <f t="shared" si="6"/>
        <v>7.3751999248681489E-3</v>
      </c>
      <c r="G57" s="300">
        <f t="shared" si="6"/>
        <v>5.6634740015078918E-3</v>
      </c>
      <c r="H57" s="300">
        <f t="shared" si="6"/>
        <v>6.0918753450412595E-3</v>
      </c>
      <c r="I57" s="300">
        <f t="shared" si="6"/>
        <v>5.2240864572396456E-3</v>
      </c>
      <c r="J57" s="300">
        <f t="shared" si="6"/>
        <v>4.5092867205164602E-3</v>
      </c>
      <c r="K57" s="300">
        <f t="shared" si="6"/>
        <v>4.5458878374035417E-3</v>
      </c>
      <c r="L57" s="300">
        <f t="shared" si="6"/>
        <v>4.4258663550460963E-3</v>
      </c>
      <c r="M57" s="300">
        <f t="shared" si="6"/>
        <v>6.2562941077093552E-3</v>
      </c>
      <c r="N57" s="300">
        <f t="shared" si="6"/>
        <v>4.9012454979421626E-3</v>
      </c>
      <c r="O57" s="300">
        <f t="shared" si="6"/>
        <v>5.5132295093620626E-3</v>
      </c>
      <c r="P57" s="300">
        <f t="shared" si="6"/>
        <v>2.7561451283648238E-3</v>
      </c>
      <c r="Q57" s="300">
        <f t="shared" si="6"/>
        <v>4.1366877982640902E-3</v>
      </c>
      <c r="R57" s="300">
        <f t="shared" si="6"/>
        <v>2.0326436075151041E-2</v>
      </c>
      <c r="S57" s="300">
        <f t="shared" si="6"/>
        <v>2.3721057170255768E-2</v>
      </c>
      <c r="T57" s="300">
        <f t="shared" si="6"/>
        <v>2.8286611109516947E-2</v>
      </c>
      <c r="U57" s="300">
        <f t="shared" si="6"/>
        <v>2.6324170323883945E-2</v>
      </c>
      <c r="V57" s="300">
        <f t="shared" si="6"/>
        <v>3.1521521517043065E-2</v>
      </c>
      <c r="W57" s="300">
        <f t="shared" si="6"/>
        <v>3.219432792160306E-2</v>
      </c>
      <c r="X57" s="300">
        <f t="shared" si="6"/>
        <v>3.3935218090540988E-2</v>
      </c>
      <c r="Y57" s="300">
        <f t="shared" si="6"/>
        <v>3.2794569336744094E-2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8.2915438793583388E-2</v>
      </c>
      <c r="C58" s="301">
        <f t="shared" si="7"/>
        <v>0.26018694147153276</v>
      </c>
      <c r="D58" s="301">
        <f t="shared" si="7"/>
        <v>0.38399856629991402</v>
      </c>
      <c r="E58" s="301">
        <f t="shared" si="7"/>
        <v>0.35846832495142172</v>
      </c>
      <c r="F58" s="301">
        <f t="shared" si="7"/>
        <v>0.35602299278604294</v>
      </c>
      <c r="G58" s="301">
        <f t="shared" si="7"/>
        <v>0.14713522885462998</v>
      </c>
      <c r="H58" s="301">
        <f t="shared" si="7"/>
        <v>0.15807256892730054</v>
      </c>
      <c r="I58" s="301">
        <f t="shared" si="7"/>
        <v>0.16261050075225392</v>
      </c>
      <c r="J58" s="301">
        <f t="shared" si="7"/>
        <v>0.16737745465832768</v>
      </c>
      <c r="K58" s="301">
        <f t="shared" si="7"/>
        <v>0.17568087044397054</v>
      </c>
      <c r="L58" s="301">
        <f t="shared" si="7"/>
        <v>0.19424233443112526</v>
      </c>
      <c r="M58" s="301">
        <f t="shared" si="7"/>
        <v>0.20541479284540023</v>
      </c>
      <c r="N58" s="301">
        <f t="shared" si="7"/>
        <v>0.15002973111380705</v>
      </c>
      <c r="O58" s="301">
        <f t="shared" si="7"/>
        <v>8.3957875846154495E-2</v>
      </c>
      <c r="P58" s="301">
        <f t="shared" si="7"/>
        <v>4.8950202038431874E-2</v>
      </c>
      <c r="Q58" s="301">
        <f t="shared" si="7"/>
        <v>6.6488828945777831E-2</v>
      </c>
      <c r="R58" s="301">
        <f t="shared" si="7"/>
        <v>0.26764444697367162</v>
      </c>
      <c r="S58" s="301">
        <f t="shared" si="7"/>
        <v>0.26517006333207249</v>
      </c>
      <c r="T58" s="301">
        <f t="shared" si="7"/>
        <v>0.3218186109849287</v>
      </c>
      <c r="U58" s="301">
        <f t="shared" si="7"/>
        <v>0.30274676340465317</v>
      </c>
      <c r="V58" s="301">
        <f t="shared" si="7"/>
        <v>0.19174329842515214</v>
      </c>
      <c r="W58" s="301">
        <f t="shared" si="7"/>
        <v>0.21769619393985198</v>
      </c>
      <c r="X58" s="301">
        <f t="shared" si="7"/>
        <v>0.20105902748603965</v>
      </c>
      <c r="Y58" s="301">
        <f t="shared" si="7"/>
        <v>0.19521071610417626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0.91103865265822326</v>
      </c>
      <c r="C60" s="301">
        <f t="shared" si="9"/>
        <v>0.73396356925681983</v>
      </c>
      <c r="D60" s="301">
        <f t="shared" si="9"/>
        <v>0.60809700265946909</v>
      </c>
      <c r="E60" s="301">
        <f t="shared" si="9"/>
        <v>0.63298235714110906</v>
      </c>
      <c r="F60" s="301">
        <f t="shared" si="9"/>
        <v>0.63660180728908899</v>
      </c>
      <c r="G60" s="301">
        <f t="shared" si="9"/>
        <v>0.84720129714386216</v>
      </c>
      <c r="H60" s="301">
        <f t="shared" si="9"/>
        <v>0.83583555572765822</v>
      </c>
      <c r="I60" s="301">
        <f t="shared" si="9"/>
        <v>0.83216541279050649</v>
      </c>
      <c r="J60" s="301">
        <f t="shared" si="9"/>
        <v>0.82811325862115559</v>
      </c>
      <c r="K60" s="301">
        <f t="shared" si="9"/>
        <v>0.81977324171862598</v>
      </c>
      <c r="L60" s="301">
        <f t="shared" si="9"/>
        <v>0.80133179921382858</v>
      </c>
      <c r="M60" s="301">
        <f t="shared" si="9"/>
        <v>0.78832891304689046</v>
      </c>
      <c r="N60" s="301">
        <f t="shared" si="9"/>
        <v>0.84506902338825063</v>
      </c>
      <c r="O60" s="301">
        <f t="shared" si="9"/>
        <v>0.91052889464448361</v>
      </c>
      <c r="P60" s="301">
        <f t="shared" si="9"/>
        <v>0.9482936528332031</v>
      </c>
      <c r="Q60" s="301">
        <f t="shared" si="9"/>
        <v>0.92937448325595817</v>
      </c>
      <c r="R60" s="301">
        <f t="shared" si="9"/>
        <v>0.71202911695117754</v>
      </c>
      <c r="S60" s="301">
        <f t="shared" si="9"/>
        <v>0.71110887949767165</v>
      </c>
      <c r="T60" s="301">
        <f t="shared" si="9"/>
        <v>0.64989477790555428</v>
      </c>
      <c r="U60" s="301">
        <f t="shared" si="9"/>
        <v>0.67092906627146287</v>
      </c>
      <c r="V60" s="301">
        <f t="shared" si="9"/>
        <v>0.77673518005780495</v>
      </c>
      <c r="W60" s="301">
        <f t="shared" si="9"/>
        <v>0.75010947813854489</v>
      </c>
      <c r="X60" s="301">
        <f t="shared" si="9"/>
        <v>0.76500575442341923</v>
      </c>
      <c r="Y60" s="301">
        <f t="shared" si="9"/>
        <v>0.77199471455907953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0.9043212807756007</v>
      </c>
      <c r="C61" s="302">
        <f t="shared" si="10"/>
        <v>0.71288459445675301</v>
      </c>
      <c r="D61" s="302">
        <f t="shared" si="10"/>
        <v>0.57698746250914879</v>
      </c>
      <c r="E61" s="302">
        <f t="shared" si="10"/>
        <v>0.60394114259921816</v>
      </c>
      <c r="F61" s="302">
        <f t="shared" si="10"/>
        <v>0.60775870067221649</v>
      </c>
      <c r="G61" s="302">
        <f t="shared" si="10"/>
        <v>0.83528117631194043</v>
      </c>
      <c r="H61" s="302">
        <f t="shared" si="10"/>
        <v>0.8230293492433679</v>
      </c>
      <c r="I61" s="302">
        <f t="shared" si="10"/>
        <v>0.81899156698488207</v>
      </c>
      <c r="J61" s="302">
        <f t="shared" si="10"/>
        <v>0.81455321933214209</v>
      </c>
      <c r="K61" s="302">
        <f t="shared" si="10"/>
        <v>0.80554050344206851</v>
      </c>
      <c r="L61" s="302">
        <f t="shared" si="10"/>
        <v>0.78559530894485852</v>
      </c>
      <c r="M61" s="302">
        <f t="shared" si="10"/>
        <v>0.77168728907660022</v>
      </c>
      <c r="N61" s="302">
        <f t="shared" si="10"/>
        <v>0.83291440523745941</v>
      </c>
      <c r="O61" s="302">
        <f t="shared" si="10"/>
        <v>0.90372707000555619</v>
      </c>
      <c r="P61" s="302">
        <f t="shared" si="10"/>
        <v>0.94432796543401754</v>
      </c>
      <c r="Q61" s="302">
        <f t="shared" si="10"/>
        <v>0.92398790873416436</v>
      </c>
      <c r="R61" s="302">
        <f t="shared" si="10"/>
        <v>0.69034597435674749</v>
      </c>
      <c r="S61" s="302">
        <f t="shared" si="10"/>
        <v>0.68962619842576067</v>
      </c>
      <c r="T61" s="302">
        <f t="shared" si="10"/>
        <v>0.62382273004343647</v>
      </c>
      <c r="U61" s="302">
        <f t="shared" si="10"/>
        <v>0.64640211899072586</v>
      </c>
      <c r="V61" s="302">
        <f t="shared" si="10"/>
        <v>0.76120114851599641</v>
      </c>
      <c r="W61" s="302">
        <f t="shared" si="10"/>
        <v>0.73247287977516895</v>
      </c>
      <c r="X61" s="302">
        <f t="shared" si="10"/>
        <v>0.74871701160744708</v>
      </c>
      <c r="Y61" s="302">
        <f t="shared" si="10"/>
        <v>0.75617977111037782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6.7173718826225503E-3</v>
      </c>
      <c r="C62" s="302">
        <f t="shared" si="11"/>
        <v>2.1078974800066888E-2</v>
      </c>
      <c r="D62" s="302">
        <f t="shared" si="11"/>
        <v>3.1109540150320369E-2</v>
      </c>
      <c r="E62" s="302">
        <f t="shared" si="11"/>
        <v>2.9041214541890945E-2</v>
      </c>
      <c r="F62" s="302">
        <f t="shared" si="11"/>
        <v>2.8843106616872546E-2</v>
      </c>
      <c r="G62" s="302">
        <f t="shared" si="11"/>
        <v>1.1920120831921737E-2</v>
      </c>
      <c r="H62" s="302">
        <f t="shared" si="11"/>
        <v>1.2806206484290308E-2</v>
      </c>
      <c r="I62" s="302">
        <f t="shared" si="11"/>
        <v>1.3173845805624501E-2</v>
      </c>
      <c r="J62" s="302">
        <f t="shared" si="11"/>
        <v>1.3560039289013453E-2</v>
      </c>
      <c r="K62" s="302">
        <f t="shared" si="11"/>
        <v>1.423273827655735E-2</v>
      </c>
      <c r="L62" s="302">
        <f t="shared" si="11"/>
        <v>1.5736490268970057E-2</v>
      </c>
      <c r="M62" s="302">
        <f t="shared" si="11"/>
        <v>1.6641623970290214E-2</v>
      </c>
      <c r="N62" s="302">
        <f t="shared" si="11"/>
        <v>1.2154618150791243E-2</v>
      </c>
      <c r="O62" s="302">
        <f t="shared" si="11"/>
        <v>6.8018246389274133E-3</v>
      </c>
      <c r="P62" s="302">
        <f t="shared" si="11"/>
        <v>3.9656873991855603E-3</v>
      </c>
      <c r="Q62" s="302">
        <f t="shared" si="11"/>
        <v>5.386574521793786E-3</v>
      </c>
      <c r="R62" s="302">
        <f t="shared" si="11"/>
        <v>2.1683142594430029E-2</v>
      </c>
      <c r="S62" s="302">
        <f t="shared" si="11"/>
        <v>2.1482681071910953E-2</v>
      </c>
      <c r="T62" s="302">
        <f t="shared" si="11"/>
        <v>2.6072047862117795E-2</v>
      </c>
      <c r="U62" s="302">
        <f t="shared" si="11"/>
        <v>2.4526947280737035E-2</v>
      </c>
      <c r="V62" s="302">
        <f t="shared" si="11"/>
        <v>1.5534031541808562E-2</v>
      </c>
      <c r="W62" s="302">
        <f t="shared" si="11"/>
        <v>1.7636598363375895E-2</v>
      </c>
      <c r="X62" s="302">
        <f t="shared" si="11"/>
        <v>1.6288742815972118E-2</v>
      </c>
      <c r="Y62" s="302">
        <f t="shared" si="11"/>
        <v>1.5814943448701688E-2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7.52232906093524E-2</v>
      </c>
      <c r="C69" s="322">
        <f>IF(C$5=0,0,C$5/WWP_fec!C$5)</f>
        <v>0.13899149970545585</v>
      </c>
      <c r="D69" s="322">
        <f>IF(D$5=0,0,D$5/WWP_fec!D$5)</f>
        <v>0.21609015535476442</v>
      </c>
      <c r="E69" s="322">
        <f>IF(E$5=0,0,E$5/WWP_fec!E$5)</f>
        <v>0.20254873362816955</v>
      </c>
      <c r="F69" s="322">
        <f>IF(F$5=0,0,F$5/WWP_fec!F$5)</f>
        <v>0.19726575879026656</v>
      </c>
      <c r="G69" s="322">
        <f>IF(G$5=0,0,G$5/WWP_fec!G$5)</f>
        <v>9.1971158383517493E-2</v>
      </c>
      <c r="H69" s="322">
        <f>IF(H$5=0,0,H$5/WWP_fec!H$5)</f>
        <v>9.8114718607735518E-2</v>
      </c>
      <c r="I69" s="322">
        <f>IF(I$5=0,0,I$5/WWP_fec!I$5)</f>
        <v>9.7573595627041265E-2</v>
      </c>
      <c r="J69" s="322">
        <f>IF(J$5=0,0,J$5/WWP_fec!J$5)</f>
        <v>9.5777351867789767E-2</v>
      </c>
      <c r="K69" s="322">
        <f>IF(K$5=0,0,K$5/WWP_fec!K$5)</f>
        <v>9.8832730990014231E-2</v>
      </c>
      <c r="L69" s="322">
        <f>IF(L$5=0,0,L$5/WWP_fec!L$5)</f>
        <v>0.10836516449390932</v>
      </c>
      <c r="M69" s="322">
        <f>IF(M$5=0,0,M$5/WWP_fec!M$5)</f>
        <v>0.11282405291915482</v>
      </c>
      <c r="N69" s="322">
        <f>IF(N$5=0,0,N$5/WWP_fec!N$5)</f>
        <v>8.8249791233145525E-2</v>
      </c>
      <c r="O69" s="322">
        <f>IF(O$5=0,0,O$5/WWP_fec!O$5)</f>
        <v>6.2575851975242222E-2</v>
      </c>
      <c r="P69" s="322">
        <f>IF(P$5=0,0,P$5/WWP_fec!P$5)</f>
        <v>4.4271615427564442E-2</v>
      </c>
      <c r="Q69" s="322">
        <f>IF(Q$5=0,0,Q$5/WWP_fec!Q$5)</f>
        <v>5.0114956312122719E-2</v>
      </c>
      <c r="R69" s="322">
        <f>IF(R$5=0,0,R$5/WWP_fec!R$5)</f>
        <v>0.12244475008683606</v>
      </c>
      <c r="S69" s="322">
        <f>IF(S$5=0,0,S$5/WWP_fec!S$5)</f>
        <v>0.11879034396233</v>
      </c>
      <c r="T69" s="322">
        <f>IF(T$5=0,0,T$5/WWP_fec!T$5)</f>
        <v>0.14181998844230387</v>
      </c>
      <c r="U69" s="322">
        <f>IF(U$5=0,0,U$5/WWP_fec!U$5)</f>
        <v>0.13184524022095967</v>
      </c>
      <c r="V69" s="322">
        <f>IF(V$5=0,0,V$5/WWP_fec!V$5)</f>
        <v>0.10124190113678508</v>
      </c>
      <c r="W69" s="322">
        <f>IF(W$5=0,0,W$5/WWP_fec!W$5)</f>
        <v>0.10484483719863379</v>
      </c>
      <c r="X69" s="322">
        <f>IF(X$5=0,0,X$5/WWP_fec!X$5)</f>
        <v>9.28821561999362E-2</v>
      </c>
      <c r="Y69" s="322">
        <f>IF(Y$5=0,0,Y$5/WWP_fec!Y$5)</f>
        <v>9.3902269008645997E-2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3.3304971693371613E-2</v>
      </c>
      <c r="C74" s="336">
        <f>IF(C$10=0,0,C$10/WWP_fec!C$10)</f>
        <v>3.4110901574017624E-2</v>
      </c>
      <c r="D74" s="336">
        <f>IF(D$10=0,0,D$10/WWP_fec!D$10)</f>
        <v>7.7504548556167868E-2</v>
      </c>
      <c r="E74" s="336">
        <f>IF(E$10=0,0,E$10/WWP_fec!E$10)</f>
        <v>8.1426070373737156E-2</v>
      </c>
      <c r="F74" s="336">
        <f>IF(F$10=0,0,F$10/WWP_fec!F$10)</f>
        <v>6.5643423528794057E-2</v>
      </c>
      <c r="G74" s="336">
        <f>IF(G$10=0,0,G$10/WWP_fec!G$10)</f>
        <v>2.3997903681167339E-2</v>
      </c>
      <c r="H74" s="336">
        <f>IF(H$10=0,0,H$10/WWP_fec!H$10)</f>
        <v>2.8263202918784803E-2</v>
      </c>
      <c r="I74" s="336">
        <f>IF(I$10=0,0,I$10/WWP_fec!I$10)</f>
        <v>2.2772153070401806E-2</v>
      </c>
      <c r="J74" s="336">
        <f>IF(J$10=0,0,J$10/WWP_fec!J$10)</f>
        <v>1.817153867433469E-2</v>
      </c>
      <c r="K74" s="336">
        <f>IF(K$10=0,0,K$10/WWP_fec!K$10)</f>
        <v>1.849619541486873E-2</v>
      </c>
      <c r="L74" s="336">
        <f>IF(L$10=0,0,L$10/WWP_fec!L$10)</f>
        <v>1.9489531115446424E-2</v>
      </c>
      <c r="M74" s="336">
        <f>IF(M$10=0,0,M$10/WWP_fec!M$10)</f>
        <v>2.9432655832616294E-2</v>
      </c>
      <c r="N74" s="336">
        <f>IF(N$10=0,0,N$10/WWP_fec!N$10)</f>
        <v>1.80499348532191E-2</v>
      </c>
      <c r="O74" s="336">
        <f>IF(O$10=0,0,O$10/WWP_fec!O$10)</f>
        <v>1.6236436242280709E-2</v>
      </c>
      <c r="P74" s="336">
        <f>IF(P$10=0,0,P$10/WWP_fec!P$10)</f>
        <v>5.4186866292100892E-3</v>
      </c>
      <c r="Q74" s="336">
        <f>IF(Q$10=0,0,Q$10/WWP_fec!Q$10)</f>
        <v>9.2871123386893562E-3</v>
      </c>
      <c r="R74" s="336">
        <f>IF(R$10=0,0,R$10/WWP_fec!R$10)</f>
        <v>0.12344590629974682</v>
      </c>
      <c r="S74" s="336">
        <f>IF(S$10=0,0,S$10/WWP_fec!S$10)</f>
        <v>0.14691665942910695</v>
      </c>
      <c r="T74" s="336">
        <f>IF(T$10=0,0,T$10/WWP_fec!T$10)</f>
        <v>0.21029818666059136</v>
      </c>
      <c r="U74" s="336">
        <f>IF(U$10=0,0,U$10/WWP_fec!U$10)</f>
        <v>0.1807433394971755</v>
      </c>
      <c r="V74" s="336">
        <f>IF(V$10=0,0,V$10/WWP_fec!V$10)</f>
        <v>0.20756915719109831</v>
      </c>
      <c r="W74" s="336">
        <f>IF(W$10=0,0,W$10/WWP_fec!W$10)</f>
        <v>0.21181136265693629</v>
      </c>
      <c r="X74" s="336">
        <f>IF(X$10=0,0,X$10/WWP_fec!X$10)</f>
        <v>0.20919783838640749</v>
      </c>
      <c r="Y74" s="336">
        <f>IF(Y$10=0,0,Y$10/WWP_fec!Y$10)</f>
        <v>0.20295782479159516</v>
      </c>
      <c r="DA74" s="68"/>
    </row>
    <row r="75" spans="1:105" ht="12" customHeight="1" x14ac:dyDescent="0.25">
      <c r="A75" s="174" t="s">
        <v>2898</v>
      </c>
      <c r="B75" s="349">
        <f>IF(B$16=0,0,B$16/WWP_fec!B$16)</f>
        <v>8.4925730590485367E-3</v>
      </c>
      <c r="C75" s="349">
        <f>IF(C$16=0,0,C$16/WWP_fec!C$16)</f>
        <v>6.0696665384605969E-2</v>
      </c>
      <c r="D75" s="349">
        <f>IF(D$16=0,0,D$16/WWP_fec!D$16)</f>
        <v>0.13574575615303647</v>
      </c>
      <c r="E75" s="349">
        <f>IF(E$16=0,0,E$16/WWP_fec!E$16)</f>
        <v>0.11678948801698169</v>
      </c>
      <c r="F75" s="349">
        <f>IF(F$16=0,0,F$16/WWP_fec!F$16)</f>
        <v>0.11489999100897755</v>
      </c>
      <c r="G75" s="349">
        <f>IF(G$16=0,0,G$16/WWP_fec!G$16)</f>
        <v>2.1519686511894037E-2</v>
      </c>
      <c r="H75" s="349">
        <f>IF(H$16=0,0,H$16/WWP_fec!H$16)</f>
        <v>2.4432090106217334E-2</v>
      </c>
      <c r="I75" s="349">
        <f>IF(I$16=0,0,I$16/WWP_fec!I$16)</f>
        <v>2.5607402542966187E-2</v>
      </c>
      <c r="J75" s="349">
        <f>IF(J$16=0,0,J$16/WWP_fec!J$16)</f>
        <v>2.6590379448071088E-2</v>
      </c>
      <c r="K75" s="349">
        <f>IF(K$16=0,0,K$16/WWP_fec!K$16)</f>
        <v>2.9149393253000172E-2</v>
      </c>
      <c r="L75" s="349">
        <f>IF(L$16=0,0,L$16/WWP_fec!L$16)</f>
        <v>3.5630653289188116E-2</v>
      </c>
      <c r="M75" s="349">
        <f>IF(M$16=0,0,M$16/WWP_fec!M$16)</f>
        <v>3.8881433428609259E-2</v>
      </c>
      <c r="N75" s="349">
        <f>IF(N$16=0,0,N$16/WWP_fec!N$16)</f>
        <v>2.2037921937564882E-2</v>
      </c>
      <c r="O75" s="349">
        <f>IF(O$16=0,0,O$16/WWP_fec!O$16)</f>
        <v>8.2253470370822514E-3</v>
      </c>
      <c r="P75" s="349">
        <f>IF(P$16=0,0,P$16/WWP_fec!P$16)</f>
        <v>3.4458790611187656E-3</v>
      </c>
      <c r="Q75" s="349">
        <f>IF(Q$16=0,0,Q$16/WWP_fec!Q$16)</f>
        <v>5.3069854350682039E-3</v>
      </c>
      <c r="R75" s="349">
        <f>IF(R$16=0,0,R$16/WWP_fec!R$16)</f>
        <v>5.1789136745955269E-2</v>
      </c>
      <c r="S75" s="349">
        <f>IF(S$16=0,0,S$16/WWP_fec!S$16)</f>
        <v>4.8847290331545216E-2</v>
      </c>
      <c r="T75" s="349">
        <f>IF(T$16=0,0,T$16/WWP_fec!T$16)</f>
        <v>7.1032672405755212E-2</v>
      </c>
      <c r="U75" s="349">
        <f>IF(U$16=0,0,U$16/WWP_fec!U$16)</f>
        <v>6.2164157099380071E-2</v>
      </c>
      <c r="V75" s="349">
        <f>IF(V$16=0,0,V$16/WWP_fec!V$16)</f>
        <v>2.7800260926481909E-2</v>
      </c>
      <c r="W75" s="349">
        <f>IF(W$16=0,0,W$16/WWP_fec!W$16)</f>
        <v>3.3108301650669643E-2</v>
      </c>
      <c r="X75" s="349">
        <f>IF(X$16=0,0,X$16/WWP_fec!X$16)</f>
        <v>2.660816748318998E-2</v>
      </c>
      <c r="Y75" s="349">
        <f>IF(Y$16=0,0,Y$16/WWP_fec!Y$16)</f>
        <v>2.6158792135833751E-2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0.81382173931254409</v>
      </c>
      <c r="C77" s="349">
        <f>IF(C$28=0,0,C$28/WWP_fec!C$28)</f>
        <v>1.197862759761255</v>
      </c>
      <c r="D77" s="349">
        <f>IF(D$28=0,0,D$28/WWP_fec!D$28)</f>
        <v>1.4002354233005834</v>
      </c>
      <c r="E77" s="349">
        <f>IF(E$28=0,0,E$28/WWP_fec!E$28)</f>
        <v>1.3670410936406074</v>
      </c>
      <c r="F77" s="349">
        <f>IF(F$28=0,0,F$28/WWP_fec!F$28)</f>
        <v>1.3594198746767781</v>
      </c>
      <c r="G77" s="349">
        <f>IF(G$28=0,0,G$28/WWP_fec!G$28)</f>
        <v>0.96675457856513547</v>
      </c>
      <c r="H77" s="349">
        <f>IF(H$28=0,0,H$28/WWP_fec!H$28)</f>
        <v>0.99805742538745901</v>
      </c>
      <c r="I77" s="349">
        <f>IF(I$28=0,0,I$28/WWP_fec!I$28)</f>
        <v>1.002424031772541</v>
      </c>
      <c r="J77" s="349">
        <f>IF(J$28=0,0,J$28/WWP_fec!J$28)</f>
        <v>0.99918247725023757</v>
      </c>
      <c r="K77" s="349">
        <f>IF(K$28=0,0,K$28/WWP_fec!K$28)</f>
        <v>1.0188170230449565</v>
      </c>
      <c r="L77" s="349">
        <f>IF(L$28=0,0,L$28/WWP_fec!L$28)</f>
        <v>1.0805307273644273</v>
      </c>
      <c r="M77" s="349">
        <f>IF(M$28=0,0,M$28/WWP_fec!M$28)</f>
        <v>1.0885835021350543</v>
      </c>
      <c r="N77" s="349">
        <f>IF(N$28=0,0,N$28/WWP_fec!N$28)</f>
        <v>0.95422220233651434</v>
      </c>
      <c r="O77" s="349">
        <f>IF(O$28=0,0,O$28/WWP_fec!O$28)</f>
        <v>0.75429907376789151</v>
      </c>
      <c r="P77" s="349">
        <f>IF(P$28=0,0,P$28/WWP_fec!P$28)</f>
        <v>0.59641322437208666</v>
      </c>
      <c r="Q77" s="349">
        <f>IF(Q$28=0,0,Q$28/WWP_fec!Q$28)</f>
        <v>0.64137390977496445</v>
      </c>
      <c r="R77" s="349">
        <f>IF(R$28=0,0,R$28/WWP_fec!R$28)</f>
        <v>0.97074282238294907</v>
      </c>
      <c r="S77" s="349">
        <f>IF(S$28=0,0,S$28/WWP_fec!S$28)</f>
        <v>0.92801083856464639</v>
      </c>
      <c r="T77" s="349">
        <f>IF(T$28=0,0,T$28/WWP_fec!T$28)</f>
        <v>0.97770784509923903</v>
      </c>
      <c r="U77" s="349">
        <f>IF(U$28=0,0,U$28/WWP_fec!U$28)</f>
        <v>0.95043030343045332</v>
      </c>
      <c r="V77" s="349">
        <f>IF(V$28=0,0,V$28/WWP_fec!V$28)</f>
        <v>0.85884727793120741</v>
      </c>
      <c r="W77" s="349">
        <f>IF(W$28=0,0,W$28/WWP_fec!W$28)</f>
        <v>0.84884500636891036</v>
      </c>
      <c r="X77" s="349">
        <f>IF(X$28=0,0,X$28/WWP_fec!X$28)</f>
        <v>0.7665898851857037</v>
      </c>
      <c r="Y77" s="349">
        <f>IF(Y$28=0,0,Y$28/WWP_fec!Y$28)</f>
        <v>0.78721437040611297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SE: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17598.21849832627</v>
      </c>
      <c r="C3" s="203">
        <v>18794.288974711271</v>
      </c>
      <c r="D3" s="203">
        <v>19642.667917013649</v>
      </c>
      <c r="E3" s="203">
        <v>20352.38417111924</v>
      </c>
      <c r="F3" s="203">
        <v>22050.909657130069</v>
      </c>
      <c r="G3" s="203">
        <v>22913.456300175611</v>
      </c>
      <c r="H3" s="203">
        <v>25845.300860714899</v>
      </c>
      <c r="I3" s="203">
        <v>27929.48759089311</v>
      </c>
      <c r="J3" s="203">
        <v>26969.825318426181</v>
      </c>
      <c r="K3" s="203">
        <v>25544.85775845834</v>
      </c>
      <c r="L3" s="203">
        <v>28265.3582338296</v>
      </c>
      <c r="M3" s="203">
        <v>30121.92295097141</v>
      </c>
      <c r="N3" s="203">
        <v>29615.20451236008</v>
      </c>
      <c r="O3" s="203">
        <v>28567.90449561827</v>
      </c>
      <c r="P3" s="203">
        <v>29605.538807407302</v>
      </c>
      <c r="Q3" s="203">
        <v>31524.006353837009</v>
      </c>
      <c r="R3" s="203">
        <v>32903.178910399613</v>
      </c>
      <c r="S3" s="203">
        <v>34881.603242975478</v>
      </c>
      <c r="T3" s="203">
        <v>35792.675340413458</v>
      </c>
      <c r="U3" s="203">
        <v>37233.713343908174</v>
      </c>
      <c r="V3" s="203">
        <v>36901.295405151002</v>
      </c>
      <c r="W3" s="203">
        <v>40207.278039785757</v>
      </c>
      <c r="X3" s="203">
        <v>39570.433495450343</v>
      </c>
      <c r="Y3" s="203">
        <v>38257.832914493498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22813.183052152632</v>
      </c>
      <c r="C5" s="203">
        <v>23877.772038585132</v>
      </c>
      <c r="D5" s="203">
        <v>24898.032506624899</v>
      </c>
      <c r="E5" s="203">
        <v>32486.799677824521</v>
      </c>
      <c r="F5" s="203">
        <v>33931.559156401563</v>
      </c>
      <c r="G5" s="203">
        <v>45554.776309425441</v>
      </c>
      <c r="H5" s="203">
        <v>50375.580393606098</v>
      </c>
      <c r="I5" s="203">
        <v>53857.704858267432</v>
      </c>
      <c r="J5" s="203">
        <v>58333.704459002052</v>
      </c>
      <c r="K5" s="203">
        <v>59589.546094434569</v>
      </c>
      <c r="L5" s="203">
        <v>57025.038726619277</v>
      </c>
      <c r="M5" s="203">
        <v>57278.039092202664</v>
      </c>
      <c r="N5" s="203">
        <v>57307.246943773833</v>
      </c>
      <c r="O5" s="203">
        <v>56147.100673629029</v>
      </c>
      <c r="P5" s="203">
        <v>53187.753128765282</v>
      </c>
      <c r="Q5" s="203">
        <v>58316.692090360899</v>
      </c>
      <c r="R5" s="203">
        <v>59459.976563064483</v>
      </c>
      <c r="S5" s="203">
        <v>59023.017632682619</v>
      </c>
      <c r="T5" s="203">
        <v>61210.309117977609</v>
      </c>
      <c r="U5" s="203">
        <v>58256.5077068721</v>
      </c>
      <c r="V5" s="203">
        <v>46468.536696244082</v>
      </c>
      <c r="W5" s="203">
        <v>52535.902445843472</v>
      </c>
      <c r="X5" s="203">
        <v>54654.756456633739</v>
      </c>
      <c r="Y5" s="203">
        <v>58686.808454189741</v>
      </c>
      <c r="DA5" s="112" t="s">
        <v>3025</v>
      </c>
    </row>
    <row r="6" spans="1:105" ht="12" customHeight="1" x14ac:dyDescent="0.25">
      <c r="A6" s="154" t="s">
        <v>2112</v>
      </c>
      <c r="B6" s="338">
        <v>28516.478815190781</v>
      </c>
      <c r="C6" s="338">
        <v>27823.764564516539</v>
      </c>
      <c r="D6" s="338">
        <v>27171.417637725459</v>
      </c>
      <c r="E6" s="338">
        <v>36304.27461280048</v>
      </c>
      <c r="F6" s="338">
        <v>36590.066694548907</v>
      </c>
      <c r="G6" s="338">
        <v>53979.641822613848</v>
      </c>
      <c r="H6" s="338">
        <v>58539.769258658307</v>
      </c>
      <c r="I6" s="338">
        <v>61919.525627336341</v>
      </c>
      <c r="J6" s="338">
        <v>64808.376249228131</v>
      </c>
      <c r="K6" s="338">
        <v>66846.179792895564</v>
      </c>
      <c r="L6" s="338">
        <v>65786.910697178668</v>
      </c>
      <c r="M6" s="338">
        <v>65174.931094270782</v>
      </c>
      <c r="N6" s="338">
        <v>68598.163139286713</v>
      </c>
      <c r="O6" s="338">
        <v>67824.686125318243</v>
      </c>
      <c r="P6" s="338">
        <v>67824.686125318243</v>
      </c>
      <c r="Q6" s="338">
        <v>69660.596818514066</v>
      </c>
      <c r="R6" s="338">
        <v>69539.466731336666</v>
      </c>
      <c r="S6" s="338">
        <v>71496.50751170989</v>
      </c>
      <c r="T6" s="338">
        <v>70723.03049774142</v>
      </c>
      <c r="U6" s="338">
        <v>69297.206556981881</v>
      </c>
      <c r="V6" s="338">
        <v>68890.284388056054</v>
      </c>
      <c r="W6" s="338">
        <v>67871.382616222327</v>
      </c>
      <c r="X6" s="338">
        <v>69132.544562410854</v>
      </c>
      <c r="Y6" s="338">
        <v>72838.488452248348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733.10969008529275</v>
      </c>
      <c r="D7" s="340">
        <v>366.55484504264638</v>
      </c>
      <c r="E7" s="340">
        <v>9539.779144000835</v>
      </c>
      <c r="F7" s="340">
        <v>1711.616022507965</v>
      </c>
      <c r="G7" s="340">
        <v>18408.476899898669</v>
      </c>
      <c r="H7" s="340">
        <v>4967.0496049702733</v>
      </c>
      <c r="I7" s="340">
        <v>4805.5803094375769</v>
      </c>
      <c r="J7" s="340">
        <v>3948.119717608683</v>
      </c>
      <c r="K7" s="340">
        <v>2404.358388710084</v>
      </c>
      <c r="L7" s="340">
        <v>366.55484504264638</v>
      </c>
      <c r="M7" s="340">
        <v>813.84433785164083</v>
      </c>
      <c r="N7" s="340">
        <v>3423.23204501593</v>
      </c>
      <c r="O7" s="340">
        <v>652.34692679107241</v>
      </c>
      <c r="P7" s="340">
        <v>0</v>
      </c>
      <c r="Q7" s="340">
        <v>3261.7346339553619</v>
      </c>
      <c r="R7" s="340">
        <v>1304.693853582145</v>
      </c>
      <c r="S7" s="340">
        <v>1957.0407803732171</v>
      </c>
      <c r="T7" s="340">
        <v>652.34692679107241</v>
      </c>
      <c r="U7" s="340">
        <v>0</v>
      </c>
      <c r="V7" s="340">
        <v>0</v>
      </c>
      <c r="W7" s="340">
        <v>0</v>
      </c>
      <c r="X7" s="340">
        <v>2686.9858869480472</v>
      </c>
      <c r="Y7" s="340">
        <v>5131.7678305970494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1425.8239407595356</v>
      </c>
      <c r="D8" s="342">
        <f t="shared" si="0"/>
        <v>1018.9017718337273</v>
      </c>
      <c r="E8" s="342">
        <f t="shared" si="0"/>
        <v>406.922168925812</v>
      </c>
      <c r="F8" s="342">
        <f t="shared" si="0"/>
        <v>1425.8239407595393</v>
      </c>
      <c r="G8" s="342">
        <f t="shared" si="0"/>
        <v>1018.9017718337273</v>
      </c>
      <c r="H8" s="342">
        <f t="shared" si="0"/>
        <v>406.922168925812</v>
      </c>
      <c r="I8" s="342">
        <f t="shared" si="0"/>
        <v>1425.8239407595465</v>
      </c>
      <c r="J8" s="342">
        <f t="shared" si="0"/>
        <v>1059.2690957168888</v>
      </c>
      <c r="K8" s="342">
        <f t="shared" si="0"/>
        <v>366.55484504265769</v>
      </c>
      <c r="L8" s="342">
        <f t="shared" si="0"/>
        <v>1425.8239407595393</v>
      </c>
      <c r="M8" s="342">
        <f t="shared" si="0"/>
        <v>1425.8239407595247</v>
      </c>
      <c r="N8" s="342">
        <f t="shared" si="0"/>
        <v>0</v>
      </c>
      <c r="O8" s="342">
        <f t="shared" si="0"/>
        <v>1425.8239407595393</v>
      </c>
      <c r="P8" s="342">
        <f t="shared" si="0"/>
        <v>0</v>
      </c>
      <c r="Q8" s="342">
        <f t="shared" si="0"/>
        <v>1425.8239407595393</v>
      </c>
      <c r="R8" s="342">
        <f t="shared" si="0"/>
        <v>1425.8239407595393</v>
      </c>
      <c r="S8" s="342">
        <f t="shared" si="0"/>
        <v>0</v>
      </c>
      <c r="T8" s="342">
        <f t="shared" si="0"/>
        <v>1425.8239407595393</v>
      </c>
      <c r="U8" s="342">
        <f t="shared" si="0"/>
        <v>1425.8239407595393</v>
      </c>
      <c r="V8" s="342">
        <f t="shared" si="0"/>
        <v>406.92216892582655</v>
      </c>
      <c r="W8" s="342">
        <f t="shared" si="0"/>
        <v>1018.9017718337273</v>
      </c>
      <c r="X8" s="342">
        <f t="shared" si="0"/>
        <v>1425.8239407595247</v>
      </c>
      <c r="Y8" s="342">
        <f t="shared" si="0"/>
        <v>1425.8239407595538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5703.2957630381497</v>
      </c>
      <c r="C9" s="343">
        <f t="shared" si="1"/>
        <v>3945.9925259314077</v>
      </c>
      <c r="D9" s="343">
        <f t="shared" si="1"/>
        <v>2273.3851311005601</v>
      </c>
      <c r="E9" s="343">
        <f t="shared" si="1"/>
        <v>3817.4749349759586</v>
      </c>
      <c r="F9" s="343">
        <f t="shared" si="1"/>
        <v>2658.5075381473434</v>
      </c>
      <c r="G9" s="343">
        <f t="shared" si="1"/>
        <v>8424.8655131884079</v>
      </c>
      <c r="H9" s="343">
        <f t="shared" si="1"/>
        <v>8164.1888650522087</v>
      </c>
      <c r="I9" s="343">
        <f t="shared" si="1"/>
        <v>8061.8207690689087</v>
      </c>
      <c r="J9" s="343">
        <f t="shared" si="1"/>
        <v>6474.6717902260789</v>
      </c>
      <c r="K9" s="343">
        <f t="shared" si="1"/>
        <v>7256.6336984609952</v>
      </c>
      <c r="L9" s="343">
        <f t="shared" si="1"/>
        <v>8761.8719705593903</v>
      </c>
      <c r="M9" s="343">
        <f t="shared" si="1"/>
        <v>7896.892002068118</v>
      </c>
      <c r="N9" s="343">
        <f t="shared" si="1"/>
        <v>11290.91619551288</v>
      </c>
      <c r="O9" s="343">
        <f t="shared" si="1"/>
        <v>11677.585451689214</v>
      </c>
      <c r="P9" s="343">
        <f t="shared" si="1"/>
        <v>14636.932996552961</v>
      </c>
      <c r="Q9" s="343">
        <f t="shared" si="1"/>
        <v>11343.904728153168</v>
      </c>
      <c r="R9" s="343">
        <f t="shared" si="1"/>
        <v>10079.490168272183</v>
      </c>
      <c r="S9" s="343">
        <f t="shared" si="1"/>
        <v>12473.489879027271</v>
      </c>
      <c r="T9" s="343">
        <f t="shared" si="1"/>
        <v>9512.7213797638105</v>
      </c>
      <c r="U9" s="343">
        <f t="shared" si="1"/>
        <v>11040.69885010978</v>
      </c>
      <c r="V9" s="343">
        <f t="shared" si="1"/>
        <v>22421.747691811972</v>
      </c>
      <c r="W9" s="343">
        <f t="shared" si="1"/>
        <v>15335.480170378854</v>
      </c>
      <c r="X9" s="343">
        <f t="shared" si="1"/>
        <v>14477.788105777116</v>
      </c>
      <c r="Y9" s="343">
        <f t="shared" si="1"/>
        <v>14151.679998058607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1444.825537403269</v>
      </c>
      <c r="C12" s="210">
        <v>1428.558727429061</v>
      </c>
      <c r="D12" s="210">
        <v>1488.8278589853869</v>
      </c>
      <c r="E12" s="210">
        <v>1464.1552880481529</v>
      </c>
      <c r="F12" s="210">
        <v>1495.1895098882189</v>
      </c>
      <c r="G12" s="210">
        <v>1579.465090283747</v>
      </c>
      <c r="H12" s="210">
        <v>1524.6192605331039</v>
      </c>
      <c r="I12" s="210">
        <v>1560.637747205503</v>
      </c>
      <c r="J12" s="210">
        <v>1664.07987962167</v>
      </c>
      <c r="K12" s="210">
        <v>1610.2679277730019</v>
      </c>
      <c r="L12" s="210">
        <v>1591.394582975063</v>
      </c>
      <c r="M12" s="210">
        <v>1475.526139294926</v>
      </c>
      <c r="N12" s="210">
        <v>1560.436199484092</v>
      </c>
      <c r="O12" s="210">
        <v>1563.4</v>
      </c>
      <c r="P12" s="210">
        <v>1467.756456682022</v>
      </c>
      <c r="Q12" s="210">
        <v>1576.5426483233009</v>
      </c>
      <c r="R12" s="210">
        <v>1659.9537403267409</v>
      </c>
      <c r="S12" s="210">
        <v>1667.6779019776441</v>
      </c>
      <c r="T12" s="210">
        <v>1710.6327601031819</v>
      </c>
      <c r="U12" s="210">
        <v>1660.1457437661211</v>
      </c>
      <c r="V12" s="210">
        <v>1283.9826311263989</v>
      </c>
      <c r="W12" s="210">
        <v>1425.9576096302669</v>
      </c>
      <c r="X12" s="210">
        <v>1310.619040798756</v>
      </c>
      <c r="Y12" s="210">
        <v>1387.3627687016351</v>
      </c>
      <c r="DA12" s="109" t="s">
        <v>3029</v>
      </c>
    </row>
    <row r="13" spans="1:105" ht="12" customHeight="1" x14ac:dyDescent="0.25">
      <c r="A13" s="24" t="s">
        <v>28</v>
      </c>
      <c r="B13" s="213">
        <v>65.972828890799647</v>
      </c>
      <c r="C13" s="213">
        <v>54.229836629406712</v>
      </c>
      <c r="D13" s="213">
        <v>81.497592433361987</v>
      </c>
      <c r="E13" s="213">
        <v>92.408340498710217</v>
      </c>
      <c r="F13" s="213">
        <v>91.212725709372307</v>
      </c>
      <c r="G13" s="213">
        <v>99.971969045571797</v>
      </c>
      <c r="H13" s="213">
        <v>94.258899398108326</v>
      </c>
      <c r="I13" s="213">
        <v>90.252708512467763</v>
      </c>
      <c r="J13" s="213">
        <v>77.421926053310415</v>
      </c>
      <c r="K13" s="213">
        <v>57.097076526225273</v>
      </c>
      <c r="L13" s="213">
        <v>79.55098882201203</v>
      </c>
      <c r="M13" s="213">
        <v>102.64643164230441</v>
      </c>
      <c r="N13" s="213">
        <v>95.589509888220107</v>
      </c>
      <c r="O13" s="213">
        <v>102.64643164230441</v>
      </c>
      <c r="P13" s="213">
        <v>99.43869303525365</v>
      </c>
      <c r="Q13" s="213">
        <v>95.589509888220107</v>
      </c>
      <c r="R13" s="213">
        <v>98.797162510748052</v>
      </c>
      <c r="S13" s="213">
        <v>93.023301805674976</v>
      </c>
      <c r="T13" s="213">
        <v>81.475580395528809</v>
      </c>
      <c r="U13" s="213">
        <v>90.457179707652628</v>
      </c>
      <c r="V13" s="213">
        <v>73.135597592433356</v>
      </c>
      <c r="W13" s="213">
        <v>85.324849527085121</v>
      </c>
      <c r="X13" s="213">
        <v>80.834049871023211</v>
      </c>
      <c r="Y13" s="213">
        <v>71.210920034393808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252.70859845227858</v>
      </c>
      <c r="C14" s="204">
        <f t="shared" si="2"/>
        <v>99.512811693895088</v>
      </c>
      <c r="D14" s="204">
        <f t="shared" si="2"/>
        <v>87.623043852106605</v>
      </c>
      <c r="E14" s="204">
        <f t="shared" si="2"/>
        <v>182.91057609630261</v>
      </c>
      <c r="F14" s="204">
        <f t="shared" si="2"/>
        <v>175.06689595872743</v>
      </c>
      <c r="G14" s="204">
        <f t="shared" si="2"/>
        <v>286.47394668959578</v>
      </c>
      <c r="H14" s="204">
        <f t="shared" si="2"/>
        <v>295.47661220980223</v>
      </c>
      <c r="I14" s="204">
        <f t="shared" si="2"/>
        <v>316.03293207222691</v>
      </c>
      <c r="J14" s="204">
        <f t="shared" si="2"/>
        <v>376.31410146173693</v>
      </c>
      <c r="K14" s="204">
        <f t="shared" si="2"/>
        <v>338.33258813413573</v>
      </c>
      <c r="L14" s="204">
        <f t="shared" si="2"/>
        <v>345.68925193465179</v>
      </c>
      <c r="M14" s="204">
        <f t="shared" si="2"/>
        <v>335.33723129836636</v>
      </c>
      <c r="N14" s="204">
        <f t="shared" si="2"/>
        <v>333.69707652622526</v>
      </c>
      <c r="O14" s="204">
        <f t="shared" si="2"/>
        <v>314.94282029234739</v>
      </c>
      <c r="P14" s="204">
        <f t="shared" si="2"/>
        <v>309.76268271711092</v>
      </c>
      <c r="Q14" s="204">
        <f t="shared" si="2"/>
        <v>303.96809974204638</v>
      </c>
      <c r="R14" s="204">
        <f t="shared" si="2"/>
        <v>325.7106620808255</v>
      </c>
      <c r="S14" s="204">
        <f t="shared" si="2"/>
        <v>286.06311263972481</v>
      </c>
      <c r="T14" s="204">
        <f t="shared" si="2"/>
        <v>305.52209802235598</v>
      </c>
      <c r="U14" s="204">
        <f t="shared" si="2"/>
        <v>295.05468615649187</v>
      </c>
      <c r="V14" s="204">
        <f t="shared" si="2"/>
        <v>283.37618228718833</v>
      </c>
      <c r="W14" s="204">
        <f t="shared" si="2"/>
        <v>292.58916595012903</v>
      </c>
      <c r="X14" s="204">
        <f t="shared" si="2"/>
        <v>281.7211521926053</v>
      </c>
      <c r="Y14" s="204">
        <f t="shared" si="2"/>
        <v>315.26448839208933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2.259501289767841</v>
      </c>
      <c r="C16" s="204">
        <v>4.5190025795356821</v>
      </c>
      <c r="D16" s="204">
        <v>4.5190025795356821</v>
      </c>
      <c r="E16" s="204">
        <v>3.389251934651762</v>
      </c>
      <c r="F16" s="204">
        <v>3.389251934651762</v>
      </c>
      <c r="G16" s="204">
        <v>21.021066208082541</v>
      </c>
      <c r="H16" s="204">
        <v>21.99613069647463</v>
      </c>
      <c r="I16" s="204">
        <v>21.67858985382631</v>
      </c>
      <c r="J16" s="204">
        <v>20.008856405846942</v>
      </c>
      <c r="K16" s="204">
        <v>19.56603611349956</v>
      </c>
      <c r="L16" s="204">
        <v>21.375838349097162</v>
      </c>
      <c r="M16" s="204">
        <v>17.753826311263971</v>
      </c>
      <c r="N16" s="204">
        <v>16.36319862424763</v>
      </c>
      <c r="O16" s="204">
        <v>14.5883920894239</v>
      </c>
      <c r="P16" s="204">
        <v>15.389337919174549</v>
      </c>
      <c r="Q16" s="204">
        <v>14.490025795356839</v>
      </c>
      <c r="R16" s="204">
        <v>16.738263112639721</v>
      </c>
      <c r="S16" s="204">
        <v>15.44806534823732</v>
      </c>
      <c r="T16" s="204">
        <v>16.103525365434219</v>
      </c>
      <c r="U16" s="204">
        <v>14.553998280309539</v>
      </c>
      <c r="V16" s="204">
        <v>17.017368873602759</v>
      </c>
      <c r="W16" s="204">
        <v>18.506362854686149</v>
      </c>
      <c r="X16" s="204">
        <v>18.224849527085119</v>
      </c>
      <c r="Y16" s="204">
        <v>18.089681857265688</v>
      </c>
      <c r="DA16" s="71" t="s">
        <v>3032</v>
      </c>
    </row>
    <row r="17" spans="1:105" ht="12" customHeight="1" x14ac:dyDescent="0.25">
      <c r="A17" s="18" t="s">
        <v>71</v>
      </c>
      <c r="B17" s="204">
        <v>200.27231298366291</v>
      </c>
      <c r="C17" s="204">
        <v>39.027429062768697</v>
      </c>
      <c r="D17" s="204">
        <v>33.892261392949273</v>
      </c>
      <c r="E17" s="204">
        <v>128.3796216680997</v>
      </c>
      <c r="F17" s="204">
        <v>126.3255374032674</v>
      </c>
      <c r="G17" s="204">
        <v>215.28761822871871</v>
      </c>
      <c r="H17" s="204">
        <v>219.20576096302659</v>
      </c>
      <c r="I17" s="204">
        <v>232.35898538263109</v>
      </c>
      <c r="J17" s="204">
        <v>267.05124677558041</v>
      </c>
      <c r="K17" s="204">
        <v>253.35889939810829</v>
      </c>
      <c r="L17" s="204">
        <v>253.87755803955289</v>
      </c>
      <c r="M17" s="204">
        <v>247.36096302665521</v>
      </c>
      <c r="N17" s="204">
        <v>246.9388650042992</v>
      </c>
      <c r="O17" s="204">
        <v>240.16964746345661</v>
      </c>
      <c r="P17" s="204">
        <v>234.64514187446261</v>
      </c>
      <c r="Q17" s="204">
        <v>239.2617368873602</v>
      </c>
      <c r="R17" s="204">
        <v>256.53542562338782</v>
      </c>
      <c r="S17" s="204">
        <v>226.1626827171109</v>
      </c>
      <c r="T17" s="204">
        <v>233.11281169389511</v>
      </c>
      <c r="U17" s="204">
        <v>227.97282889079969</v>
      </c>
      <c r="V17" s="204">
        <v>218.5484952708513</v>
      </c>
      <c r="W17" s="204">
        <v>235.10455717970771</v>
      </c>
      <c r="X17" s="204">
        <v>220.45657781599311</v>
      </c>
      <c r="Y17" s="204">
        <v>247.5368873602751</v>
      </c>
      <c r="DA17" s="71" t="s">
        <v>3033</v>
      </c>
    </row>
    <row r="18" spans="1:105" ht="12" customHeight="1" x14ac:dyDescent="0.25">
      <c r="A18" s="18" t="s">
        <v>32</v>
      </c>
      <c r="B18" s="204">
        <v>50.176784178847797</v>
      </c>
      <c r="C18" s="204">
        <v>55.966380051590711</v>
      </c>
      <c r="D18" s="204">
        <v>49.211779879621659</v>
      </c>
      <c r="E18" s="204">
        <v>51.141702493551151</v>
      </c>
      <c r="F18" s="204">
        <v>45.352106620808257</v>
      </c>
      <c r="G18" s="204">
        <v>46.163542562338783</v>
      </c>
      <c r="H18" s="204">
        <v>50.526999140154771</v>
      </c>
      <c r="I18" s="204">
        <v>58.015907136715377</v>
      </c>
      <c r="J18" s="204">
        <v>85.174032674118664</v>
      </c>
      <c r="K18" s="204">
        <v>61.414359415305242</v>
      </c>
      <c r="L18" s="204">
        <v>66.135855546001707</v>
      </c>
      <c r="M18" s="204">
        <v>65.902321582115221</v>
      </c>
      <c r="N18" s="204">
        <v>66.076956147893384</v>
      </c>
      <c r="O18" s="204">
        <v>55.748237317282879</v>
      </c>
      <c r="P18" s="204">
        <v>55.317024935511611</v>
      </c>
      <c r="Q18" s="204">
        <v>45.612639724849522</v>
      </c>
      <c r="R18" s="204">
        <v>47.566638005159056</v>
      </c>
      <c r="S18" s="204">
        <v>41.13955288048151</v>
      </c>
      <c r="T18" s="204">
        <v>52.879879621668103</v>
      </c>
      <c r="U18" s="204">
        <v>49.041702493551163</v>
      </c>
      <c r="V18" s="204">
        <v>44.180309544282032</v>
      </c>
      <c r="W18" s="204">
        <v>35.41908856405847</v>
      </c>
      <c r="X18" s="204">
        <v>32.920722269991387</v>
      </c>
      <c r="Y18" s="204">
        <v>38.656061908856401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4.0017196904557171</v>
      </c>
      <c r="H19" s="204">
        <v>3.7477214101461742</v>
      </c>
      <c r="I19" s="204">
        <v>3.979449699054169</v>
      </c>
      <c r="J19" s="204">
        <v>4.0799656061908864</v>
      </c>
      <c r="K19" s="204">
        <v>3.993293207222699</v>
      </c>
      <c r="L19" s="204">
        <v>4.3</v>
      </c>
      <c r="M19" s="204">
        <v>4.3201203783318984</v>
      </c>
      <c r="N19" s="204">
        <v>4.3180567497850388</v>
      </c>
      <c r="O19" s="204">
        <v>4.4365434221840054</v>
      </c>
      <c r="P19" s="204">
        <v>4.4111779879621658</v>
      </c>
      <c r="Q19" s="204">
        <v>4.6036973344797936</v>
      </c>
      <c r="R19" s="204">
        <v>4.8703353396388636</v>
      </c>
      <c r="S19" s="204">
        <v>3.3128116938950982</v>
      </c>
      <c r="T19" s="204">
        <v>3.4258813413585552</v>
      </c>
      <c r="U19" s="204">
        <v>3.48615649183147</v>
      </c>
      <c r="V19" s="204">
        <v>3.630008598452279</v>
      </c>
      <c r="W19" s="204">
        <v>3.559157351676697</v>
      </c>
      <c r="X19" s="204">
        <v>10.11900257953568</v>
      </c>
      <c r="Y19" s="204">
        <v>10.98185726569217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13.284608770421322</v>
      </c>
      <c r="C20" s="204">
        <f t="shared" si="3"/>
        <v>20.679277730008593</v>
      </c>
      <c r="D20" s="204">
        <f t="shared" si="3"/>
        <v>18.938091143594146</v>
      </c>
      <c r="E20" s="204">
        <f t="shared" si="3"/>
        <v>21.281169389509891</v>
      </c>
      <c r="F20" s="204">
        <f t="shared" si="3"/>
        <v>23.989681857265683</v>
      </c>
      <c r="G20" s="204">
        <f t="shared" si="3"/>
        <v>21.302665520206357</v>
      </c>
      <c r="H20" s="204">
        <f t="shared" si="3"/>
        <v>19.840928632846083</v>
      </c>
      <c r="I20" s="204">
        <f t="shared" si="3"/>
        <v>24.720550300945828</v>
      </c>
      <c r="J20" s="204">
        <f t="shared" si="3"/>
        <v>26.354256233877898</v>
      </c>
      <c r="K20" s="204">
        <f t="shared" si="3"/>
        <v>7.9105760963026643</v>
      </c>
      <c r="L20" s="204">
        <f t="shared" si="3"/>
        <v>31.233877901977635</v>
      </c>
      <c r="M20" s="204">
        <f t="shared" si="3"/>
        <v>29.879621668099738</v>
      </c>
      <c r="N20" s="204">
        <f t="shared" si="3"/>
        <v>30.889939810834043</v>
      </c>
      <c r="O20" s="204">
        <f t="shared" si="3"/>
        <v>10.769561478933793</v>
      </c>
      <c r="P20" s="204">
        <f t="shared" si="3"/>
        <v>10.339638865004298</v>
      </c>
      <c r="Q20" s="204">
        <f t="shared" si="3"/>
        <v>10.81255374032674</v>
      </c>
      <c r="R20" s="204">
        <f t="shared" si="3"/>
        <v>10.404127257093723</v>
      </c>
      <c r="S20" s="204">
        <f t="shared" si="3"/>
        <v>15.973602751504728</v>
      </c>
      <c r="T20" s="204">
        <f t="shared" si="3"/>
        <v>17.469561478933791</v>
      </c>
      <c r="U20" s="204">
        <f t="shared" si="3"/>
        <v>12.757953568357694</v>
      </c>
      <c r="V20" s="204">
        <f t="shared" si="3"/>
        <v>14.216852966466035</v>
      </c>
      <c r="W20" s="204">
        <f t="shared" si="3"/>
        <v>8.970951559230663</v>
      </c>
      <c r="X20" s="204">
        <f t="shared" si="3"/>
        <v>11.632271841806418</v>
      </c>
      <c r="Y20" s="204">
        <f t="shared" si="3"/>
        <v>6.5391180623839782</v>
      </c>
      <c r="DA20" s="71"/>
    </row>
    <row r="21" spans="1:105" ht="12" customHeight="1" x14ac:dyDescent="0.25">
      <c r="A21" s="18" t="s">
        <v>73</v>
      </c>
      <c r="B21" s="204">
        <v>8.6414445399828015</v>
      </c>
      <c r="C21" s="204">
        <v>11.801375752364571</v>
      </c>
      <c r="D21" s="204">
        <v>10.27515047291487</v>
      </c>
      <c r="E21" s="204">
        <v>13.02665520206363</v>
      </c>
      <c r="F21" s="204">
        <v>15.71367153912295</v>
      </c>
      <c r="G21" s="204">
        <v>13.929492691315559</v>
      </c>
      <c r="H21" s="204">
        <v>13.929492691315559</v>
      </c>
      <c r="I21" s="204">
        <v>15.735167669819431</v>
      </c>
      <c r="J21" s="204">
        <v>16.25107480653482</v>
      </c>
      <c r="K21" s="204">
        <v>1.827171109200344</v>
      </c>
      <c r="L21" s="204">
        <v>22.16251074806534</v>
      </c>
      <c r="M21" s="204">
        <v>21.302665520206361</v>
      </c>
      <c r="N21" s="204">
        <v>20.980223559759239</v>
      </c>
      <c r="O21" s="204">
        <v>0.42992261392949271</v>
      </c>
      <c r="P21" s="204">
        <v>2.407566638005159</v>
      </c>
      <c r="Q21" s="204">
        <v>5.9114359415305238</v>
      </c>
      <c r="R21" s="204">
        <v>1.375752364574377</v>
      </c>
      <c r="S21" s="204">
        <v>7.396646603611349</v>
      </c>
      <c r="T21" s="204">
        <v>9.9029234737747203</v>
      </c>
      <c r="U21" s="204">
        <v>9.5550300945829729</v>
      </c>
      <c r="V21" s="204">
        <v>8.3269131556319849</v>
      </c>
      <c r="W21" s="204">
        <v>5.703539693366519</v>
      </c>
      <c r="X21" s="204">
        <v>5.3768978091323003</v>
      </c>
      <c r="Y21" s="204">
        <v>6.5391180623839782</v>
      </c>
      <c r="DA21" s="71" t="s">
        <v>3036</v>
      </c>
    </row>
    <row r="22" spans="1:105" ht="12" customHeight="1" x14ac:dyDescent="0.25">
      <c r="A22" s="18" t="s">
        <v>36</v>
      </c>
      <c r="B22" s="204">
        <v>4.6431642304385203</v>
      </c>
      <c r="C22" s="204">
        <v>8.877901977644024</v>
      </c>
      <c r="D22" s="204">
        <v>8.6629406706792764</v>
      </c>
      <c r="E22" s="204">
        <v>8.2545141874462598</v>
      </c>
      <c r="F22" s="204">
        <v>8.2760103181427329</v>
      </c>
      <c r="G22" s="204">
        <v>7.3731728288907989</v>
      </c>
      <c r="H22" s="204">
        <v>5.9114359415305238</v>
      </c>
      <c r="I22" s="204">
        <v>8.9853826311263969</v>
      </c>
      <c r="J22" s="204">
        <v>10.103181427343079</v>
      </c>
      <c r="K22" s="204">
        <v>6.0834049871023206</v>
      </c>
      <c r="L22" s="204">
        <v>9.0713671539122949</v>
      </c>
      <c r="M22" s="204">
        <v>8.5769561478933785</v>
      </c>
      <c r="N22" s="204">
        <v>9.9097162510748067</v>
      </c>
      <c r="O22" s="204">
        <v>10.3396388650043</v>
      </c>
      <c r="P22" s="204">
        <v>7.9320722269991393</v>
      </c>
      <c r="Q22" s="204">
        <v>4.901117798796216</v>
      </c>
      <c r="R22" s="204">
        <v>9.0283748925193468</v>
      </c>
      <c r="S22" s="204">
        <v>8.5769561478933785</v>
      </c>
      <c r="T22" s="204">
        <v>7.5666380051590707</v>
      </c>
      <c r="U22" s="204">
        <v>3.202923473774721</v>
      </c>
      <c r="V22" s="204">
        <v>5.8899398108340497</v>
      </c>
      <c r="W22" s="204">
        <v>3.267411865864144</v>
      </c>
      <c r="X22" s="204">
        <v>6.2553740326741183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26.034221840068788</v>
      </c>
      <c r="C23" s="204">
        <f t="shared" si="4"/>
        <v>23.02476354256234</v>
      </c>
      <c r="D23" s="204">
        <f t="shared" si="4"/>
        <v>30.02295786758383</v>
      </c>
      <c r="E23" s="204">
        <f t="shared" si="4"/>
        <v>36.877815993121239</v>
      </c>
      <c r="F23" s="204">
        <f t="shared" si="4"/>
        <v>38.024247635425617</v>
      </c>
      <c r="G23" s="204">
        <f t="shared" si="4"/>
        <v>26.402665520206359</v>
      </c>
      <c r="H23" s="204">
        <f t="shared" si="4"/>
        <v>33.223731728288911</v>
      </c>
      <c r="I23" s="204">
        <f t="shared" si="4"/>
        <v>33.33843508168529</v>
      </c>
      <c r="J23" s="204">
        <f t="shared" si="4"/>
        <v>18.990111779879616</v>
      </c>
      <c r="K23" s="204">
        <f t="shared" si="4"/>
        <v>22.146947549441094</v>
      </c>
      <c r="L23" s="204">
        <f t="shared" si="4"/>
        <v>35.426827171109196</v>
      </c>
      <c r="M23" s="204">
        <f t="shared" si="4"/>
        <v>34.924763542562332</v>
      </c>
      <c r="N23" s="204">
        <f t="shared" si="4"/>
        <v>32.771367153912301</v>
      </c>
      <c r="O23" s="204">
        <f t="shared" si="4"/>
        <v>37.200343938091152</v>
      </c>
      <c r="P23" s="204">
        <f t="shared" si="4"/>
        <v>46.244711951848672</v>
      </c>
      <c r="Q23" s="204">
        <f t="shared" si="4"/>
        <v>50.604471195184857</v>
      </c>
      <c r="R23" s="204">
        <f t="shared" si="4"/>
        <v>75.772656921754077</v>
      </c>
      <c r="S23" s="204">
        <f t="shared" si="4"/>
        <v>95.480223559759253</v>
      </c>
      <c r="T23" s="204">
        <f t="shared" si="4"/>
        <v>106.76741186586413</v>
      </c>
      <c r="U23" s="204">
        <f t="shared" si="4"/>
        <v>101.85872742906275</v>
      </c>
      <c r="V23" s="204">
        <f t="shared" si="4"/>
        <v>188.74359415305247</v>
      </c>
      <c r="W23" s="204">
        <f t="shared" si="4"/>
        <v>247.82397535392505</v>
      </c>
      <c r="X23" s="204">
        <f t="shared" si="4"/>
        <v>235.79120193291413</v>
      </c>
      <c r="Y23" s="204">
        <f t="shared" si="4"/>
        <v>287.77515536839843</v>
      </c>
      <c r="DA23" s="71"/>
    </row>
    <row r="24" spans="1:105" ht="12" customHeight="1" x14ac:dyDescent="0.25">
      <c r="A24" s="18" t="s">
        <v>38</v>
      </c>
      <c r="B24" s="204">
        <v>26.034221840068788</v>
      </c>
      <c r="C24" s="204">
        <v>23.02476354256234</v>
      </c>
      <c r="D24" s="204">
        <v>30.02295786758383</v>
      </c>
      <c r="E24" s="204">
        <v>36.877815993121239</v>
      </c>
      <c r="F24" s="204">
        <v>38.024247635425617</v>
      </c>
      <c r="G24" s="204">
        <v>25.93869303525365</v>
      </c>
      <c r="H24" s="204">
        <v>31.049957007738609</v>
      </c>
      <c r="I24" s="204">
        <v>29.019776440240751</v>
      </c>
      <c r="J24" s="204">
        <v>12.99320722269991</v>
      </c>
      <c r="K24" s="204">
        <v>15.04729148753224</v>
      </c>
      <c r="L24" s="204">
        <v>27.992777300085979</v>
      </c>
      <c r="M24" s="204">
        <v>24.00404127257093</v>
      </c>
      <c r="N24" s="204">
        <v>18.98822012037833</v>
      </c>
      <c r="O24" s="204">
        <v>19.991401547721409</v>
      </c>
      <c r="P24" s="204">
        <v>20.994582975064489</v>
      </c>
      <c r="Q24" s="204">
        <v>18.008942390369729</v>
      </c>
      <c r="R24" s="204">
        <v>25.00713671539123</v>
      </c>
      <c r="S24" s="204">
        <v>26.98959587274291</v>
      </c>
      <c r="T24" s="204">
        <v>25.98641444539982</v>
      </c>
      <c r="U24" s="204">
        <v>27.992777300085979</v>
      </c>
      <c r="V24" s="204">
        <v>101.318486672399</v>
      </c>
      <c r="W24" s="204">
        <v>137.4319002579536</v>
      </c>
      <c r="X24" s="204">
        <v>110.4184006878762</v>
      </c>
      <c r="Y24" s="204">
        <v>157.18443680137571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1.6480653482373171</v>
      </c>
      <c r="N25" s="204">
        <v>1.265864144453998</v>
      </c>
      <c r="O25" s="204">
        <v>2.3903697334479789E-2</v>
      </c>
      <c r="P25" s="204">
        <v>0</v>
      </c>
      <c r="Q25" s="204">
        <v>0</v>
      </c>
      <c r="R25" s="204">
        <v>0</v>
      </c>
      <c r="S25" s="204">
        <v>0.31049011177987962</v>
      </c>
      <c r="T25" s="204">
        <v>2.36457437661221</v>
      </c>
      <c r="U25" s="204">
        <v>0.35829750644883918</v>
      </c>
      <c r="V25" s="204">
        <v>1.791315563198624</v>
      </c>
      <c r="W25" s="204">
        <v>5.5078102636412192</v>
      </c>
      <c r="X25" s="204">
        <v>14.77417699740252</v>
      </c>
      <c r="Y25" s="204">
        <v>17.206023812078609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0.46397248495270849</v>
      </c>
      <c r="H26" s="204">
        <v>2.1737747205503002</v>
      </c>
      <c r="I26" s="204">
        <v>4.3186586414445394</v>
      </c>
      <c r="J26" s="204">
        <v>5.9969045571797066</v>
      </c>
      <c r="K26" s="204">
        <v>7.0996560619088562</v>
      </c>
      <c r="L26" s="204">
        <v>7.4340498710232152</v>
      </c>
      <c r="M26" s="204">
        <v>9.2726569217540824</v>
      </c>
      <c r="N26" s="204">
        <v>12.51728288907997</v>
      </c>
      <c r="O26" s="204">
        <v>17.18503869303526</v>
      </c>
      <c r="P26" s="204">
        <v>25.250128976784179</v>
      </c>
      <c r="Q26" s="204">
        <v>32.595528804815132</v>
      </c>
      <c r="R26" s="204">
        <v>50.765520206362851</v>
      </c>
      <c r="S26" s="204">
        <v>68.180137575236458</v>
      </c>
      <c r="T26" s="204">
        <v>78.416423043852106</v>
      </c>
      <c r="U26" s="204">
        <v>73.507652622527942</v>
      </c>
      <c r="V26" s="204">
        <v>85.633791917454843</v>
      </c>
      <c r="W26" s="204">
        <v>104.8842648323302</v>
      </c>
      <c r="X26" s="204">
        <v>110.5986242476354</v>
      </c>
      <c r="Y26" s="204">
        <v>113.38469475494411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344.17695614789329</v>
      </c>
      <c r="C30" s="204">
        <v>384.85236457437662</v>
      </c>
      <c r="D30" s="204">
        <v>391.46844368013763</v>
      </c>
      <c r="E30" s="204">
        <v>381.15030094582983</v>
      </c>
      <c r="F30" s="204">
        <v>405.41702493551162</v>
      </c>
      <c r="G30" s="204">
        <v>379.62166809974201</v>
      </c>
      <c r="H30" s="204">
        <v>387.83800515907132</v>
      </c>
      <c r="I30" s="204">
        <v>382.53559759243342</v>
      </c>
      <c r="J30" s="204">
        <v>375.91951848667242</v>
      </c>
      <c r="K30" s="204">
        <v>382.20120378331899</v>
      </c>
      <c r="L30" s="204">
        <v>448.93473774720547</v>
      </c>
      <c r="M30" s="204">
        <v>379.78882201203783</v>
      </c>
      <c r="N30" s="204">
        <v>407.04118658641443</v>
      </c>
      <c r="O30" s="204">
        <v>458.20197764402411</v>
      </c>
      <c r="P30" s="204">
        <v>445.39982803095438</v>
      </c>
      <c r="Q30" s="204">
        <v>482.20601891659493</v>
      </c>
      <c r="R30" s="204">
        <v>501.28976784178838</v>
      </c>
      <c r="S30" s="204">
        <v>516.00266552020628</v>
      </c>
      <c r="T30" s="204">
        <v>521.06620808254513</v>
      </c>
      <c r="U30" s="204">
        <v>501.71969045571791</v>
      </c>
      <c r="V30" s="204">
        <v>75.499226139294919</v>
      </c>
      <c r="W30" s="204">
        <v>101.6527944969905</v>
      </c>
      <c r="X30" s="204">
        <v>105.68933791917451</v>
      </c>
      <c r="Y30" s="204">
        <v>108.72269991401549</v>
      </c>
      <c r="DA30" s="71" t="s">
        <v>3044</v>
      </c>
    </row>
    <row r="31" spans="1:105" ht="12" customHeight="1" x14ac:dyDescent="0.25">
      <c r="A31" s="21" t="s">
        <v>40</v>
      </c>
      <c r="B31" s="207">
        <v>742.6483233018057</v>
      </c>
      <c r="C31" s="207">
        <v>846.25967325881334</v>
      </c>
      <c r="D31" s="207">
        <v>879.27773000859838</v>
      </c>
      <c r="E31" s="207">
        <v>749.52708512467757</v>
      </c>
      <c r="F31" s="207">
        <v>761.47893379191737</v>
      </c>
      <c r="G31" s="207">
        <v>765.69217540842646</v>
      </c>
      <c r="H31" s="207">
        <v>693.98108340498698</v>
      </c>
      <c r="I31" s="207">
        <v>713.75752364574373</v>
      </c>
      <c r="J31" s="207">
        <v>789.07996560619085</v>
      </c>
      <c r="K31" s="207">
        <v>802.57953568357698</v>
      </c>
      <c r="L31" s="207">
        <v>650.55889939810834</v>
      </c>
      <c r="M31" s="207">
        <v>592.94926913155632</v>
      </c>
      <c r="N31" s="207">
        <v>660.44711951848672</v>
      </c>
      <c r="O31" s="207">
        <v>639.63886500429908</v>
      </c>
      <c r="P31" s="207">
        <v>556.57090208184968</v>
      </c>
      <c r="Q31" s="207">
        <v>633.36199484092845</v>
      </c>
      <c r="R31" s="207">
        <v>647.97936371453125</v>
      </c>
      <c r="S31" s="207">
        <v>661.13499570077374</v>
      </c>
      <c r="T31" s="207">
        <v>678.33190025795352</v>
      </c>
      <c r="U31" s="207">
        <v>658.29750644883916</v>
      </c>
      <c r="V31" s="207">
        <v>649.01117798796213</v>
      </c>
      <c r="W31" s="207">
        <v>689.59587274290629</v>
      </c>
      <c r="X31" s="207">
        <v>594.95102704123383</v>
      </c>
      <c r="Y31" s="207">
        <v>597.85038693035267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1081.09014804342</v>
      </c>
      <c r="C33" s="203">
        <f>OIS_emi!C5</f>
        <v>575.20119996619269</v>
      </c>
      <c r="D33" s="203">
        <f>OIS_emi!D5</f>
        <v>639.38876760597987</v>
      </c>
      <c r="E33" s="203">
        <f>OIS_emi!E5</f>
        <v>983.62272564510818</v>
      </c>
      <c r="F33" s="203">
        <f>OIS_emi!F5</f>
        <v>961.36360488503556</v>
      </c>
      <c r="G33" s="203">
        <f>OIS_emi!G5</f>
        <v>1388.219753885933</v>
      </c>
      <c r="H33" s="203">
        <f>OIS_emi!H5</f>
        <v>1388.5865251262469</v>
      </c>
      <c r="I33" s="203">
        <f>OIS_emi!I5</f>
        <v>1445.7538800042321</v>
      </c>
      <c r="J33" s="203">
        <f>OIS_emi!J5</f>
        <v>1581.470159403975</v>
      </c>
      <c r="K33" s="203">
        <f>OIS_emi!K5</f>
        <v>1326.880817645547</v>
      </c>
      <c r="L33" s="203">
        <f>OIS_emi!L5</f>
        <v>1506.190497844322</v>
      </c>
      <c r="M33" s="203">
        <f>OIS_emi!M5</f>
        <v>1579.1329152041681</v>
      </c>
      <c r="N33" s="203">
        <f>OIS_emi!N5</f>
        <v>1543.92912000409</v>
      </c>
      <c r="O33" s="203">
        <f>OIS_emi!O5</f>
        <v>1470.143345404507</v>
      </c>
      <c r="P33" s="203">
        <f>OIS_emi!P5</f>
        <v>1439.045418604363</v>
      </c>
      <c r="Q33" s="203">
        <f>OIS_emi!Q5</f>
        <v>1404.971055364668</v>
      </c>
      <c r="R33" s="203">
        <f>OIS_emi!R5</f>
        <v>1483.398266045009</v>
      </c>
      <c r="S33" s="203">
        <f>OIS_emi!S5</f>
        <v>1347.1254619251099</v>
      </c>
      <c r="T33" s="203">
        <f>OIS_emi!T5</f>
        <v>1359.618695285129</v>
      </c>
      <c r="U33" s="203">
        <f>OIS_emi!U5</f>
        <v>1359.751184645216</v>
      </c>
      <c r="V33" s="203">
        <f>OIS_emi!V5</f>
        <v>1753.243870321952</v>
      </c>
      <c r="W33" s="203">
        <f>OIS_emi!W5</f>
        <v>1804.7385847757059</v>
      </c>
      <c r="X33" s="203">
        <f>OIS_emi!X5</f>
        <v>1742.581491256256</v>
      </c>
      <c r="Y33" s="203">
        <f>OIS_emi!Y5</f>
        <v>1812.4147879442539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82.100670448016274</v>
      </c>
      <c r="C35" s="284">
        <f t="shared" si="5"/>
        <v>76.0102565918436</v>
      </c>
      <c r="D35" s="284">
        <f t="shared" si="5"/>
        <v>75.795602984044095</v>
      </c>
      <c r="E35" s="284">
        <f t="shared" si="5"/>
        <v>71.940234408794311</v>
      </c>
      <c r="F35" s="284">
        <f t="shared" si="5"/>
        <v>67.806250768650514</v>
      </c>
      <c r="G35" s="284">
        <f t="shared" si="5"/>
        <v>68.931769593906338</v>
      </c>
      <c r="H35" s="284">
        <f t="shared" si="5"/>
        <v>58.990192017866569</v>
      </c>
      <c r="I35" s="284">
        <f t="shared" si="5"/>
        <v>55.877779430309914</v>
      </c>
      <c r="J35" s="284">
        <f t="shared" si="5"/>
        <v>61.701544595646538</v>
      </c>
      <c r="K35" s="284">
        <f t="shared" si="5"/>
        <v>63.03687196065183</v>
      </c>
      <c r="L35" s="284">
        <f t="shared" si="5"/>
        <v>56.301942816715865</v>
      </c>
      <c r="M35" s="284">
        <f t="shared" si="5"/>
        <v>48.985124279635059</v>
      </c>
      <c r="N35" s="284">
        <f t="shared" si="5"/>
        <v>52.690373920356848</v>
      </c>
      <c r="O35" s="284">
        <f t="shared" si="5"/>
        <v>54.725750019214523</v>
      </c>
      <c r="P35" s="284">
        <f t="shared" si="5"/>
        <v>49.577089821948768</v>
      </c>
      <c r="Q35" s="284">
        <f t="shared" si="5"/>
        <v>50.010859363102774</v>
      </c>
      <c r="R35" s="284">
        <f t="shared" si="5"/>
        <v>50.449646365387636</v>
      </c>
      <c r="S35" s="284">
        <f t="shared" si="5"/>
        <v>47.809668906588584</v>
      </c>
      <c r="T35" s="284">
        <f t="shared" si="5"/>
        <v>47.792816374687391</v>
      </c>
      <c r="U35" s="284">
        <f t="shared" si="5"/>
        <v>44.587165626813274</v>
      </c>
      <c r="V35" s="284">
        <f t="shared" si="5"/>
        <v>34.795055756963201</v>
      </c>
      <c r="W35" s="284">
        <f t="shared" si="5"/>
        <v>35.465161511785467</v>
      </c>
      <c r="X35" s="284">
        <f t="shared" si="5"/>
        <v>33.121169646762802</v>
      </c>
      <c r="Y35" s="284">
        <f t="shared" si="5"/>
        <v>36.263495943494753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63.332921762837323</v>
      </c>
      <c r="C36" s="344">
        <f t="shared" si="6"/>
        <v>59.827974114192514</v>
      </c>
      <c r="D36" s="344">
        <f t="shared" si="6"/>
        <v>59.797008401737678</v>
      </c>
      <c r="E36" s="344">
        <f t="shared" si="6"/>
        <v>45.06923743084441</v>
      </c>
      <c r="F36" s="344">
        <f t="shared" si="6"/>
        <v>44.064863126283278</v>
      </c>
      <c r="G36" s="344">
        <f t="shared" si="6"/>
        <v>34.671777983397767</v>
      </c>
      <c r="H36" s="344">
        <f t="shared" si="6"/>
        <v>30.265046052484106</v>
      </c>
      <c r="I36" s="344">
        <f t="shared" si="6"/>
        <v>28.977056324856317</v>
      </c>
      <c r="J36" s="344">
        <f t="shared" si="6"/>
        <v>28.526902158103375</v>
      </c>
      <c r="K36" s="344">
        <f t="shared" si="6"/>
        <v>27.022658055175128</v>
      </c>
      <c r="L36" s="344">
        <f t="shared" si="6"/>
        <v>27.906944361831712</v>
      </c>
      <c r="M36" s="344">
        <f t="shared" si="6"/>
        <v>25.760765603719687</v>
      </c>
      <c r="N36" s="344">
        <f t="shared" si="6"/>
        <v>27.229299655854891</v>
      </c>
      <c r="O36" s="344">
        <f t="shared" si="6"/>
        <v>27.844714709094358</v>
      </c>
      <c r="P36" s="344">
        <f t="shared" si="6"/>
        <v>27.595759744327726</v>
      </c>
      <c r="Q36" s="344">
        <f t="shared" si="6"/>
        <v>27.034157662448859</v>
      </c>
      <c r="R36" s="344">
        <f t="shared" si="6"/>
        <v>27.917161026226768</v>
      </c>
      <c r="S36" s="344">
        <f t="shared" si="6"/>
        <v>28.254704162299664</v>
      </c>
      <c r="T36" s="344">
        <f t="shared" si="6"/>
        <v>27.946808058199551</v>
      </c>
      <c r="U36" s="344">
        <f t="shared" si="6"/>
        <v>28.497172403801432</v>
      </c>
      <c r="V36" s="344">
        <f t="shared" si="6"/>
        <v>27.631225823174663</v>
      </c>
      <c r="W36" s="344">
        <f t="shared" si="6"/>
        <v>27.142535737350517</v>
      </c>
      <c r="X36" s="344">
        <f t="shared" si="6"/>
        <v>23.97996305845178</v>
      </c>
      <c r="Y36" s="344">
        <f t="shared" si="6"/>
        <v>23.640112748414236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26.707644331710245</v>
      </c>
      <c r="C37" s="344">
        <f>IF(OIS_ued!C$5=0,"",OIS_ued!C$5/C$5*1000)</f>
        <v>26.581147169074274</v>
      </c>
      <c r="D37" s="344">
        <f>IF(OIS_ued!D$5=0,"",OIS_ued!D$5/D$5*1000)</f>
        <v>26.470465100130475</v>
      </c>
      <c r="E37" s="344">
        <f>IF(OIS_ued!E$5=0,"",OIS_ued!E$5/E$5*1000)</f>
        <v>19.07409243795826</v>
      </c>
      <c r="F37" s="344">
        <f>IF(OIS_ued!F$5=0,"",OIS_ued!F$5/F$5*1000)</f>
        <v>18.700920158686774</v>
      </c>
      <c r="G37" s="344">
        <f>IF(OIS_ued!G$5=0,"",OIS_ued!G$5/G$5*1000)</f>
        <v>14.385498344633595</v>
      </c>
      <c r="H37" s="344">
        <f>IF(OIS_ued!H$5=0,"",OIS_ued!H$5/H$5*1000)</f>
        <v>12.405869398708672</v>
      </c>
      <c r="I37" s="344">
        <f>IF(OIS_ued!I$5=0,"",OIS_ued!I$5/I$5*1000)</f>
        <v>11.860184210687899</v>
      </c>
      <c r="J37" s="344">
        <f>IF(OIS_ued!J$5=0,"",OIS_ued!J$5/J$5*1000)</f>
        <v>11.696710234369524</v>
      </c>
      <c r="K37" s="344">
        <f>IF(OIS_ued!K$5=0,"",OIS_ued!K$5/K$5*1000)</f>
        <v>11.283013275871065</v>
      </c>
      <c r="L37" s="344">
        <f>IF(OIS_ued!L$5=0,"",OIS_ued!L$5/L$5*1000)</f>
        <v>11.242428548563115</v>
      </c>
      <c r="M37" s="344">
        <f>IF(OIS_ued!M$5=0,"",OIS_ued!M$5/M$5*1000)</f>
        <v>10.217832932765635</v>
      </c>
      <c r="N37" s="344">
        <f>IF(OIS_ued!N$5=0,"",OIS_ued!N$5/N$5*1000)</f>
        <v>10.958400418274019</v>
      </c>
      <c r="O37" s="344">
        <f>IF(OIS_ued!O$5=0,"",OIS_ued!O$5/O$5*1000)</f>
        <v>11.230122477469758</v>
      </c>
      <c r="P37" s="344">
        <f>IF(OIS_ued!P$5=0,"",OIS_ued!P$5/P$5*1000)</f>
        <v>10.98109103732982</v>
      </c>
      <c r="Q37" s="344">
        <f>IF(OIS_ued!Q$5=0,"",OIS_ued!Q$5/Q$5*1000)</f>
        <v>10.920211432806211</v>
      </c>
      <c r="R37" s="344">
        <f>IF(OIS_ued!R$5=0,"",OIS_ued!R$5/R$5*1000)</f>
        <v>11.207406114127199</v>
      </c>
      <c r="S37" s="344">
        <f>IF(OIS_ued!S$5=0,"",OIS_ued!S$5/S$5*1000)</f>
        <v>11.421855075720591</v>
      </c>
      <c r="T37" s="344">
        <f>IF(OIS_ued!T$5=0,"",OIS_ued!T$5/T$5*1000)</f>
        <v>11.279685067996116</v>
      </c>
      <c r="U37" s="344">
        <f>IF(OIS_ued!U$5=0,"",OIS_ued!U$5/U$5*1000)</f>
        <v>11.481829197131319</v>
      </c>
      <c r="V37" s="344">
        <f>IF(OIS_ued!V$5=0,"",OIS_ued!V$5/V$5*1000)</f>
        <v>10.954862950706033</v>
      </c>
      <c r="W37" s="344">
        <f>IF(OIS_ued!W$5=0,"",OIS_ued!W$5/W$5*1000)</f>
        <v>10.689241864191771</v>
      </c>
      <c r="X37" s="344">
        <f>IF(OIS_ued!X$5=0,"",OIS_ued!X$5/X$5*1000)</f>
        <v>9.3121669263369373</v>
      </c>
      <c r="Y37" s="344">
        <f>IF(OIS_ued!Y$5=0,"",OIS_ued!Y$5/Y$5*1000)</f>
        <v>9.0755310991945208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0.74824961218945707</v>
      </c>
      <c r="C38" s="345">
        <f t="shared" si="7"/>
        <v>0.4026444198072045</v>
      </c>
      <c r="D38" s="345">
        <f t="shared" si="7"/>
        <v>0.4294578206252222</v>
      </c>
      <c r="E38" s="345">
        <f t="shared" si="7"/>
        <v>0.67180218770125355</v>
      </c>
      <c r="F38" s="345">
        <f t="shared" si="7"/>
        <v>0.64297107391885566</v>
      </c>
      <c r="G38" s="345">
        <f t="shared" si="7"/>
        <v>0.87891765536681954</v>
      </c>
      <c r="H38" s="345">
        <f t="shared" si="7"/>
        <v>0.91077593014318126</v>
      </c>
      <c r="I38" s="345">
        <f t="shared" si="7"/>
        <v>0.92638658945230345</v>
      </c>
      <c r="J38" s="345">
        <f t="shared" si="7"/>
        <v>0.95035711853178806</v>
      </c>
      <c r="K38" s="345">
        <f t="shared" si="7"/>
        <v>0.82401244833871912</v>
      </c>
      <c r="L38" s="345">
        <f t="shared" si="7"/>
        <v>0.94645948525760681</v>
      </c>
      <c r="M38" s="345">
        <f t="shared" si="7"/>
        <v>1.0702168353037447</v>
      </c>
      <c r="N38" s="345">
        <f t="shared" si="7"/>
        <v>0.98942149670363999</v>
      </c>
      <c r="O38" s="345">
        <f t="shared" si="7"/>
        <v>0.94035009940162917</v>
      </c>
      <c r="P38" s="345">
        <f t="shared" si="7"/>
        <v>0.98043882692734841</v>
      </c>
      <c r="Q38" s="345">
        <f t="shared" si="7"/>
        <v>0.8911722476134063</v>
      </c>
      <c r="R38" s="345">
        <f t="shared" si="7"/>
        <v>0.89363831654309889</v>
      </c>
      <c r="S38" s="345">
        <f t="shared" si="7"/>
        <v>0.80778516062819949</v>
      </c>
      <c r="T38" s="345">
        <f t="shared" si="7"/>
        <v>0.79480454659544786</v>
      </c>
      <c r="U38" s="345">
        <f t="shared" si="7"/>
        <v>0.81905530869871368</v>
      </c>
      <c r="V38" s="345">
        <f t="shared" si="7"/>
        <v>1.3654731986396766</v>
      </c>
      <c r="W38" s="345">
        <f t="shared" si="7"/>
        <v>1.2656327036563535</v>
      </c>
      <c r="X38" s="345">
        <f t="shared" si="7"/>
        <v>1.3295865823788433</v>
      </c>
      <c r="Y38" s="345">
        <f t="shared" si="7"/>
        <v>1.3063740997175557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SE: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1444.825537403269</v>
      </c>
      <c r="C5" s="223">
        <v>1428.558727429061</v>
      </c>
      <c r="D5" s="223">
        <v>1488.8278589853869</v>
      </c>
      <c r="E5" s="223">
        <v>1464.1552880481529</v>
      </c>
      <c r="F5" s="223">
        <v>1495.1895098882189</v>
      </c>
      <c r="G5" s="223">
        <v>1579.465090283747</v>
      </c>
      <c r="H5" s="223">
        <v>1524.6192605331039</v>
      </c>
      <c r="I5" s="223">
        <v>1560.637747205503</v>
      </c>
      <c r="J5" s="223">
        <v>1664.07987962167</v>
      </c>
      <c r="K5" s="223">
        <v>1610.2679277730019</v>
      </c>
      <c r="L5" s="223">
        <v>1591.394582975063</v>
      </c>
      <c r="M5" s="223">
        <v>1475.526139294926</v>
      </c>
      <c r="N5" s="223">
        <v>1560.436199484092</v>
      </c>
      <c r="O5" s="223">
        <v>1563.4</v>
      </c>
      <c r="P5" s="223">
        <v>1467.756456682022</v>
      </c>
      <c r="Q5" s="223">
        <v>1576.5426483233009</v>
      </c>
      <c r="R5" s="223">
        <v>1659.9537403267409</v>
      </c>
      <c r="S5" s="223">
        <v>1667.6779019776441</v>
      </c>
      <c r="T5" s="223">
        <v>1710.6327601031819</v>
      </c>
      <c r="U5" s="223">
        <v>1660.1457437661211</v>
      </c>
      <c r="V5" s="223">
        <v>1283.9826311263989</v>
      </c>
      <c r="W5" s="223">
        <v>1425.9576096302669</v>
      </c>
      <c r="X5" s="223">
        <v>1310.619040798756</v>
      </c>
      <c r="Y5" s="223">
        <v>1387.3627687016351</v>
      </c>
      <c r="DA5" s="89" t="s">
        <v>3029</v>
      </c>
    </row>
    <row r="6" spans="1:105" ht="12" customHeight="1" x14ac:dyDescent="0.25">
      <c r="A6" s="55" t="s">
        <v>91</v>
      </c>
      <c r="B6" s="259">
        <v>43.271571373874217</v>
      </c>
      <c r="C6" s="259">
        <v>46.947749435410842</v>
      </c>
      <c r="D6" s="259">
        <v>48.620605417545448</v>
      </c>
      <c r="E6" s="259">
        <v>44.338483917983673</v>
      </c>
      <c r="F6" s="259">
        <v>45.139521391018917</v>
      </c>
      <c r="G6" s="259">
        <v>44.802302510672241</v>
      </c>
      <c r="H6" s="259">
        <v>43.316042880004638</v>
      </c>
      <c r="I6" s="259">
        <v>44.112294645046212</v>
      </c>
      <c r="J6" s="259">
        <v>49.415303807969451</v>
      </c>
      <c r="K6" s="259">
        <v>47.188919226483783</v>
      </c>
      <c r="L6" s="259">
        <v>47.289572808121903</v>
      </c>
      <c r="M6" s="259">
        <v>46.51915316289481</v>
      </c>
      <c r="N6" s="259">
        <v>48.313367062235031</v>
      </c>
      <c r="O6" s="259">
        <v>50.353822180703261</v>
      </c>
      <c r="P6" s="259">
        <v>47.05125676390653</v>
      </c>
      <c r="Q6" s="259">
        <v>49.769375748811783</v>
      </c>
      <c r="R6" s="259">
        <v>51.66703358174594</v>
      </c>
      <c r="S6" s="259">
        <v>53.05428452680799</v>
      </c>
      <c r="T6" s="259">
        <v>54.321161871648123</v>
      </c>
      <c r="U6" s="259">
        <v>53.648399668469487</v>
      </c>
      <c r="V6" s="259">
        <v>53.72223435617714</v>
      </c>
      <c r="W6" s="259">
        <v>57.156426770846238</v>
      </c>
      <c r="X6" s="259">
        <v>53.736965359118273</v>
      </c>
      <c r="Y6" s="259">
        <v>54.22302385260317</v>
      </c>
      <c r="DA6" s="67" t="s">
        <v>3047</v>
      </c>
    </row>
    <row r="7" spans="1:105" ht="12" customHeight="1" x14ac:dyDescent="0.25">
      <c r="A7" s="173" t="s">
        <v>92</v>
      </c>
      <c r="B7" s="224">
        <v>21.710053219524521</v>
      </c>
      <c r="C7" s="224">
        <v>23.956435077021819</v>
      </c>
      <c r="D7" s="224">
        <v>24.840554129682989</v>
      </c>
      <c r="E7" s="224">
        <v>22.101770528599531</v>
      </c>
      <c r="F7" s="224">
        <v>22.483800568095791</v>
      </c>
      <c r="G7" s="224">
        <v>22.453738121011199</v>
      </c>
      <c r="H7" s="224">
        <v>21.206757070322091</v>
      </c>
      <c r="I7" s="224">
        <v>21.677162187319269</v>
      </c>
      <c r="J7" s="224">
        <v>24.17129268840533</v>
      </c>
      <c r="K7" s="224">
        <v>23.61826934196257</v>
      </c>
      <c r="L7" s="224">
        <v>21.99415555996482</v>
      </c>
      <c r="M7" s="224">
        <v>21.119558889256979</v>
      </c>
      <c r="N7" s="224">
        <v>22.418274901894801</v>
      </c>
      <c r="O7" s="224">
        <v>22.822144275754109</v>
      </c>
      <c r="P7" s="224">
        <v>20.88294769835603</v>
      </c>
      <c r="Q7" s="224">
        <v>22.581505939847599</v>
      </c>
      <c r="R7" s="224">
        <v>23.35190909928372</v>
      </c>
      <c r="S7" s="224">
        <v>23.93151640351066</v>
      </c>
      <c r="T7" s="224">
        <v>24.5243877345066</v>
      </c>
      <c r="U7" s="224">
        <v>24.090047399907451</v>
      </c>
      <c r="V7" s="224">
        <v>24.010727687664311</v>
      </c>
      <c r="W7" s="224">
        <v>25.546487974766261</v>
      </c>
      <c r="X7" s="224">
        <v>23.44524783438473</v>
      </c>
      <c r="Y7" s="224">
        <v>23.636641995510558</v>
      </c>
      <c r="DA7" s="177" t="s">
        <v>3048</v>
      </c>
    </row>
    <row r="8" spans="1:105" ht="12" customHeight="1" x14ac:dyDescent="0.25">
      <c r="A8" s="173" t="s">
        <v>93</v>
      </c>
      <c r="B8" s="224">
        <v>37.14266317846554</v>
      </c>
      <c r="C8" s="224">
        <v>41.455657712209913</v>
      </c>
      <c r="D8" s="224">
        <v>43.020631497106407</v>
      </c>
      <c r="E8" s="224">
        <v>37.645052584534596</v>
      </c>
      <c r="F8" s="224">
        <v>38.275435871698967</v>
      </c>
      <c r="G8" s="224">
        <v>38.386590188965698</v>
      </c>
      <c r="H8" s="224">
        <v>35.667356468305897</v>
      </c>
      <c r="I8" s="224">
        <v>36.555020148486498</v>
      </c>
      <c r="J8" s="224">
        <v>40.627556794814538</v>
      </c>
      <c r="K8" s="224">
        <v>40.340512651119703</v>
      </c>
      <c r="L8" s="224">
        <v>35.604891177156347</v>
      </c>
      <c r="M8" s="224">
        <v>33.538219337720278</v>
      </c>
      <c r="N8" s="224">
        <v>36.225862817134427</v>
      </c>
      <c r="O8" s="224">
        <v>36.192435196224068</v>
      </c>
      <c r="P8" s="224">
        <v>32.544918073918232</v>
      </c>
      <c r="Q8" s="224">
        <v>35.842194826942567</v>
      </c>
      <c r="R8" s="224">
        <v>36.947919665280779</v>
      </c>
      <c r="S8" s="224">
        <v>37.803513696095017</v>
      </c>
      <c r="T8" s="224">
        <v>38.767878848120048</v>
      </c>
      <c r="U8" s="224">
        <v>37.911658502494568</v>
      </c>
      <c r="V8" s="224">
        <v>37.639967986781528</v>
      </c>
      <c r="W8" s="224">
        <v>40.048621934392948</v>
      </c>
      <c r="X8" s="224">
        <v>36.00304191827054</v>
      </c>
      <c r="Y8" s="224">
        <v>36.269171517292179</v>
      </c>
      <c r="DA8" s="177" t="s">
        <v>3049</v>
      </c>
    </row>
    <row r="9" spans="1:105" ht="12" customHeight="1" x14ac:dyDescent="0.25">
      <c r="A9" s="173" t="s">
        <v>94</v>
      </c>
      <c r="B9" s="224">
        <v>15.423867098374441</v>
      </c>
      <c r="C9" s="224">
        <v>16.677897395924369</v>
      </c>
      <c r="D9" s="224">
        <v>17.267896492315771</v>
      </c>
      <c r="E9" s="224">
        <v>15.82427570912561</v>
      </c>
      <c r="F9" s="224">
        <v>16.112583195494199</v>
      </c>
      <c r="G9" s="224">
        <v>15.97289176180241</v>
      </c>
      <c r="H9" s="224">
        <v>15.513358129795551</v>
      </c>
      <c r="I9" s="224">
        <v>15.78724174311454</v>
      </c>
      <c r="J9" s="224">
        <v>17.700788288623482</v>
      </c>
      <c r="K9" s="224">
        <v>16.8281912584042</v>
      </c>
      <c r="L9" s="224">
        <v>17.098687444554859</v>
      </c>
      <c r="M9" s="224">
        <v>16.89245589161651</v>
      </c>
      <c r="N9" s="224">
        <v>17.4761563161628</v>
      </c>
      <c r="O9" s="224">
        <v>18.29030760197157</v>
      </c>
      <c r="P9" s="224">
        <v>17.152673423292409</v>
      </c>
      <c r="Q9" s="224">
        <v>18.074617764841079</v>
      </c>
      <c r="R9" s="224">
        <v>18.776479774863759</v>
      </c>
      <c r="S9" s="224">
        <v>19.287264156027529</v>
      </c>
      <c r="T9" s="224">
        <v>19.74482250934901</v>
      </c>
      <c r="U9" s="224">
        <v>19.51858348575276</v>
      </c>
      <c r="V9" s="224">
        <v>19.56120432599716</v>
      </c>
      <c r="W9" s="224">
        <v>20.81153118493971</v>
      </c>
      <c r="X9" s="224">
        <v>19.646716170723671</v>
      </c>
      <c r="Y9" s="224">
        <v>19.82731964962711</v>
      </c>
      <c r="DA9" s="177" t="s">
        <v>3050</v>
      </c>
    </row>
    <row r="10" spans="1:105" ht="12" customHeight="1" x14ac:dyDescent="0.25">
      <c r="A10" s="56" t="s">
        <v>95</v>
      </c>
      <c r="B10" s="260">
        <v>45.360502669331787</v>
      </c>
      <c r="C10" s="260">
        <v>48.50396281928974</v>
      </c>
      <c r="D10" s="260">
        <v>50.26972979946234</v>
      </c>
      <c r="E10" s="260">
        <v>45.706360973221678</v>
      </c>
      <c r="F10" s="260">
        <v>46.440803638680961</v>
      </c>
      <c r="G10" s="260">
        <v>42.936658909502192</v>
      </c>
      <c r="H10" s="260">
        <v>41.317175164595099</v>
      </c>
      <c r="I10" s="260">
        <v>41.795419039963207</v>
      </c>
      <c r="J10" s="260">
        <v>46.819396406728877</v>
      </c>
      <c r="K10" s="260">
        <v>44.013026434647337</v>
      </c>
      <c r="L10" s="260">
        <v>44.486134962610237</v>
      </c>
      <c r="M10" s="260">
        <v>44.530607691538997</v>
      </c>
      <c r="N10" s="260">
        <v>46.006262110544228</v>
      </c>
      <c r="O10" s="260">
        <v>48.695245870841859</v>
      </c>
      <c r="P10" s="260">
        <v>45.420672877842087</v>
      </c>
      <c r="Q10" s="260">
        <v>46.972169946692361</v>
      </c>
      <c r="R10" s="260">
        <v>47.413876493271161</v>
      </c>
      <c r="S10" s="260">
        <v>48.569168242360753</v>
      </c>
      <c r="T10" s="260">
        <v>49.1884596185864</v>
      </c>
      <c r="U10" s="260">
        <v>48.921221243180717</v>
      </c>
      <c r="V10" s="260">
        <v>49.403555941913403</v>
      </c>
      <c r="W10" s="260">
        <v>51.829870769289663</v>
      </c>
      <c r="X10" s="260">
        <v>48.738626125424872</v>
      </c>
      <c r="Y10" s="260">
        <v>49.104723143799802</v>
      </c>
      <c r="DA10" s="68" t="s">
        <v>3051</v>
      </c>
    </row>
    <row r="11" spans="1:105" ht="12" customHeight="1" x14ac:dyDescent="0.25">
      <c r="A11" s="37" t="s">
        <v>159</v>
      </c>
      <c r="B11" s="226">
        <v>4.0399585289700317</v>
      </c>
      <c r="C11" s="226">
        <v>7.4397756122291298E-2</v>
      </c>
      <c r="D11" s="226">
        <v>5.6523768097747978E-2</v>
      </c>
      <c r="E11" s="226">
        <v>1.589507260335983</v>
      </c>
      <c r="F11" s="226">
        <v>1.5034682928578871</v>
      </c>
      <c r="G11" s="226">
        <v>1.1588192536400661</v>
      </c>
      <c r="H11" s="226">
        <v>1.1629215738930521</v>
      </c>
      <c r="I11" s="226">
        <v>1.273778930761567</v>
      </c>
      <c r="J11" s="226">
        <v>1.622062341767196</v>
      </c>
      <c r="K11" s="226">
        <v>1.0699983971178091</v>
      </c>
      <c r="L11" s="226">
        <v>1.356076516200402</v>
      </c>
      <c r="M11" s="226">
        <v>1.643675116521123</v>
      </c>
      <c r="N11" s="226">
        <v>1.394582329786447</v>
      </c>
      <c r="O11" s="226">
        <v>1.3117396543594271</v>
      </c>
      <c r="P11" s="226">
        <v>1.6718623917569311</v>
      </c>
      <c r="Q11" s="226">
        <v>1.2101279050407849</v>
      </c>
      <c r="R11" s="226">
        <v>1.13522104148661</v>
      </c>
      <c r="S11" s="226">
        <v>0.91280851709470312</v>
      </c>
      <c r="T11" s="226">
        <v>0.92663046215769163</v>
      </c>
      <c r="U11" s="226">
        <v>0.9260293372705013</v>
      </c>
      <c r="V11" s="226">
        <v>1.203970146840228</v>
      </c>
      <c r="W11" s="226">
        <v>1.4978520435543581</v>
      </c>
      <c r="X11" s="226">
        <v>1.907159113505114</v>
      </c>
      <c r="Y11" s="226">
        <v>2.286783442230206</v>
      </c>
      <c r="DA11" s="69" t="s">
        <v>3052</v>
      </c>
    </row>
    <row r="12" spans="1:105" ht="12" customHeight="1" x14ac:dyDescent="0.25">
      <c r="A12" s="37" t="s">
        <v>35</v>
      </c>
      <c r="B12" s="226">
        <v>6.1652917932085487E-2</v>
      </c>
      <c r="C12" s="226">
        <v>1.9893740406972359E-2</v>
      </c>
      <c r="D12" s="226">
        <v>1.208768570224044E-2</v>
      </c>
      <c r="E12" s="226">
        <v>0.1033190017983192</v>
      </c>
      <c r="F12" s="226">
        <v>0.13392543230897669</v>
      </c>
      <c r="G12" s="226">
        <v>5.7009331282167522E-2</v>
      </c>
      <c r="H12" s="226">
        <v>7.0155441145530129E-2</v>
      </c>
      <c r="I12" s="226">
        <v>7.2268674744264849E-2</v>
      </c>
      <c r="J12" s="226">
        <v>0.11148505991548729</v>
      </c>
      <c r="K12" s="226">
        <v>4.1151033188168819E-3</v>
      </c>
      <c r="L12" s="226">
        <v>0.23340794515123869</v>
      </c>
      <c r="M12" s="226">
        <v>0.3427108773441227</v>
      </c>
      <c r="N12" s="226">
        <v>0.2085920640688379</v>
      </c>
      <c r="O12" s="226">
        <v>3.547521721994787E-3</v>
      </c>
      <c r="P12" s="226">
        <v>1.550560334110454E-2</v>
      </c>
      <c r="Q12" s="226">
        <v>9.4731230482055333E-3</v>
      </c>
      <c r="R12" s="226">
        <v>2.3815274325950831E-3</v>
      </c>
      <c r="S12" s="226">
        <v>3.329737236431371E-2</v>
      </c>
      <c r="T12" s="226">
        <v>5.6058223162803511E-2</v>
      </c>
      <c r="U12" s="226">
        <v>3.9260801785159442E-2</v>
      </c>
      <c r="V12" s="226">
        <v>5.2888579281003947E-2</v>
      </c>
      <c r="W12" s="226">
        <v>9.1149349304873728E-2</v>
      </c>
      <c r="X12" s="226">
        <v>0.43509706206167698</v>
      </c>
      <c r="Y12" s="226">
        <v>0.58780335374051218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41.258891222429668</v>
      </c>
      <c r="C15" s="226">
        <v>48.409671322760467</v>
      </c>
      <c r="D15" s="226">
        <v>50.201118345662351</v>
      </c>
      <c r="E15" s="226">
        <v>44.013534711087367</v>
      </c>
      <c r="F15" s="226">
        <v>44.803409913514088</v>
      </c>
      <c r="G15" s="226">
        <v>41.72083032457995</v>
      </c>
      <c r="H15" s="226">
        <v>40.084098149556517</v>
      </c>
      <c r="I15" s="226">
        <v>40.449371434457383</v>
      </c>
      <c r="J15" s="226">
        <v>45.0858490050462</v>
      </c>
      <c r="K15" s="226">
        <v>42.938912934210713</v>
      </c>
      <c r="L15" s="226">
        <v>42.896650501258591</v>
      </c>
      <c r="M15" s="226">
        <v>42.544221697673763</v>
      </c>
      <c r="N15" s="226">
        <v>44.403087716688937</v>
      </c>
      <c r="O15" s="226">
        <v>47.379958694760447</v>
      </c>
      <c r="P15" s="226">
        <v>43.733304882744058</v>
      </c>
      <c r="Q15" s="226">
        <v>45.752568918603373</v>
      </c>
      <c r="R15" s="226">
        <v>46.276273924351948</v>
      </c>
      <c r="S15" s="226">
        <v>47.623062352901727</v>
      </c>
      <c r="T15" s="226">
        <v>48.205770933265903</v>
      </c>
      <c r="U15" s="226">
        <v>47.955931104125071</v>
      </c>
      <c r="V15" s="226">
        <v>48.146697215792159</v>
      </c>
      <c r="W15" s="226">
        <v>50.240869376430418</v>
      </c>
      <c r="X15" s="226">
        <v>46.396369949858077</v>
      </c>
      <c r="Y15" s="226">
        <v>46.230136347829088</v>
      </c>
      <c r="DA15" s="69" t="s">
        <v>3056</v>
      </c>
    </row>
    <row r="16" spans="1:105" ht="12" customHeight="1" x14ac:dyDescent="0.25">
      <c r="A16" s="57" t="s">
        <v>3057</v>
      </c>
      <c r="B16" s="261">
        <v>361.5319579192207</v>
      </c>
      <c r="C16" s="261">
        <v>365.63665271553248</v>
      </c>
      <c r="D16" s="261">
        <v>380.53479506750858</v>
      </c>
      <c r="E16" s="261">
        <v>390.12728080201191</v>
      </c>
      <c r="F16" s="261">
        <v>409.32941036490962</v>
      </c>
      <c r="G16" s="261">
        <v>389.58396459267527</v>
      </c>
      <c r="H16" s="261">
        <v>400.71373928808191</v>
      </c>
      <c r="I16" s="261">
        <v>398.79566516614159</v>
      </c>
      <c r="J16" s="261">
        <v>385.28860765199562</v>
      </c>
      <c r="K16" s="261">
        <v>380.51791305486893</v>
      </c>
      <c r="L16" s="261">
        <v>456.49114005607612</v>
      </c>
      <c r="M16" s="261">
        <v>399.58358156671329</v>
      </c>
      <c r="N16" s="261">
        <v>417.43420497096832</v>
      </c>
      <c r="O16" s="261">
        <v>459.64664229139868</v>
      </c>
      <c r="P16" s="261">
        <v>447.98250586960722</v>
      </c>
      <c r="Q16" s="261">
        <v>473.61394880238498</v>
      </c>
      <c r="R16" s="261">
        <v>500.61891390274798</v>
      </c>
      <c r="S16" s="261">
        <v>510.3505326144325</v>
      </c>
      <c r="T16" s="261">
        <v>515.49490460621416</v>
      </c>
      <c r="U16" s="261">
        <v>498.45136514986012</v>
      </c>
      <c r="V16" s="261">
        <v>203.9634561018155</v>
      </c>
      <c r="W16" s="261">
        <v>255.6972423277588</v>
      </c>
      <c r="X16" s="261">
        <v>243.87930955873421</v>
      </c>
      <c r="Y16" s="261">
        <v>280.32942581443291</v>
      </c>
      <c r="DA16" s="70" t="s">
        <v>3058</v>
      </c>
    </row>
    <row r="17" spans="1:105" ht="12" customHeight="1" x14ac:dyDescent="0.25">
      <c r="A17" s="46" t="s">
        <v>28</v>
      </c>
      <c r="B17" s="229">
        <v>10.68771432875347</v>
      </c>
      <c r="C17" s="229">
        <v>6.5256120513787943</v>
      </c>
      <c r="D17" s="229">
        <v>11.12561356382284</v>
      </c>
      <c r="E17" s="229">
        <v>14.00412197743867</v>
      </c>
      <c r="F17" s="229">
        <v>13.48801461551497</v>
      </c>
      <c r="G17" s="229">
        <v>13.56538402759902</v>
      </c>
      <c r="H17" s="229">
        <v>13.971171571902479</v>
      </c>
      <c r="I17" s="229">
        <v>12.78142654283711</v>
      </c>
      <c r="J17" s="229">
        <v>10.827376607698451</v>
      </c>
      <c r="K17" s="229">
        <v>9.1429547053885614</v>
      </c>
      <c r="L17" s="229">
        <v>12.65828829219091</v>
      </c>
      <c r="M17" s="229">
        <v>16.69437808083541</v>
      </c>
      <c r="N17" s="229">
        <v>15.118336018822889</v>
      </c>
      <c r="O17" s="229">
        <v>16.017774319789691</v>
      </c>
      <c r="P17" s="229">
        <v>16.14508176406509</v>
      </c>
      <c r="Q17" s="229">
        <v>16.278894448019951</v>
      </c>
      <c r="R17" s="229">
        <v>15.839962020177129</v>
      </c>
      <c r="S17" s="229">
        <v>15.0464054446891</v>
      </c>
      <c r="T17" s="229">
        <v>13.461977429440291</v>
      </c>
      <c r="U17" s="229">
        <v>16.019441216004878</v>
      </c>
      <c r="V17" s="229">
        <v>11.204191735188701</v>
      </c>
      <c r="W17" s="229">
        <v>11.803339341263079</v>
      </c>
      <c r="X17" s="229">
        <v>13.551809543147179</v>
      </c>
      <c r="Y17" s="229">
        <v>9.5878276003561975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0.32465524747260421</v>
      </c>
      <c r="C19" s="229">
        <v>0.3806228906119542</v>
      </c>
      <c r="D19" s="229">
        <v>0.38370605102922162</v>
      </c>
      <c r="E19" s="229">
        <v>0.44604987813314773</v>
      </c>
      <c r="F19" s="229">
        <v>0.4359621432392467</v>
      </c>
      <c r="G19" s="229">
        <v>1.4063357053259291</v>
      </c>
      <c r="H19" s="229">
        <v>1.4629859231406339</v>
      </c>
      <c r="I19" s="229">
        <v>1.472912356038355</v>
      </c>
      <c r="J19" s="229">
        <v>1.848181021324603</v>
      </c>
      <c r="K19" s="229">
        <v>1.468958307984938</v>
      </c>
      <c r="L19" s="229">
        <v>1.671042892039569</v>
      </c>
      <c r="M19" s="229">
        <v>1.4662336828240941</v>
      </c>
      <c r="N19" s="229">
        <v>1.396886244352616</v>
      </c>
      <c r="O19" s="229">
        <v>1.2463112320859231</v>
      </c>
      <c r="P19" s="229">
        <v>1.380559387749666</v>
      </c>
      <c r="Q19" s="229">
        <v>1.2820384817749759</v>
      </c>
      <c r="R19" s="229">
        <v>1.479873829324037</v>
      </c>
      <c r="S19" s="229">
        <v>1.2628515594769389</v>
      </c>
      <c r="T19" s="229">
        <v>1.412271493786327</v>
      </c>
      <c r="U19" s="229">
        <v>1.3023456283638779</v>
      </c>
      <c r="V19" s="229">
        <v>1.8524145236675631</v>
      </c>
      <c r="W19" s="229">
        <v>1.947640533730892</v>
      </c>
      <c r="X19" s="229">
        <v>1.9537091765174059</v>
      </c>
      <c r="Y19" s="229">
        <v>1.8267347402793619</v>
      </c>
      <c r="DA19" s="73" t="s">
        <v>3061</v>
      </c>
    </row>
    <row r="20" spans="1:105" ht="12" customHeight="1" x14ac:dyDescent="0.25">
      <c r="A20" s="46" t="s">
        <v>159</v>
      </c>
      <c r="B20" s="229">
        <v>28.37739870753898</v>
      </c>
      <c r="C20" s="229">
        <v>2.4911374204147978</v>
      </c>
      <c r="D20" s="229">
        <v>2.6558118986368089</v>
      </c>
      <c r="E20" s="229">
        <v>10.580151782126981</v>
      </c>
      <c r="F20" s="229">
        <v>9.8201462842724201</v>
      </c>
      <c r="G20" s="229">
        <v>17.69617743176341</v>
      </c>
      <c r="H20" s="229">
        <v>18.04946208756666</v>
      </c>
      <c r="I20" s="229">
        <v>19.309204268858299</v>
      </c>
      <c r="J20" s="229">
        <v>22.279523905285139</v>
      </c>
      <c r="K20" s="229">
        <v>20.445770578722058</v>
      </c>
      <c r="L20" s="229">
        <v>20.23692872720531</v>
      </c>
      <c r="M20" s="229">
        <v>20.589767575976619</v>
      </c>
      <c r="N20" s="229">
        <v>20.53965800366489</v>
      </c>
      <c r="O20" s="229">
        <v>20.317560170766349</v>
      </c>
      <c r="P20" s="229">
        <v>20.38704675379082</v>
      </c>
      <c r="Q20" s="229">
        <v>21.132706490893021</v>
      </c>
      <c r="R20" s="229">
        <v>22.85753335574989</v>
      </c>
      <c r="S20" s="229">
        <v>22.339591625213838</v>
      </c>
      <c r="T20" s="229">
        <v>23.96018076677948</v>
      </c>
      <c r="U20" s="229">
        <v>23.287273477544922</v>
      </c>
      <c r="V20" s="229">
        <v>25.5226277234915</v>
      </c>
      <c r="W20" s="229">
        <v>27.66292107212054</v>
      </c>
      <c r="X20" s="229">
        <v>24.917096990316029</v>
      </c>
      <c r="Y20" s="229">
        <v>26.448543930065352</v>
      </c>
      <c r="DA20" s="73" t="s">
        <v>3062</v>
      </c>
    </row>
    <row r="21" spans="1:105" ht="12" customHeight="1" x14ac:dyDescent="0.25">
      <c r="A21" s="46" t="s">
        <v>32</v>
      </c>
      <c r="B21" s="229">
        <v>8.1291249853203418</v>
      </c>
      <c r="C21" s="229">
        <v>6.8232529611996933</v>
      </c>
      <c r="D21" s="229">
        <v>5.8796462140473542</v>
      </c>
      <c r="E21" s="229">
        <v>7.4376077738388204</v>
      </c>
      <c r="F21" s="229">
        <v>6.5909368753475048</v>
      </c>
      <c r="G21" s="229">
        <v>6.8353448129181524</v>
      </c>
      <c r="H21" s="229">
        <v>7.7446967096364157</v>
      </c>
      <c r="I21" s="229">
        <v>8.5111288735888628</v>
      </c>
      <c r="J21" s="229">
        <v>10.971958109192631</v>
      </c>
      <c r="K21" s="229">
        <v>7.8925549606276242</v>
      </c>
      <c r="L21" s="229">
        <v>10.160782967758539</v>
      </c>
      <c r="M21" s="229">
        <v>10.42422084113991</v>
      </c>
      <c r="N21" s="229">
        <v>10.20745458253386</v>
      </c>
      <c r="O21" s="229">
        <v>8.2831341222244674</v>
      </c>
      <c r="P21" s="229">
        <v>8.6109455324014519</v>
      </c>
      <c r="Q21" s="229">
        <v>7.3798551848227696</v>
      </c>
      <c r="R21" s="229">
        <v>7.4694335926353368</v>
      </c>
      <c r="S21" s="229">
        <v>6.3990592025665132</v>
      </c>
      <c r="T21" s="229">
        <v>8.4940621923353632</v>
      </c>
      <c r="U21" s="229">
        <v>8.42703676620099</v>
      </c>
      <c r="V21" s="229">
        <v>6.6722568348049176</v>
      </c>
      <c r="W21" s="229">
        <v>4.7968925120897774</v>
      </c>
      <c r="X21" s="229">
        <v>5.3417995108613132</v>
      </c>
      <c r="Y21" s="229">
        <v>5.0915318466743704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3.939833329525301</v>
      </c>
      <c r="H22" s="229">
        <v>3.741937371822778</v>
      </c>
      <c r="I22" s="229">
        <v>3.9759450847056961</v>
      </c>
      <c r="J22" s="229">
        <v>4.0769881086370852</v>
      </c>
      <c r="K22" s="229">
        <v>3.9901305064667678</v>
      </c>
      <c r="L22" s="229">
        <v>4.2516192261264907</v>
      </c>
      <c r="M22" s="229">
        <v>4.2808573003589627</v>
      </c>
      <c r="N22" s="229">
        <v>4.2789646286101037</v>
      </c>
      <c r="O22" s="229">
        <v>4.4053438065258073</v>
      </c>
      <c r="P22" s="229">
        <v>4.3941677865527664</v>
      </c>
      <c r="Q22" s="229">
        <v>4.5893227170449409</v>
      </c>
      <c r="R22" s="229">
        <v>4.8443926455295303</v>
      </c>
      <c r="S22" s="229">
        <v>3.28705420298233</v>
      </c>
      <c r="T22" s="229">
        <v>3.3952230888986739</v>
      </c>
      <c r="U22" s="229">
        <v>3.4486599674440281</v>
      </c>
      <c r="V22" s="229">
        <v>3.544686909769168</v>
      </c>
      <c r="W22" s="229">
        <v>3.4904754580137092</v>
      </c>
      <c r="X22" s="229">
        <v>10.03946492920385</v>
      </c>
      <c r="Y22" s="229">
        <v>10.90214865858086</v>
      </c>
      <c r="DA22" s="73" t="s">
        <v>3064</v>
      </c>
    </row>
    <row r="23" spans="1:105" ht="12" customHeight="1" x14ac:dyDescent="0.25">
      <c r="A23" s="46" t="s">
        <v>35</v>
      </c>
      <c r="B23" s="229">
        <v>0.49739477934161919</v>
      </c>
      <c r="C23" s="229">
        <v>0.24037633099559949</v>
      </c>
      <c r="D23" s="229">
        <v>0.17074362853950331</v>
      </c>
      <c r="E23" s="229">
        <v>0.63797027784384197</v>
      </c>
      <c r="F23" s="229">
        <v>0.74891427857392712</v>
      </c>
      <c r="G23" s="229">
        <v>0.402879357831055</v>
      </c>
      <c r="H23" s="229">
        <v>0.34780352818430432</v>
      </c>
      <c r="I23" s="229">
        <v>0.39310290248986601</v>
      </c>
      <c r="J23" s="229">
        <v>0.70592283166113101</v>
      </c>
      <c r="K23" s="229">
        <v>7.8257439498141748E-2</v>
      </c>
      <c r="L23" s="229">
        <v>0.594178859178638</v>
      </c>
      <c r="M23" s="229">
        <v>0.66097969390305689</v>
      </c>
      <c r="N23" s="229">
        <v>0.54073328724956438</v>
      </c>
      <c r="O23" s="229">
        <v>7.3271992197076113E-2</v>
      </c>
      <c r="P23" s="229">
        <v>1.3073340913523799E-2</v>
      </c>
      <c r="Q23" s="229">
        <v>0.71348349473594808</v>
      </c>
      <c r="R23" s="229">
        <v>2.2733356466319828E-3</v>
      </c>
      <c r="S23" s="229">
        <v>0.4123680841262623</v>
      </c>
      <c r="T23" s="229">
        <v>0.79068764099908218</v>
      </c>
      <c r="U23" s="229">
        <v>0.81696093195294306</v>
      </c>
      <c r="V23" s="229">
        <v>0.93661194656727631</v>
      </c>
      <c r="W23" s="229">
        <v>0.84674439836221072</v>
      </c>
      <c r="X23" s="229">
        <v>1.518263640546422</v>
      </c>
      <c r="Y23" s="229">
        <v>1.4843253900532061</v>
      </c>
      <c r="DA23" s="73" t="s">
        <v>3065</v>
      </c>
    </row>
    <row r="24" spans="1:105" ht="12" customHeight="1" x14ac:dyDescent="0.25">
      <c r="A24" s="46" t="s">
        <v>36</v>
      </c>
      <c r="B24" s="229">
        <v>4.6431642304755298</v>
      </c>
      <c r="C24" s="229">
        <v>8.8779019777123445</v>
      </c>
      <c r="D24" s="229">
        <v>8.6629406707366918</v>
      </c>
      <c r="E24" s="229">
        <v>8.2545141874959587</v>
      </c>
      <c r="F24" s="229">
        <v>8.2760103181950893</v>
      </c>
      <c r="G24" s="229">
        <v>7.3731728289389036</v>
      </c>
      <c r="H24" s="229">
        <v>5.9114359415683557</v>
      </c>
      <c r="I24" s="229">
        <v>8.9853826311543692</v>
      </c>
      <c r="J24" s="229">
        <v>10.10318142737955</v>
      </c>
      <c r="K24" s="229">
        <v>6.0691585872981726</v>
      </c>
      <c r="L24" s="229">
        <v>9.010819954584445</v>
      </c>
      <c r="M24" s="229">
        <v>8.5769561479206704</v>
      </c>
      <c r="N24" s="229">
        <v>9.9097162511073549</v>
      </c>
      <c r="O24" s="229">
        <v>10.339638865042099</v>
      </c>
      <c r="P24" s="229">
        <v>7.9320722270288346</v>
      </c>
      <c r="Q24" s="229">
        <v>4.9011177988156636</v>
      </c>
      <c r="R24" s="229">
        <v>9.0283748925515379</v>
      </c>
      <c r="S24" s="229">
        <v>8.5769561479242995</v>
      </c>
      <c r="T24" s="229">
        <v>7.5666380051854132</v>
      </c>
      <c r="U24" s="229">
        <v>3.2029234737862269</v>
      </c>
      <c r="V24" s="229">
        <v>5.8899398108575189</v>
      </c>
      <c r="W24" s="229">
        <v>3.267411865875947</v>
      </c>
      <c r="X24" s="229">
        <v>6.2553740326974516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21.72072538663166</v>
      </c>
      <c r="C25" s="229">
        <v>19.209891083819119</v>
      </c>
      <c r="D25" s="229">
        <v>25.04858517156368</v>
      </c>
      <c r="E25" s="229">
        <v>30.767691808360379</v>
      </c>
      <c r="F25" s="229">
        <v>31.724176201477331</v>
      </c>
      <c r="G25" s="229">
        <v>21.641024332028461</v>
      </c>
      <c r="H25" s="229">
        <v>25.905425311912971</v>
      </c>
      <c r="I25" s="229">
        <v>24.211616491249089</v>
      </c>
      <c r="J25" s="229">
        <v>10.840419495133149</v>
      </c>
      <c r="K25" s="229">
        <v>12.55417151397282</v>
      </c>
      <c r="L25" s="229">
        <v>23.354776350900931</v>
      </c>
      <c r="M25" s="229">
        <v>20.026916565950899</v>
      </c>
      <c r="N25" s="229">
        <v>15.842144902545121</v>
      </c>
      <c r="O25" s="229">
        <v>16.679113582864542</v>
      </c>
      <c r="P25" s="229">
        <v>17.516082263171381</v>
      </c>
      <c r="Q25" s="229">
        <v>15.025119420427121</v>
      </c>
      <c r="R25" s="229">
        <v>20.863813508150191</v>
      </c>
      <c r="S25" s="229">
        <v>22.517807670586809</v>
      </c>
      <c r="T25" s="229">
        <v>21.680838990280431</v>
      </c>
      <c r="U25" s="229">
        <v>23.35477635089326</v>
      </c>
      <c r="V25" s="229">
        <v>85.350637344021379</v>
      </c>
      <c r="W25" s="229">
        <v>117.0714299715122</v>
      </c>
      <c r="X25" s="229">
        <v>92.123658379426431</v>
      </c>
      <c r="Y25" s="229">
        <v>134.2002497938887</v>
      </c>
      <c r="DA25" s="73" t="s">
        <v>3067</v>
      </c>
    </row>
    <row r="26" spans="1:105" ht="12" customHeight="1" x14ac:dyDescent="0.25">
      <c r="A26" s="46" t="s">
        <v>39</v>
      </c>
      <c r="B26" s="229">
        <v>287.15178025368652</v>
      </c>
      <c r="C26" s="229">
        <v>321.08785799940023</v>
      </c>
      <c r="D26" s="229">
        <v>326.60774786913248</v>
      </c>
      <c r="E26" s="229">
        <v>317.9991731167741</v>
      </c>
      <c r="F26" s="229">
        <v>338.24524964828908</v>
      </c>
      <c r="G26" s="229">
        <v>316.72381276674503</v>
      </c>
      <c r="H26" s="229">
        <v>323.57882084234728</v>
      </c>
      <c r="I26" s="229">
        <v>319.15494601521988</v>
      </c>
      <c r="J26" s="229">
        <v>313.63505614568379</v>
      </c>
      <c r="K26" s="229">
        <v>318.87595645490978</v>
      </c>
      <c r="L26" s="229">
        <v>374.55270278609117</v>
      </c>
      <c r="M26" s="229">
        <v>316.86327167780371</v>
      </c>
      <c r="N26" s="229">
        <v>339.60031105208191</v>
      </c>
      <c r="O26" s="229">
        <v>382.28449419990278</v>
      </c>
      <c r="P26" s="229">
        <v>371.60347681393358</v>
      </c>
      <c r="Q26" s="229">
        <v>402.31141076585072</v>
      </c>
      <c r="R26" s="229">
        <v>418.23325672298381</v>
      </c>
      <c r="S26" s="229">
        <v>430.50843867686638</v>
      </c>
      <c r="T26" s="229">
        <v>434.73302499850922</v>
      </c>
      <c r="U26" s="229">
        <v>418.59194733766901</v>
      </c>
      <c r="V26" s="229">
        <v>62.990089273447509</v>
      </c>
      <c r="W26" s="229">
        <v>84.810387174790407</v>
      </c>
      <c r="X26" s="229">
        <v>88.178133356018151</v>
      </c>
      <c r="Y26" s="229">
        <v>90.788063854534812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269.46232211480202</v>
      </c>
      <c r="C27" s="261">
        <f t="shared" si="0"/>
        <v>172.18221379044033</v>
      </c>
      <c r="D27" s="261">
        <f t="shared" si="0"/>
        <v>185.1509239744359</v>
      </c>
      <c r="E27" s="261">
        <f t="shared" si="0"/>
        <v>257.74800259942958</v>
      </c>
      <c r="F27" s="261">
        <f t="shared" si="0"/>
        <v>253.85468649768063</v>
      </c>
      <c r="G27" s="261">
        <f t="shared" si="0"/>
        <v>285.11007505268003</v>
      </c>
      <c r="H27" s="261">
        <f t="shared" si="0"/>
        <v>282.35955059148182</v>
      </c>
      <c r="I27" s="261">
        <f t="shared" si="0"/>
        <v>293.37033850753329</v>
      </c>
      <c r="J27" s="261">
        <f t="shared" si="0"/>
        <v>324.43722862784369</v>
      </c>
      <c r="K27" s="261">
        <f t="shared" si="0"/>
        <v>277.35563105568951</v>
      </c>
      <c r="L27" s="261">
        <f t="shared" si="0"/>
        <v>303.28676490409202</v>
      </c>
      <c r="M27" s="261">
        <f t="shared" si="0"/>
        <v>312.32860675456607</v>
      </c>
      <c r="N27" s="261">
        <f t="shared" si="0"/>
        <v>311.694862383707</v>
      </c>
      <c r="O27" s="261">
        <f t="shared" si="0"/>
        <v>289.61079536857596</v>
      </c>
      <c r="P27" s="261">
        <f t="shared" si="0"/>
        <v>281.4864414704449</v>
      </c>
      <c r="Q27" s="261">
        <f t="shared" si="0"/>
        <v>278.52055140487596</v>
      </c>
      <c r="R27" s="261">
        <f t="shared" si="0"/>
        <v>291.19864484751258</v>
      </c>
      <c r="S27" s="261">
        <f t="shared" si="0"/>
        <v>278.94626422338615</v>
      </c>
      <c r="T27" s="261">
        <f t="shared" si="0"/>
        <v>290.30222293154588</v>
      </c>
      <c r="U27" s="261">
        <f t="shared" si="0"/>
        <v>284.1498383545952</v>
      </c>
      <c r="V27" s="261">
        <f t="shared" si="0"/>
        <v>272.42533727227897</v>
      </c>
      <c r="W27" s="261">
        <f t="shared" si="0"/>
        <v>298.91198638985122</v>
      </c>
      <c r="X27" s="261">
        <f t="shared" si="0"/>
        <v>283.77130269233749</v>
      </c>
      <c r="Y27" s="261">
        <f t="shared" si="0"/>
        <v>302.75392061088883</v>
      </c>
      <c r="DA27" s="70"/>
    </row>
    <row r="28" spans="1:105" ht="12" customHeight="1" x14ac:dyDescent="0.25">
      <c r="A28" s="60" t="s">
        <v>3070</v>
      </c>
      <c r="B28" s="262">
        <v>241.5085220144133</v>
      </c>
      <c r="C28" s="262">
        <v>138.71836795235831</v>
      </c>
      <c r="D28" s="262">
        <v>150.25683341143551</v>
      </c>
      <c r="E28" s="262">
        <v>230.22471974257769</v>
      </c>
      <c r="F28" s="262">
        <v>225.96884902341051</v>
      </c>
      <c r="G28" s="262">
        <v>256.35699507362648</v>
      </c>
      <c r="H28" s="262">
        <v>258.47641727584403</v>
      </c>
      <c r="I28" s="262">
        <v>268.41974842630901</v>
      </c>
      <c r="J28" s="262">
        <v>297.35925000109029</v>
      </c>
      <c r="K28" s="262">
        <v>247.3171666252849</v>
      </c>
      <c r="L28" s="262">
        <v>286.24415122002472</v>
      </c>
      <c r="M28" s="262">
        <v>299.59027073795568</v>
      </c>
      <c r="N28" s="262">
        <v>294.68918212114238</v>
      </c>
      <c r="O28" s="262">
        <v>276.12146287244519</v>
      </c>
      <c r="P28" s="262">
        <v>272.33192293895848</v>
      </c>
      <c r="Q28" s="262">
        <v>264.99862490821852</v>
      </c>
      <c r="R28" s="262">
        <v>277.86782024211902</v>
      </c>
      <c r="S28" s="262">
        <v>265.62709981205842</v>
      </c>
      <c r="T28" s="262">
        <v>276.49800198473889</v>
      </c>
      <c r="U28" s="262">
        <v>271.53523888305011</v>
      </c>
      <c r="V28" s="262">
        <v>260.67060030995327</v>
      </c>
      <c r="W28" s="262">
        <v>286.39900256560088</v>
      </c>
      <c r="X28" s="262">
        <v>276.47506058577409</v>
      </c>
      <c r="Y28" s="262">
        <v>295.55290648253572</v>
      </c>
      <c r="DA28" s="72" t="s">
        <v>3071</v>
      </c>
    </row>
    <row r="29" spans="1:105" ht="12" customHeight="1" x14ac:dyDescent="0.25">
      <c r="A29" s="59" t="s">
        <v>28</v>
      </c>
      <c r="B29" s="230">
        <v>53.759187710077512</v>
      </c>
      <c r="C29" s="230">
        <v>46.187638903269942</v>
      </c>
      <c r="D29" s="230">
        <v>68.980696518230374</v>
      </c>
      <c r="E29" s="230">
        <v>77.231721514403191</v>
      </c>
      <c r="F29" s="230">
        <v>76.293930688140279</v>
      </c>
      <c r="G29" s="230">
        <v>84.035120228201748</v>
      </c>
      <c r="H29" s="230">
        <v>78.816487934639355</v>
      </c>
      <c r="I29" s="230">
        <v>76.184472298708386</v>
      </c>
      <c r="J29" s="230">
        <v>65.294347076270711</v>
      </c>
      <c r="K29" s="230">
        <v>47.954121821262902</v>
      </c>
      <c r="L29" s="230">
        <v>66.892700530092327</v>
      </c>
      <c r="M29" s="230">
        <v>85.952053561795765</v>
      </c>
      <c r="N29" s="230">
        <v>80.471173869711365</v>
      </c>
      <c r="O29" s="230">
        <v>86.628657322890234</v>
      </c>
      <c r="P29" s="230">
        <v>83.293611271560991</v>
      </c>
      <c r="Q29" s="230">
        <v>79.310615440579554</v>
      </c>
      <c r="R29" s="230">
        <v>82.957200490923171</v>
      </c>
      <c r="S29" s="230">
        <v>77.976896361321224</v>
      </c>
      <c r="T29" s="230">
        <v>68.013602966372133</v>
      </c>
      <c r="U29" s="230">
        <v>74.437738491972738</v>
      </c>
      <c r="V29" s="230">
        <v>61.931405857536028</v>
      </c>
      <c r="W29" s="230">
        <v>73.521510186130214</v>
      </c>
      <c r="X29" s="230">
        <v>67.282240328177522</v>
      </c>
      <c r="Y29" s="230">
        <v>61.623092434296296</v>
      </c>
      <c r="DA29" s="71" t="s">
        <v>3072</v>
      </c>
    </row>
    <row r="30" spans="1:105" ht="12" customHeight="1" x14ac:dyDescent="0.25">
      <c r="A30" s="59" t="s">
        <v>31</v>
      </c>
      <c r="B30" s="230">
        <v>1.633513617049472</v>
      </c>
      <c r="C30" s="230">
        <v>3.8501340765452561</v>
      </c>
      <c r="D30" s="230">
        <v>3.84763676503758</v>
      </c>
      <c r="E30" s="230">
        <v>2.7961544912209009</v>
      </c>
      <c r="F30" s="230">
        <v>2.8066114958127062</v>
      </c>
      <c r="G30" s="230">
        <v>17.58919642635778</v>
      </c>
      <c r="H30" s="230">
        <v>18.492826281380712</v>
      </c>
      <c r="I30" s="230">
        <v>18.24804404651983</v>
      </c>
      <c r="J30" s="230">
        <v>16.448264412440899</v>
      </c>
      <c r="K30" s="230">
        <v>16.41103764919702</v>
      </c>
      <c r="L30" s="230">
        <v>18.01362322454165</v>
      </c>
      <c r="M30" s="230">
        <v>14.90221849589787</v>
      </c>
      <c r="N30" s="230">
        <v>13.76350104227952</v>
      </c>
      <c r="O30" s="230">
        <v>12.382812443792689</v>
      </c>
      <c r="P30" s="230">
        <v>13.036911530069739</v>
      </c>
      <c r="Q30" s="230">
        <v>12.27388745727289</v>
      </c>
      <c r="R30" s="230">
        <v>14.21761852845642</v>
      </c>
      <c r="S30" s="230">
        <v>13.132967172217629</v>
      </c>
      <c r="T30" s="230">
        <v>13.65603103579744</v>
      </c>
      <c r="U30" s="230">
        <v>12.302682000599891</v>
      </c>
      <c r="V30" s="230">
        <v>13.805085015961989</v>
      </c>
      <c r="W30" s="230">
        <v>15.123100380291129</v>
      </c>
      <c r="X30" s="230">
        <v>14.955635140661769</v>
      </c>
      <c r="Y30" s="230">
        <v>15.058049410565591</v>
      </c>
      <c r="DA30" s="71" t="s">
        <v>3073</v>
      </c>
    </row>
    <row r="31" spans="1:105" ht="12" customHeight="1" x14ac:dyDescent="0.25">
      <c r="A31" s="59" t="s">
        <v>159</v>
      </c>
      <c r="B31" s="230">
        <v>142.77935222217721</v>
      </c>
      <c r="C31" s="230">
        <v>33.193754350069248</v>
      </c>
      <c r="D31" s="230">
        <v>28.830059066117649</v>
      </c>
      <c r="E31" s="230">
        <v>101.3075883466619</v>
      </c>
      <c r="F31" s="230">
        <v>100.6590284617088</v>
      </c>
      <c r="G31" s="230">
        <v>107.2121753135546</v>
      </c>
      <c r="H31" s="230">
        <v>109.9502220561393</v>
      </c>
      <c r="I31" s="230">
        <v>114.5575223541217</v>
      </c>
      <c r="J31" s="230">
        <v>134.61229232548831</v>
      </c>
      <c r="K31" s="230">
        <v>130.9402654824768</v>
      </c>
      <c r="L31" s="230">
        <v>130.19138970983681</v>
      </c>
      <c r="M31" s="230">
        <v>127.2390865544232</v>
      </c>
      <c r="N31" s="230">
        <v>129.00886734270699</v>
      </c>
      <c r="O31" s="230">
        <v>129.76787184651619</v>
      </c>
      <c r="P31" s="230">
        <v>128.88784998634461</v>
      </c>
      <c r="Q31" s="230">
        <v>131.59926853629349</v>
      </c>
      <c r="R31" s="230">
        <v>140.53651493196551</v>
      </c>
      <c r="S31" s="230">
        <v>135.06277018923501</v>
      </c>
      <c r="T31" s="230">
        <v>142.03004596473571</v>
      </c>
      <c r="U31" s="230">
        <v>137.61850107354019</v>
      </c>
      <c r="V31" s="230">
        <v>141.05414000500701</v>
      </c>
      <c r="W31" s="230">
        <v>160.45054972348191</v>
      </c>
      <c r="X31" s="230">
        <v>153.11426542262899</v>
      </c>
      <c r="Y31" s="230">
        <v>168.8888107985594</v>
      </c>
      <c r="DA31" s="71" t="s">
        <v>3074</v>
      </c>
    </row>
    <row r="32" spans="1:105" ht="12" customHeight="1" x14ac:dyDescent="0.25">
      <c r="A32" s="59" t="s">
        <v>32</v>
      </c>
      <c r="B32" s="230">
        <v>40.889482203606917</v>
      </c>
      <c r="C32" s="230">
        <v>47.665953337611583</v>
      </c>
      <c r="D32" s="230">
        <v>41.735117331435077</v>
      </c>
      <c r="E32" s="230">
        <v>42.573734411234923</v>
      </c>
      <c r="F32" s="230">
        <v>37.884203447641013</v>
      </c>
      <c r="G32" s="230">
        <v>38.730648991443779</v>
      </c>
      <c r="H32" s="230">
        <v>42.188407630318451</v>
      </c>
      <c r="I32" s="230">
        <v>48.853333616857583</v>
      </c>
      <c r="J32" s="230">
        <v>71.313024899936067</v>
      </c>
      <c r="K32" s="230">
        <v>51.520640581403548</v>
      </c>
      <c r="L32" s="230">
        <v>55.536858981161437</v>
      </c>
      <c r="M32" s="230">
        <v>55.128611030592793</v>
      </c>
      <c r="N32" s="230">
        <v>55.529686534350027</v>
      </c>
      <c r="O32" s="230">
        <v>46.989016166397263</v>
      </c>
      <c r="P32" s="230">
        <v>46.331153321580203</v>
      </c>
      <c r="Q32" s="230">
        <v>37.920587814313208</v>
      </c>
      <c r="R32" s="230">
        <v>39.887921303364926</v>
      </c>
      <c r="S32" s="230">
        <v>34.52205094956156</v>
      </c>
      <c r="T32" s="230">
        <v>44.1830257216128</v>
      </c>
      <c r="U32" s="230">
        <v>40.422912682821718</v>
      </c>
      <c r="V32" s="230">
        <v>37.322068260201029</v>
      </c>
      <c r="W32" s="230">
        <v>30.36415657927289</v>
      </c>
      <c r="X32" s="230">
        <v>27.355660909643792</v>
      </c>
      <c r="Y32" s="230">
        <v>33.369188445213283</v>
      </c>
      <c r="DA32" s="71" t="s">
        <v>3075</v>
      </c>
    </row>
    <row r="33" spans="1:105" ht="12" customHeight="1" x14ac:dyDescent="0.25">
      <c r="A33" s="59" t="s">
        <v>35</v>
      </c>
      <c r="B33" s="230">
        <v>2.4469862615022611</v>
      </c>
      <c r="C33" s="230">
        <v>7.8208872848622706</v>
      </c>
      <c r="D33" s="230">
        <v>6.8633237306148116</v>
      </c>
      <c r="E33" s="230">
        <v>6.3155209790568083</v>
      </c>
      <c r="F33" s="230">
        <v>8.3250749301077089</v>
      </c>
      <c r="G33" s="230">
        <v>8.7898541140686408</v>
      </c>
      <c r="H33" s="230">
        <v>9.0284733733662712</v>
      </c>
      <c r="I33" s="230">
        <v>10.57637611010151</v>
      </c>
      <c r="J33" s="230">
        <v>9.6913212869543273</v>
      </c>
      <c r="K33" s="230">
        <v>0.49110109094457088</v>
      </c>
      <c r="L33" s="230">
        <v>15.60957877439248</v>
      </c>
      <c r="M33" s="230">
        <v>16.36830109524605</v>
      </c>
      <c r="N33" s="230">
        <v>15.915953332094389</v>
      </c>
      <c r="O33" s="230">
        <v>0.35310509284886532</v>
      </c>
      <c r="P33" s="230">
        <v>0.78239682940306243</v>
      </c>
      <c r="Q33" s="230">
        <v>3.8942656597593008</v>
      </c>
      <c r="R33" s="230">
        <v>0.26856498740899631</v>
      </c>
      <c r="S33" s="230">
        <v>4.932415139722953</v>
      </c>
      <c r="T33" s="230">
        <v>8.6152962962208601</v>
      </c>
      <c r="U33" s="230">
        <v>6.7534046341155127</v>
      </c>
      <c r="V33" s="230">
        <v>6.5579011712472486</v>
      </c>
      <c r="W33" s="230">
        <v>6.9396856964247728</v>
      </c>
      <c r="X33" s="230">
        <v>13.76725878466203</v>
      </c>
      <c r="Y33" s="230">
        <v>16.613765393901119</v>
      </c>
      <c r="DA33" s="71" t="s">
        <v>3076</v>
      </c>
    </row>
    <row r="34" spans="1:105" ht="12" customHeight="1" x14ac:dyDescent="0.25">
      <c r="A34" s="60" t="s">
        <v>3077</v>
      </c>
      <c r="B34" s="262">
        <v>27.953800100388712</v>
      </c>
      <c r="C34" s="262">
        <v>33.463845838082023</v>
      </c>
      <c r="D34" s="262">
        <v>34.894090563000397</v>
      </c>
      <c r="E34" s="262">
        <v>27.523282856851889</v>
      </c>
      <c r="F34" s="262">
        <v>27.885837474270119</v>
      </c>
      <c r="G34" s="262">
        <v>28.753079979053538</v>
      </c>
      <c r="H34" s="262">
        <v>23.883133315637799</v>
      </c>
      <c r="I34" s="262">
        <v>24.95059008122427</v>
      </c>
      <c r="J34" s="262">
        <v>27.07797862675341</v>
      </c>
      <c r="K34" s="262">
        <v>30.038464430404641</v>
      </c>
      <c r="L34" s="262">
        <v>17.042613684067309</v>
      </c>
      <c r="M34" s="262">
        <v>12.738336016610409</v>
      </c>
      <c r="N34" s="262">
        <v>17.005680262564649</v>
      </c>
      <c r="O34" s="262">
        <v>13.48933249613078</v>
      </c>
      <c r="P34" s="262">
        <v>9.1545185314863975</v>
      </c>
      <c r="Q34" s="262">
        <v>13.521926496657469</v>
      </c>
      <c r="R34" s="262">
        <v>13.33082460539354</v>
      </c>
      <c r="S34" s="262">
        <v>13.31916441132776</v>
      </c>
      <c r="T34" s="262">
        <v>13.80422094680698</v>
      </c>
      <c r="U34" s="262">
        <v>12.6145994715451</v>
      </c>
      <c r="V34" s="262">
        <v>11.754736962325721</v>
      </c>
      <c r="W34" s="262">
        <v>12.51298382425032</v>
      </c>
      <c r="X34" s="262">
        <v>7.2962421065634011</v>
      </c>
      <c r="Y34" s="262">
        <v>7.2010141283530809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87.960794247453663</v>
      </c>
      <c r="C35" s="261">
        <f t="shared" si="1"/>
        <v>73.978625329436667</v>
      </c>
      <c r="D35" s="261">
        <f t="shared" si="1"/>
        <v>75.15724739674063</v>
      </c>
      <c r="E35" s="261">
        <f t="shared" si="1"/>
        <v>85.456384969430133</v>
      </c>
      <c r="F35" s="261">
        <f t="shared" si="1"/>
        <v>89.186776592921618</v>
      </c>
      <c r="G35" s="261">
        <f t="shared" si="1"/>
        <v>75.902587412988538</v>
      </c>
      <c r="H35" s="261">
        <f t="shared" si="1"/>
        <v>76.532160271152776</v>
      </c>
      <c r="I35" s="261">
        <f t="shared" si="1"/>
        <v>75.256781752046436</v>
      </c>
      <c r="J35" s="261">
        <f t="shared" si="1"/>
        <v>76.435075238508034</v>
      </c>
      <c r="K35" s="261">
        <f t="shared" si="1"/>
        <v>73.952395418575151</v>
      </c>
      <c r="L35" s="261">
        <f t="shared" si="1"/>
        <v>85.399430074781435</v>
      </c>
      <c r="M35" s="261">
        <f t="shared" si="1"/>
        <v>72.716995208760082</v>
      </c>
      <c r="N35" s="261">
        <f t="shared" si="1"/>
        <v>76.622546351454702</v>
      </c>
      <c r="O35" s="261">
        <f t="shared" si="1"/>
        <v>81.523439470030397</v>
      </c>
      <c r="P35" s="261">
        <f t="shared" si="1"/>
        <v>79.071074235604726</v>
      </c>
      <c r="Q35" s="261">
        <f t="shared" si="1"/>
        <v>84.341941827694384</v>
      </c>
      <c r="R35" s="261">
        <f t="shared" si="1"/>
        <v>88.252483097083427</v>
      </c>
      <c r="S35" s="261">
        <f t="shared" si="1"/>
        <v>91.127111993901309</v>
      </c>
      <c r="T35" s="261">
        <f t="shared" si="1"/>
        <v>92.013198023020337</v>
      </c>
      <c r="U35" s="261">
        <f t="shared" si="1"/>
        <v>88.798169583149999</v>
      </c>
      <c r="V35" s="261">
        <f t="shared" si="1"/>
        <v>35.224463160228325</v>
      </c>
      <c r="W35" s="261">
        <f t="shared" si="1"/>
        <v>45.425790379086983</v>
      </c>
      <c r="X35" s="261">
        <f t="shared" si="1"/>
        <v>42.569907828893037</v>
      </c>
      <c r="Y35" s="261">
        <f t="shared" si="1"/>
        <v>47.76952321878484</v>
      </c>
      <c r="DA35" s="70"/>
    </row>
    <row r="36" spans="1:105" ht="12" customHeight="1" x14ac:dyDescent="0.25">
      <c r="A36" s="60" t="s">
        <v>3080</v>
      </c>
      <c r="B36" s="262">
        <v>22.358660218492862</v>
      </c>
      <c r="C36" s="262">
        <v>7.4403441948965554</v>
      </c>
      <c r="D36" s="262">
        <v>6.456655726460526</v>
      </c>
      <c r="E36" s="262">
        <v>16.23274315997562</v>
      </c>
      <c r="F36" s="262">
        <v>16.20999682538719</v>
      </c>
      <c r="G36" s="262">
        <v>9.8686141794014368</v>
      </c>
      <c r="H36" s="262">
        <v>9.1252789083776733</v>
      </c>
      <c r="I36" s="262">
        <v>8.8871919774092873</v>
      </c>
      <c r="J36" s="262">
        <v>12.603173253673839</v>
      </c>
      <c r="K36" s="262">
        <v>9.1926144602801241</v>
      </c>
      <c r="L36" s="262">
        <v>9.6864498526453318</v>
      </c>
      <c r="M36" s="262">
        <v>8.7722117730408691</v>
      </c>
      <c r="N36" s="262">
        <v>8.8388565004274788</v>
      </c>
      <c r="O36" s="262">
        <v>6.3132038046838757</v>
      </c>
      <c r="P36" s="262">
        <v>6.1411272826358383</v>
      </c>
      <c r="Q36" s="262">
        <v>5.7776817255412203</v>
      </c>
      <c r="R36" s="262">
        <v>5.6879476521704948</v>
      </c>
      <c r="S36" s="262">
        <v>5.9846104305860157</v>
      </c>
      <c r="T36" s="262">
        <v>6.1842647621488558</v>
      </c>
      <c r="U36" s="262">
        <v>5.7679863607718156</v>
      </c>
      <c r="V36" s="262">
        <v>6.6506294415348366</v>
      </c>
      <c r="W36" s="262">
        <v>8.4899125589987303</v>
      </c>
      <c r="X36" s="262">
        <v>7.6484860179089509</v>
      </c>
      <c r="Y36" s="262">
        <v>8.1485691503596236</v>
      </c>
      <c r="DA36" s="72" t="s">
        <v>3081</v>
      </c>
    </row>
    <row r="37" spans="1:105" ht="12" customHeight="1" x14ac:dyDescent="0.25">
      <c r="A37" s="59" t="s">
        <v>28</v>
      </c>
      <c r="B37" s="230">
        <v>1.199440226349499</v>
      </c>
      <c r="C37" s="230">
        <v>1.469527149065684</v>
      </c>
      <c r="D37" s="230">
        <v>1.360046811581634</v>
      </c>
      <c r="E37" s="230">
        <v>1.0378858680876231</v>
      </c>
      <c r="F37" s="230">
        <v>1.281386885751963</v>
      </c>
      <c r="G37" s="230">
        <v>2.2478739239972159</v>
      </c>
      <c r="H37" s="230">
        <v>1.408122021945313</v>
      </c>
      <c r="I37" s="230">
        <v>1.2324471851799239</v>
      </c>
      <c r="J37" s="230">
        <v>1.1890130710601949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0.23685947447217351</v>
      </c>
      <c r="C38" s="230">
        <v>0.27930156533450051</v>
      </c>
      <c r="D38" s="230">
        <v>0.28120154305631362</v>
      </c>
      <c r="E38" s="230">
        <v>0.1301654409469124</v>
      </c>
      <c r="F38" s="230">
        <v>0.13136302650407711</v>
      </c>
      <c r="G38" s="230">
        <v>1.9199716779167431</v>
      </c>
      <c r="H38" s="230">
        <v>1.9527865005417679</v>
      </c>
      <c r="I38" s="230">
        <v>1.8749313831771801</v>
      </c>
      <c r="J38" s="230">
        <v>1.565970864605801</v>
      </c>
      <c r="K38" s="230">
        <v>1.607186101198532</v>
      </c>
      <c r="L38" s="230">
        <v>1.6269499499674269</v>
      </c>
      <c r="M38" s="230">
        <v>1.325658859628734</v>
      </c>
      <c r="N38" s="230">
        <v>1.155293619495912</v>
      </c>
      <c r="O38" s="230">
        <v>0.94350245481661588</v>
      </c>
      <c r="P38" s="230">
        <v>0.95545350131046625</v>
      </c>
      <c r="Q38" s="230">
        <v>0.92191009297773752</v>
      </c>
      <c r="R38" s="230">
        <v>1.0288432256977069</v>
      </c>
      <c r="S38" s="230">
        <v>1.039537913031271</v>
      </c>
      <c r="T38" s="230">
        <v>1.0220711025868761</v>
      </c>
      <c r="U38" s="230">
        <v>0.93776557687153683</v>
      </c>
      <c r="V38" s="230">
        <v>1.205405189206197</v>
      </c>
      <c r="W38" s="230">
        <v>1.2776517308552251</v>
      </c>
      <c r="X38" s="230">
        <v>1.183831203618853</v>
      </c>
      <c r="Y38" s="230">
        <v>1.097011189282207</v>
      </c>
      <c r="DA38" s="71" t="s">
        <v>3083</v>
      </c>
    </row>
    <row r="39" spans="1:105" ht="12" customHeight="1" x14ac:dyDescent="0.25">
      <c r="A39" s="59" t="s">
        <v>159</v>
      </c>
      <c r="B39" s="230">
        <v>19.71043862329411</v>
      </c>
      <c r="C39" s="230">
        <v>3.1667315960972768</v>
      </c>
      <c r="D39" s="230">
        <v>2.297110040075518</v>
      </c>
      <c r="E39" s="230">
        <v>13.19147389541474</v>
      </c>
      <c r="F39" s="230">
        <v>12.845295240603731</v>
      </c>
      <c r="G39" s="230">
        <v>3.9032861090985529</v>
      </c>
      <c r="H39" s="230">
        <v>3.9303012828067598</v>
      </c>
      <c r="I39" s="230">
        <v>3.6657536487530229</v>
      </c>
      <c r="J39" s="230">
        <v>5.8469403927067702</v>
      </c>
      <c r="K39" s="230">
        <v>5.6578552130766084</v>
      </c>
      <c r="L39" s="230">
        <v>5.4990519637933071</v>
      </c>
      <c r="M39" s="230">
        <v>4.8446203701415236</v>
      </c>
      <c r="N39" s="230">
        <v>5.1005503944807407</v>
      </c>
      <c r="O39" s="230">
        <v>4.9014387185347719</v>
      </c>
      <c r="P39" s="230">
        <v>4.706239300781065</v>
      </c>
      <c r="Q39" s="230">
        <v>4.4840199201793531</v>
      </c>
      <c r="R39" s="230">
        <v>4.4132778380007727</v>
      </c>
      <c r="S39" s="230">
        <v>4.3028328200864712</v>
      </c>
      <c r="T39" s="230">
        <v>4.2570544009735629</v>
      </c>
      <c r="U39" s="230">
        <v>4.1941797383484998</v>
      </c>
      <c r="V39" s="230">
        <v>4.859006662432698</v>
      </c>
      <c r="W39" s="230">
        <v>6.4156650006157729</v>
      </c>
      <c r="X39" s="230">
        <v>4.7508060339930882</v>
      </c>
      <c r="Y39" s="230">
        <v>4.967658869819279</v>
      </c>
      <c r="DA39" s="71" t="s">
        <v>3084</v>
      </c>
    </row>
    <row r="40" spans="1:105" ht="12" customHeight="1" x14ac:dyDescent="0.25">
      <c r="A40" s="59" t="s">
        <v>32</v>
      </c>
      <c r="B40" s="230">
        <v>0.91037396003080617</v>
      </c>
      <c r="C40" s="230">
        <v>1.4313381497412729</v>
      </c>
      <c r="D40" s="230">
        <v>1.561161881229262</v>
      </c>
      <c r="E40" s="230">
        <v>1.0005867673063511</v>
      </c>
      <c r="F40" s="230">
        <v>0.785398729740032</v>
      </c>
      <c r="G40" s="230">
        <v>0.56640700609642869</v>
      </c>
      <c r="H40" s="230">
        <v>0.56841603586466649</v>
      </c>
      <c r="I40" s="230">
        <v>0.62392375406318001</v>
      </c>
      <c r="J40" s="230">
        <v>2.6419870438957549</v>
      </c>
      <c r="K40" s="230">
        <v>1.907571864010208</v>
      </c>
      <c r="L40" s="230">
        <v>0.42157243152051621</v>
      </c>
      <c r="M40" s="230">
        <v>0.33442527927204979</v>
      </c>
      <c r="N40" s="230">
        <v>0.32639045300322672</v>
      </c>
      <c r="O40" s="230">
        <v>0.46826234875081829</v>
      </c>
      <c r="P40" s="230">
        <v>0.36859409466402437</v>
      </c>
      <c r="Q40" s="230">
        <v>0.30812263873882051</v>
      </c>
      <c r="R40" s="230">
        <v>0.20688466529771041</v>
      </c>
      <c r="S40" s="230">
        <v>0.21580444595555759</v>
      </c>
      <c r="T40" s="230">
        <v>0.200215390642526</v>
      </c>
      <c r="U40" s="230">
        <v>0.18948889970360669</v>
      </c>
      <c r="V40" s="230">
        <v>0.16485894259788389</v>
      </c>
      <c r="W40" s="230">
        <v>0.22964582090054181</v>
      </c>
      <c r="X40" s="230">
        <v>0.20091470724851601</v>
      </c>
      <c r="Y40" s="230">
        <v>0.17785073251216171</v>
      </c>
      <c r="DA40" s="71" t="s">
        <v>3085</v>
      </c>
    </row>
    <row r="41" spans="1:105" ht="12" customHeight="1" x14ac:dyDescent="0.25">
      <c r="A41" s="59" t="s">
        <v>35</v>
      </c>
      <c r="B41" s="230">
        <v>0.30154793434626948</v>
      </c>
      <c r="C41" s="230">
        <v>1.093445734657821</v>
      </c>
      <c r="D41" s="230">
        <v>0.95713545051779725</v>
      </c>
      <c r="E41" s="230">
        <v>0.87263118821999597</v>
      </c>
      <c r="F41" s="230">
        <v>1.16655294278739</v>
      </c>
      <c r="G41" s="230">
        <v>1.2310754622924971</v>
      </c>
      <c r="H41" s="230">
        <v>1.265653067219165</v>
      </c>
      <c r="I41" s="230">
        <v>1.4901360062359821</v>
      </c>
      <c r="J41" s="230">
        <v>1.359261881405321</v>
      </c>
      <c r="K41" s="230">
        <v>2.0001281994776521E-2</v>
      </c>
      <c r="L41" s="230">
        <v>2.1388755073640811</v>
      </c>
      <c r="M41" s="230">
        <v>2.267507263998561</v>
      </c>
      <c r="N41" s="230">
        <v>2.256622033447599</v>
      </c>
      <c r="O41" s="230">
        <v>2.8258166908075649E-7</v>
      </c>
      <c r="P41" s="230">
        <v>0.110840385880283</v>
      </c>
      <c r="Q41" s="230">
        <v>6.3629073645308107E-2</v>
      </c>
      <c r="R41" s="230">
        <v>3.894192317430447E-2</v>
      </c>
      <c r="S41" s="230">
        <v>0.42643525151271722</v>
      </c>
      <c r="T41" s="230">
        <v>0.70492386794589046</v>
      </c>
      <c r="U41" s="230">
        <v>0.44655214584817288</v>
      </c>
      <c r="V41" s="230">
        <v>0.42135864729805811</v>
      </c>
      <c r="W41" s="230">
        <v>0.56695000662719008</v>
      </c>
      <c r="X41" s="230">
        <v>1.5129340730484939</v>
      </c>
      <c r="Y41" s="230">
        <v>1.9060483587459769</v>
      </c>
      <c r="DA41" s="71" t="s">
        <v>3086</v>
      </c>
    </row>
    <row r="42" spans="1:105" ht="12" customHeight="1" x14ac:dyDescent="0.25">
      <c r="A42" s="60" t="s">
        <v>3087</v>
      </c>
      <c r="B42" s="262">
        <v>62.706919018563397</v>
      </c>
      <c r="C42" s="262">
        <v>63.072382815595901</v>
      </c>
      <c r="D42" s="262">
        <v>65.086560861969346</v>
      </c>
      <c r="E42" s="262">
        <v>66.373016084994859</v>
      </c>
      <c r="F42" s="262">
        <v>70.088603743413586</v>
      </c>
      <c r="G42" s="262">
        <v>63.055975664327988</v>
      </c>
      <c r="H42" s="262">
        <v>64.933271126512608</v>
      </c>
      <c r="I42" s="262">
        <v>63.785421516224623</v>
      </c>
      <c r="J42" s="262">
        <v>61.027397055634722</v>
      </c>
      <c r="K42" s="262">
        <v>61.648654285145973</v>
      </c>
      <c r="L42" s="262">
        <v>73.947852376286278</v>
      </c>
      <c r="M42" s="262">
        <v>62.625455776855993</v>
      </c>
      <c r="N42" s="262">
        <v>66.022387252404457</v>
      </c>
      <c r="O42" s="262">
        <v>73.813126228247256</v>
      </c>
      <c r="P42" s="262">
        <v>71.981800390779227</v>
      </c>
      <c r="Q42" s="262">
        <v>77.163774857856509</v>
      </c>
      <c r="R42" s="262">
        <v>81.183842896497168</v>
      </c>
      <c r="S42" s="262">
        <v>83.763016677856342</v>
      </c>
      <c r="T42" s="262">
        <v>84.399210377095045</v>
      </c>
      <c r="U42" s="262">
        <v>81.723671134253877</v>
      </c>
      <c r="V42" s="262">
        <v>27.356378819024041</v>
      </c>
      <c r="W42" s="262">
        <v>35.639890209719468</v>
      </c>
      <c r="X42" s="262">
        <v>34.165739592804307</v>
      </c>
      <c r="Y42" s="262">
        <v>38.875134747988653</v>
      </c>
      <c r="DA42" s="72" t="s">
        <v>3088</v>
      </c>
    </row>
    <row r="43" spans="1:105" ht="12" customHeight="1" x14ac:dyDescent="0.25">
      <c r="A43" s="64" t="s">
        <v>28</v>
      </c>
      <c r="B43" s="229">
        <v>0.30364208077553573</v>
      </c>
      <c r="C43" s="229">
        <v>4.3765801226093873E-2</v>
      </c>
      <c r="D43" s="229">
        <v>2.9049963083205739E-2</v>
      </c>
      <c r="E43" s="229">
        <v>0.12519228404903701</v>
      </c>
      <c r="F43" s="229">
        <v>0.13894032952673449</v>
      </c>
      <c r="G43" s="229">
        <v>0.1149431089066178</v>
      </c>
      <c r="H43" s="229">
        <v>5.8701459416458518E-2</v>
      </c>
      <c r="I43" s="229">
        <v>5.0558696890478753E-2</v>
      </c>
      <c r="J43" s="229">
        <v>0.10340928928565429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5.9961723894337703E-2</v>
      </c>
      <c r="C45" s="229">
        <v>8.3182245379668351E-3</v>
      </c>
      <c r="D45" s="229">
        <v>6.0063332932096493E-3</v>
      </c>
      <c r="E45" s="229">
        <v>1.5700867848234591E-2</v>
      </c>
      <c r="F45" s="229">
        <v>1.424364678072613E-2</v>
      </c>
      <c r="G45" s="229">
        <v>9.8176108240080828E-2</v>
      </c>
      <c r="H45" s="229">
        <v>8.1407304000684577E-2</v>
      </c>
      <c r="I45" s="229">
        <v>7.6915334492538331E-2</v>
      </c>
      <c r="J45" s="229">
        <v>0.13619356934952401</v>
      </c>
      <c r="K45" s="229">
        <v>7.3336570257002326E-2</v>
      </c>
      <c r="L45" s="229">
        <v>5.9728595168915773E-2</v>
      </c>
      <c r="M45" s="229">
        <v>5.5536944802152877E-2</v>
      </c>
      <c r="N45" s="229">
        <v>4.4192863230343597E-2</v>
      </c>
      <c r="O45" s="229">
        <v>1.466280130004168E-2</v>
      </c>
      <c r="P45" s="229">
        <v>1.526503360642501E-2</v>
      </c>
      <c r="Q45" s="229">
        <v>1.1336835324237741E-2</v>
      </c>
      <c r="R45" s="229">
        <v>1.1092949911340759E-2</v>
      </c>
      <c r="S45" s="229">
        <v>1.181946483026467E-2</v>
      </c>
      <c r="T45" s="229">
        <v>1.223149541745322E-2</v>
      </c>
      <c r="U45" s="229">
        <v>1.042104598637472E-2</v>
      </c>
      <c r="V45" s="229">
        <v>0.14365615795451989</v>
      </c>
      <c r="W45" s="229">
        <v>0.14691690067092411</v>
      </c>
      <c r="X45" s="229">
        <v>0.12246066474684129</v>
      </c>
      <c r="Y45" s="229">
        <v>0.1003376063386645</v>
      </c>
      <c r="DA45" s="73" t="s">
        <v>3091</v>
      </c>
    </row>
    <row r="46" spans="1:105" ht="12" customHeight="1" x14ac:dyDescent="0.25">
      <c r="A46" s="64" t="s">
        <v>159</v>
      </c>
      <c r="B46" s="229">
        <v>4.9897597771842541</v>
      </c>
      <c r="C46" s="229">
        <v>9.4312340986215867E-2</v>
      </c>
      <c r="D46" s="229">
        <v>4.9065194884470108E-2</v>
      </c>
      <c r="E46" s="229">
        <v>1.591187237170083</v>
      </c>
      <c r="F46" s="229">
        <v>1.3928108469366269</v>
      </c>
      <c r="G46" s="229">
        <v>0.19959119394649791</v>
      </c>
      <c r="H46" s="229">
        <v>0.1638454747894684</v>
      </c>
      <c r="I46" s="229">
        <v>0.15038025956091061</v>
      </c>
      <c r="J46" s="229">
        <v>0.50851245055386052</v>
      </c>
      <c r="K46" s="229">
        <v>0.2581702865824399</v>
      </c>
      <c r="L46" s="229">
        <v>0.20188122478187959</v>
      </c>
      <c r="M46" s="229">
        <v>0.20295976761267781</v>
      </c>
      <c r="N46" s="229">
        <v>0.19510877769853391</v>
      </c>
      <c r="O46" s="229">
        <v>7.6172374165338091E-2</v>
      </c>
      <c r="P46" s="229">
        <v>7.5190368749255374E-2</v>
      </c>
      <c r="Q46" s="229">
        <v>5.5140512955532378E-2</v>
      </c>
      <c r="R46" s="229">
        <v>4.758379972670107E-2</v>
      </c>
      <c r="S46" s="229">
        <v>4.8922872893805418E-2</v>
      </c>
      <c r="T46" s="229">
        <v>5.0945713332044062E-2</v>
      </c>
      <c r="U46" s="229">
        <v>4.6608385940400433E-2</v>
      </c>
      <c r="V46" s="229">
        <v>0.57908015897971343</v>
      </c>
      <c r="W46" s="229">
        <v>0.73773595328866448</v>
      </c>
      <c r="X46" s="229">
        <v>0.49144410387869009</v>
      </c>
      <c r="Y46" s="229">
        <v>0.4543645543222235</v>
      </c>
      <c r="DA46" s="73" t="s">
        <v>3092</v>
      </c>
    </row>
    <row r="47" spans="1:105" ht="12" customHeight="1" x14ac:dyDescent="0.25">
      <c r="A47" s="64" t="s">
        <v>32</v>
      </c>
      <c r="B47" s="229">
        <v>0.230464042671745</v>
      </c>
      <c r="C47" s="229">
        <v>4.2628447517100973E-2</v>
      </c>
      <c r="D47" s="229">
        <v>3.3345686803145702E-2</v>
      </c>
      <c r="E47" s="229">
        <v>0.12069317700522821</v>
      </c>
      <c r="F47" s="229">
        <v>8.5160508144205962E-2</v>
      </c>
      <c r="G47" s="229">
        <v>2.8962737408085078E-2</v>
      </c>
      <c r="H47" s="229">
        <v>2.3695993913139601E-2</v>
      </c>
      <c r="I47" s="229">
        <v>2.5595232269401261E-2</v>
      </c>
      <c r="J47" s="229">
        <v>0.2297754407927238</v>
      </c>
      <c r="K47" s="229">
        <v>8.7043297550259621E-2</v>
      </c>
      <c r="L47" s="229">
        <v>1.547676933587815E-2</v>
      </c>
      <c r="M47" s="229">
        <v>1.4010360312892231E-2</v>
      </c>
      <c r="N47" s="229">
        <v>1.248524912269069E-2</v>
      </c>
      <c r="O47" s="229">
        <v>7.2771806167251461E-3</v>
      </c>
      <c r="P47" s="229">
        <v>5.8889325691505526E-3</v>
      </c>
      <c r="Q47" s="229">
        <v>3.789019820543344E-3</v>
      </c>
      <c r="R47" s="229">
        <v>2.2306228706668861E-3</v>
      </c>
      <c r="S47" s="229">
        <v>2.45367968518695E-3</v>
      </c>
      <c r="T47" s="229">
        <v>2.396050164170944E-3</v>
      </c>
      <c r="U47" s="229">
        <v>2.105720860757658E-3</v>
      </c>
      <c r="V47" s="229">
        <v>1.964733726893348E-2</v>
      </c>
      <c r="W47" s="229">
        <v>2.640692408106695E-2</v>
      </c>
      <c r="X47" s="229">
        <v>2.0783493906781539E-2</v>
      </c>
      <c r="Y47" s="229">
        <v>1.6267032606590619E-2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5.7556119943882579E-2</v>
      </c>
      <c r="H48" s="229">
        <v>5.3793242857351304E-3</v>
      </c>
      <c r="I48" s="229">
        <v>3.2593935327363721E-3</v>
      </c>
      <c r="J48" s="229">
        <v>2.7691595461040021E-3</v>
      </c>
      <c r="K48" s="229">
        <v>2.941403919784564E-3</v>
      </c>
      <c r="L48" s="229">
        <v>4.4995530232432107E-2</v>
      </c>
      <c r="M48" s="229">
        <v>3.6515807220390183E-2</v>
      </c>
      <c r="N48" s="229">
        <v>3.6356812413916799E-2</v>
      </c>
      <c r="O48" s="229">
        <v>2.9016552181684519E-2</v>
      </c>
      <c r="P48" s="229">
        <v>1.58199832442611E-2</v>
      </c>
      <c r="Q48" s="229">
        <v>1.336881331110421E-2</v>
      </c>
      <c r="R48" s="229">
        <v>2.412746188257715E-2</v>
      </c>
      <c r="S48" s="229">
        <v>2.395521750889602E-2</v>
      </c>
      <c r="T48" s="229">
        <v>2.8513068627845459E-2</v>
      </c>
      <c r="U48" s="229">
        <v>3.4872860886844069E-2</v>
      </c>
      <c r="V48" s="229">
        <v>7.9351657998010916E-2</v>
      </c>
      <c r="W48" s="229">
        <v>6.3876163501251804E-2</v>
      </c>
      <c r="X48" s="229">
        <v>7.3972333712361199E-2</v>
      </c>
      <c r="Y48" s="229">
        <v>7.4131328518823605E-2</v>
      </c>
      <c r="DA48" s="73" t="s">
        <v>3094</v>
      </c>
    </row>
    <row r="49" spans="1:105" ht="12" customHeight="1" x14ac:dyDescent="0.25">
      <c r="A49" s="64" t="s">
        <v>35</v>
      </c>
      <c r="B49" s="229">
        <v>7.6337811778363587E-2</v>
      </c>
      <c r="C49" s="229">
        <v>3.256525658949589E-2</v>
      </c>
      <c r="D49" s="229">
        <v>2.0443965065316119E-2</v>
      </c>
      <c r="E49" s="229">
        <v>0.105258867997674</v>
      </c>
      <c r="F49" s="229">
        <v>0.1264889254630906</v>
      </c>
      <c r="G49" s="229">
        <v>6.2949989954475177E-2</v>
      </c>
      <c r="H49" s="229">
        <v>5.2762247165230043E-2</v>
      </c>
      <c r="I49" s="229">
        <v>6.1129868744740468E-2</v>
      </c>
      <c r="J49" s="229">
        <v>0.1182159460903769</v>
      </c>
      <c r="K49" s="229">
        <v>9.1266681633582003E-4</v>
      </c>
      <c r="L49" s="229">
        <v>7.8522408939879343E-2</v>
      </c>
      <c r="M49" s="229">
        <v>9.4994594457307832E-2</v>
      </c>
      <c r="N49" s="229">
        <v>8.6321422713511745E-2</v>
      </c>
      <c r="O49" s="229">
        <v>4.3915506987955924E-9</v>
      </c>
      <c r="P49" s="229">
        <v>1.7708681930528E-3</v>
      </c>
      <c r="Q49" s="229">
        <v>7.8245409747138234E-4</v>
      </c>
      <c r="R49" s="229">
        <v>4.1987038689095978E-4</v>
      </c>
      <c r="S49" s="229">
        <v>4.848535483369153E-3</v>
      </c>
      <c r="T49" s="229">
        <v>8.436079484695793E-3</v>
      </c>
      <c r="U49" s="229">
        <v>4.9623707267254548E-3</v>
      </c>
      <c r="V49" s="229">
        <v>5.0216113995339907E-2</v>
      </c>
      <c r="W49" s="229">
        <v>6.5193460625824512E-2</v>
      </c>
      <c r="X49" s="229">
        <v>0.1565045014333952</v>
      </c>
      <c r="Y49" s="229">
        <v>0.1743358060070915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1.324956720623678E-2</v>
      </c>
      <c r="L50" s="229">
        <v>5.6310660626571432E-2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4.0116774595729963</v>
      </c>
      <c r="C51" s="229">
        <v>3.5479426073513878</v>
      </c>
      <c r="D51" s="229">
        <v>4.6263116327046108</v>
      </c>
      <c r="E51" s="229">
        <v>5.6825936295228354</v>
      </c>
      <c r="F51" s="229">
        <v>5.8592501090832432</v>
      </c>
      <c r="G51" s="229">
        <v>3.996957190403136</v>
      </c>
      <c r="H51" s="229">
        <v>4.7845644634140374</v>
      </c>
      <c r="I51" s="229">
        <v>4.471728932107828</v>
      </c>
      <c r="J51" s="229">
        <v>2.0021553501020191</v>
      </c>
      <c r="K51" s="229">
        <v>2.3186742610914348</v>
      </c>
      <c r="L51" s="229">
        <v>4.3134761013986083</v>
      </c>
      <c r="M51" s="229">
        <v>3.6988419282636671</v>
      </c>
      <c r="N51" s="229">
        <v>2.9259416748551348</v>
      </c>
      <c r="O51" s="229">
        <v>3.080524375452808</v>
      </c>
      <c r="P51" s="229">
        <v>3.2351070760481591</v>
      </c>
      <c r="Q51" s="229">
        <v>2.7750423539454019</v>
      </c>
      <c r="R51" s="229">
        <v>3.8534113792946521</v>
      </c>
      <c r="S51" s="229">
        <v>4.1588934008019134</v>
      </c>
      <c r="T51" s="229">
        <v>4.0043107002066467</v>
      </c>
      <c r="U51" s="229">
        <v>4.3134761013971916</v>
      </c>
      <c r="V51" s="229">
        <v>14.85056541000878</v>
      </c>
      <c r="W51" s="229">
        <v>18.935830965863939</v>
      </c>
      <c r="X51" s="229">
        <v>17.01464372095074</v>
      </c>
      <c r="Y51" s="229">
        <v>21.37596400951907</v>
      </c>
      <c r="DA51" s="73" t="s">
        <v>3097</v>
      </c>
    </row>
    <row r="52" spans="1:105" ht="12" customHeight="1" x14ac:dyDescent="0.25">
      <c r="A52" s="64" t="s">
        <v>39</v>
      </c>
      <c r="B52" s="229">
        <v>53.035076122686171</v>
      </c>
      <c r="C52" s="229">
        <v>59.302850137387637</v>
      </c>
      <c r="D52" s="229">
        <v>60.322338086135389</v>
      </c>
      <c r="E52" s="229">
        <v>58.732390021401763</v>
      </c>
      <c r="F52" s="229">
        <v>62.471709377478952</v>
      </c>
      <c r="G52" s="229">
        <v>58.496839215525213</v>
      </c>
      <c r="H52" s="229">
        <v>59.762914859527847</v>
      </c>
      <c r="I52" s="229">
        <v>58.94585379862599</v>
      </c>
      <c r="J52" s="229">
        <v>57.926365849914447</v>
      </c>
      <c r="K52" s="229">
        <v>58.894326231722467</v>
      </c>
      <c r="L52" s="229">
        <v>69.177461085802108</v>
      </c>
      <c r="M52" s="229">
        <v>58.522596374186897</v>
      </c>
      <c r="N52" s="229">
        <v>62.721980452370332</v>
      </c>
      <c r="O52" s="229">
        <v>70.605472940139109</v>
      </c>
      <c r="P52" s="229">
        <v>68.63275812836892</v>
      </c>
      <c r="Q52" s="229">
        <v>74.304314868402216</v>
      </c>
      <c r="R52" s="229">
        <v>77.244976812424341</v>
      </c>
      <c r="S52" s="229">
        <v>79.512123506652912</v>
      </c>
      <c r="T52" s="229">
        <v>80.292377269862186</v>
      </c>
      <c r="U52" s="229">
        <v>77.311224648455578</v>
      </c>
      <c r="V52" s="229">
        <v>11.63386198281874</v>
      </c>
      <c r="W52" s="229">
        <v>15.6639298416878</v>
      </c>
      <c r="X52" s="229">
        <v>16.285930774175501</v>
      </c>
      <c r="Y52" s="229">
        <v>16.67973441067619</v>
      </c>
      <c r="DA52" s="73" t="s">
        <v>3098</v>
      </c>
    </row>
    <row r="53" spans="1:105" ht="12" customHeight="1" x14ac:dyDescent="0.25">
      <c r="A53" s="60" t="s">
        <v>3099</v>
      </c>
      <c r="B53" s="262">
        <v>2.8952150103974019</v>
      </c>
      <c r="C53" s="262">
        <v>3.465898318944209</v>
      </c>
      <c r="D53" s="262">
        <v>3.6140308083107571</v>
      </c>
      <c r="E53" s="262">
        <v>2.8506257244596598</v>
      </c>
      <c r="F53" s="262">
        <v>2.8881760241208339</v>
      </c>
      <c r="G53" s="262">
        <v>2.977997569259117</v>
      </c>
      <c r="H53" s="262">
        <v>2.4736102362624859</v>
      </c>
      <c r="I53" s="262">
        <v>2.584168258412515</v>
      </c>
      <c r="J53" s="262">
        <v>2.804504929199461</v>
      </c>
      <c r="K53" s="262">
        <v>3.1111266731490521</v>
      </c>
      <c r="L53" s="262">
        <v>1.765127845849829</v>
      </c>
      <c r="M53" s="262">
        <v>1.319327658863221</v>
      </c>
      <c r="N53" s="262">
        <v>1.7613025986227671</v>
      </c>
      <c r="O53" s="262">
        <v>1.3971094370992589</v>
      </c>
      <c r="P53" s="262">
        <v>0.94814656218966309</v>
      </c>
      <c r="Q53" s="262">
        <v>1.4004852442966671</v>
      </c>
      <c r="R53" s="262">
        <v>1.3806925484157591</v>
      </c>
      <c r="S53" s="262">
        <v>1.379484885458947</v>
      </c>
      <c r="T53" s="262">
        <v>1.4297228837764371</v>
      </c>
      <c r="U53" s="262">
        <v>1.306512088124314</v>
      </c>
      <c r="V53" s="262">
        <v>1.217454899669449</v>
      </c>
      <c r="W53" s="262">
        <v>1.2959876103687831</v>
      </c>
      <c r="X53" s="262">
        <v>0.75568221817978076</v>
      </c>
      <c r="Y53" s="262">
        <v>0.74581932043656918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28.538853551115203</v>
      </c>
      <c r="C54" s="261">
        <f t="shared" si="2"/>
        <v>29.566569731804698</v>
      </c>
      <c r="D54" s="261">
        <f t="shared" si="2"/>
        <v>30.326318331076124</v>
      </c>
      <c r="E54" s="261">
        <f t="shared" si="2"/>
        <v>28.260940485163644</v>
      </c>
      <c r="F54" s="261">
        <f t="shared" si="2"/>
        <v>29.000485880294459</v>
      </c>
      <c r="G54" s="261">
        <f t="shared" si="2"/>
        <v>27.225271905768434</v>
      </c>
      <c r="H54" s="261">
        <f t="shared" si="2"/>
        <v>23.911161512291301</v>
      </c>
      <c r="I54" s="261">
        <f t="shared" si="2"/>
        <v>24.510778735261745</v>
      </c>
      <c r="J54" s="261">
        <f t="shared" si="2"/>
        <v>26.834891097577518</v>
      </c>
      <c r="K54" s="261">
        <f t="shared" si="2"/>
        <v>25.824980931344321</v>
      </c>
      <c r="L54" s="261">
        <f t="shared" si="2"/>
        <v>20.386679202344304</v>
      </c>
      <c r="M54" s="261">
        <f t="shared" si="2"/>
        <v>16.38261809088052</v>
      </c>
      <c r="N54" s="261">
        <f t="shared" si="2"/>
        <v>19.495203171846057</v>
      </c>
      <c r="O54" s="261">
        <f t="shared" si="2"/>
        <v>14.538010940024751</v>
      </c>
      <c r="P54" s="261">
        <f t="shared" si="2"/>
        <v>12.98062091053713</v>
      </c>
      <c r="Q54" s="261">
        <f t="shared" si="2"/>
        <v>16.017590937272473</v>
      </c>
      <c r="R54" s="261">
        <f t="shared" si="2"/>
        <v>16.026490804182188</v>
      </c>
      <c r="S54" s="261">
        <f t="shared" si="2"/>
        <v>17.047057946832453</v>
      </c>
      <c r="T54" s="261">
        <f t="shared" si="2"/>
        <v>17.611191677874828</v>
      </c>
      <c r="U54" s="261">
        <f t="shared" si="2"/>
        <v>16.380000956845503</v>
      </c>
      <c r="V54" s="261">
        <f t="shared" si="2"/>
        <v>11.962138246786804</v>
      </c>
      <c r="W54" s="261">
        <f t="shared" si="2"/>
        <v>13.690289656297239</v>
      </c>
      <c r="X54" s="261">
        <f t="shared" si="2"/>
        <v>10.166494677653272</v>
      </c>
      <c r="Y54" s="261">
        <f t="shared" si="2"/>
        <v>10.674053240409304</v>
      </c>
      <c r="DA54" s="70"/>
    </row>
    <row r="55" spans="1:105" ht="12" customHeight="1" x14ac:dyDescent="0.25">
      <c r="A55" s="60" t="s">
        <v>3102</v>
      </c>
      <c r="B55" s="262">
        <v>5.251781551997321</v>
      </c>
      <c r="C55" s="262">
        <v>2.5917573552086068</v>
      </c>
      <c r="D55" s="262">
        <v>2.249877909474022</v>
      </c>
      <c r="E55" s="262">
        <v>4.9840357256516032</v>
      </c>
      <c r="F55" s="262">
        <v>5.2031986226356741</v>
      </c>
      <c r="G55" s="262">
        <v>3.3809883864956332</v>
      </c>
      <c r="H55" s="262">
        <v>3.1606754607886418</v>
      </c>
      <c r="I55" s="262">
        <v>3.1375549951319841</v>
      </c>
      <c r="J55" s="262">
        <v>4.2559738108147256</v>
      </c>
      <c r="K55" s="262">
        <v>1.2327148620450621</v>
      </c>
      <c r="L55" s="262">
        <v>3.502039610997536</v>
      </c>
      <c r="M55" s="262">
        <v>3.2090904147717652</v>
      </c>
      <c r="N55" s="262">
        <v>3.2313711629435882</v>
      </c>
      <c r="O55" s="262">
        <v>2.3901417193979261E-2</v>
      </c>
      <c r="P55" s="262">
        <v>1.483846378816907</v>
      </c>
      <c r="Q55" s="262">
        <v>1.229743268245715</v>
      </c>
      <c r="R55" s="262">
        <v>1.0631391315346179</v>
      </c>
      <c r="S55" s="262">
        <v>1.8974075521065681</v>
      </c>
      <c r="T55" s="262">
        <v>2.0914610532451432</v>
      </c>
      <c r="U55" s="262">
        <v>1.851813372129393</v>
      </c>
      <c r="V55" s="262">
        <v>2.0954742455947382</v>
      </c>
      <c r="W55" s="262">
        <v>2.6967222084984992</v>
      </c>
      <c r="X55" s="262">
        <v>2.7492421114365468</v>
      </c>
      <c r="Y55" s="262">
        <v>2.9657473985129168</v>
      </c>
      <c r="DA55" s="72" t="s">
        <v>3103</v>
      </c>
    </row>
    <row r="56" spans="1:105" ht="12" customHeight="1" x14ac:dyDescent="0.25">
      <c r="A56" s="60" t="s">
        <v>3104</v>
      </c>
      <c r="B56" s="262">
        <v>4.7177619324311024</v>
      </c>
      <c r="C56" s="262">
        <v>4.7452576412987506</v>
      </c>
      <c r="D56" s="262">
        <v>4.8967945476089803</v>
      </c>
      <c r="E56" s="262">
        <v>4.9935811474604286</v>
      </c>
      <c r="F56" s="262">
        <v>5.2731237926079171</v>
      </c>
      <c r="G56" s="262">
        <v>4.7440232474729509</v>
      </c>
      <c r="H56" s="262">
        <v>4.8852617775432678</v>
      </c>
      <c r="I56" s="262">
        <v>4.7989031861736402</v>
      </c>
      <c r="J56" s="262">
        <v>4.5914029132765943</v>
      </c>
      <c r="K56" s="262">
        <v>4.6381432691018896</v>
      </c>
      <c r="L56" s="262">
        <v>5.5634747869306276</v>
      </c>
      <c r="M56" s="262">
        <v>4.7116330365032706</v>
      </c>
      <c r="N56" s="262">
        <v>4.9672015487702401</v>
      </c>
      <c r="O56" s="262">
        <v>5.5533386504010442</v>
      </c>
      <c r="P56" s="262">
        <v>5.4155586500899711</v>
      </c>
      <c r="Q56" s="262">
        <v>5.8054250676757233</v>
      </c>
      <c r="R56" s="262">
        <v>6.107875327636151</v>
      </c>
      <c r="S56" s="262">
        <v>6.3019197500581576</v>
      </c>
      <c r="T56" s="262">
        <v>6.3497838528222008</v>
      </c>
      <c r="U56" s="262">
        <v>6.1484893643325798</v>
      </c>
      <c r="V56" s="262">
        <v>2.0581601619328418</v>
      </c>
      <c r="W56" s="262">
        <v>2.681371050261026</v>
      </c>
      <c r="X56" s="262">
        <v>2.5704631668567508</v>
      </c>
      <c r="Y56" s="262">
        <v>2.924775028061843</v>
      </c>
      <c r="DA56" s="72" t="s">
        <v>3105</v>
      </c>
    </row>
    <row r="57" spans="1:105" ht="12" customHeight="1" x14ac:dyDescent="0.25">
      <c r="A57" s="64" t="s">
        <v>28</v>
      </c>
      <c r="B57" s="229">
        <v>2.2844545262109259E-2</v>
      </c>
      <c r="C57" s="229">
        <v>3.292724857135589E-3</v>
      </c>
      <c r="D57" s="229">
        <v>2.185577159865009E-3</v>
      </c>
      <c r="E57" s="229">
        <v>9.4188552262598341E-3</v>
      </c>
      <c r="F57" s="229">
        <v>1.045319093618065E-2</v>
      </c>
      <c r="G57" s="229">
        <v>8.6477574099022778E-3</v>
      </c>
      <c r="H57" s="229">
        <v>4.4164107397962529E-3</v>
      </c>
      <c r="I57" s="229">
        <v>3.8037891077476191E-3</v>
      </c>
      <c r="J57" s="229">
        <v>7.7800092252529891E-3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4.5112268760630226E-3</v>
      </c>
      <c r="C59" s="229">
        <v>6.2582253577179927E-4</v>
      </c>
      <c r="D59" s="229">
        <v>4.518871443167133E-4</v>
      </c>
      <c r="E59" s="229">
        <v>1.1812565152276809E-3</v>
      </c>
      <c r="F59" s="229">
        <v>1.0716223283304929E-3</v>
      </c>
      <c r="G59" s="229">
        <v>7.3862902751157967E-3</v>
      </c>
      <c r="H59" s="229">
        <v>6.124687448327365E-3</v>
      </c>
      <c r="I59" s="229">
        <v>5.7867336295326652E-3</v>
      </c>
      <c r="J59" s="229">
        <v>1.0246538132879559E-2</v>
      </c>
      <c r="K59" s="229">
        <v>5.5174849096177271E-3</v>
      </c>
      <c r="L59" s="229">
        <v>4.4936874108275184E-3</v>
      </c>
      <c r="M59" s="229">
        <v>4.1783281355851683E-3</v>
      </c>
      <c r="N59" s="229">
        <v>3.32485491388165E-3</v>
      </c>
      <c r="O59" s="229">
        <v>1.1031574645799379E-3</v>
      </c>
      <c r="P59" s="229">
        <v>1.148466478226333E-3</v>
      </c>
      <c r="Q59" s="229">
        <v>8.5292804947243177E-4</v>
      </c>
      <c r="R59" s="229">
        <v>8.3457930367453973E-4</v>
      </c>
      <c r="S59" s="229">
        <v>8.8923873331144866E-4</v>
      </c>
      <c r="T59" s="229">
        <v>9.2023789974569686E-4</v>
      </c>
      <c r="U59" s="229">
        <v>7.8402853815985379E-4</v>
      </c>
      <c r="V59" s="229">
        <v>1.080798680535572E-2</v>
      </c>
      <c r="W59" s="229">
        <v>1.105330914138614E-2</v>
      </c>
      <c r="X59" s="229">
        <v>9.2133415483516973E-3</v>
      </c>
      <c r="Y59" s="229">
        <v>7.5489108217177076E-3</v>
      </c>
      <c r="DA59" s="73" t="s">
        <v>3108</v>
      </c>
    </row>
    <row r="60" spans="1:105" ht="12" customHeight="1" x14ac:dyDescent="0.25">
      <c r="A60" s="64" t="s">
        <v>159</v>
      </c>
      <c r="B60" s="229">
        <v>0.37540512430226353</v>
      </c>
      <c r="C60" s="229">
        <v>7.0955993218469599E-3</v>
      </c>
      <c r="D60" s="229">
        <v>3.6914253204617009E-3</v>
      </c>
      <c r="E60" s="229">
        <v>0.119713146370163</v>
      </c>
      <c r="F60" s="229">
        <v>0.1047882768855142</v>
      </c>
      <c r="G60" s="229">
        <v>1.5016265375285101E-2</v>
      </c>
      <c r="H60" s="229">
        <v>1.232693227256188E-2</v>
      </c>
      <c r="I60" s="229">
        <v>1.1313875327466629E-2</v>
      </c>
      <c r="J60" s="229">
        <v>3.8257990010321798E-2</v>
      </c>
      <c r="K60" s="229">
        <v>1.942346983692338E-2</v>
      </c>
      <c r="L60" s="229">
        <v>1.5188556096442341E-2</v>
      </c>
      <c r="M60" s="229">
        <v>1.5269700384652869E-2</v>
      </c>
      <c r="N60" s="229">
        <v>1.4679030297068379E-2</v>
      </c>
      <c r="O60" s="229">
        <v>5.7308369277997281E-3</v>
      </c>
      <c r="P60" s="229">
        <v>5.656955642577205E-3</v>
      </c>
      <c r="Q60" s="229">
        <v>4.1485025421090166E-3</v>
      </c>
      <c r="R60" s="229">
        <v>3.5799723932314282E-3</v>
      </c>
      <c r="S60" s="229">
        <v>3.6807177098787782E-3</v>
      </c>
      <c r="T60" s="229">
        <v>3.8329063321914038E-3</v>
      </c>
      <c r="U60" s="229">
        <v>3.506587029998778E-3</v>
      </c>
      <c r="V60" s="229">
        <v>4.3567159296279363E-2</v>
      </c>
      <c r="W60" s="229">
        <v>5.5503645388488863E-2</v>
      </c>
      <c r="X60" s="229">
        <v>3.6973851075512737E-2</v>
      </c>
      <c r="Y60" s="229">
        <v>3.4184167096342838E-2</v>
      </c>
      <c r="DA60" s="73" t="s">
        <v>3109</v>
      </c>
    </row>
    <row r="61" spans="1:105" ht="12" customHeight="1" x14ac:dyDescent="0.25">
      <c r="A61" s="64" t="s">
        <v>32</v>
      </c>
      <c r="B61" s="229">
        <v>1.7338987536432222E-2</v>
      </c>
      <c r="C61" s="229">
        <v>3.2071559260514831E-3</v>
      </c>
      <c r="D61" s="229">
        <v>2.5087664052523412E-3</v>
      </c>
      <c r="E61" s="229">
        <v>9.0803644141864495E-3</v>
      </c>
      <c r="F61" s="229">
        <v>6.4070601738587564E-3</v>
      </c>
      <c r="G61" s="229">
        <v>2.17901472662709E-3</v>
      </c>
      <c r="H61" s="229">
        <v>1.7827707019289979E-3</v>
      </c>
      <c r="I61" s="229">
        <v>1.925660108042728E-3</v>
      </c>
      <c r="J61" s="229">
        <v>1.7287180498512151E-2</v>
      </c>
      <c r="K61" s="229">
        <v>6.5487120413988418E-3</v>
      </c>
      <c r="L61" s="229">
        <v>1.164396439062933E-3</v>
      </c>
      <c r="M61" s="229">
        <v>1.0540709953273161E-3</v>
      </c>
      <c r="N61" s="229">
        <v>9.3932908760055325E-4</v>
      </c>
      <c r="O61" s="229">
        <v>5.474994821360608E-4</v>
      </c>
      <c r="P61" s="229">
        <v>4.4305448796116991E-4</v>
      </c>
      <c r="Q61" s="229">
        <v>2.8506732192175608E-4</v>
      </c>
      <c r="R61" s="229">
        <v>1.6782115641380949E-4</v>
      </c>
      <c r="S61" s="229">
        <v>1.846028603275449E-4</v>
      </c>
      <c r="T61" s="229">
        <v>1.8026709699091751E-4</v>
      </c>
      <c r="U61" s="229">
        <v>1.5842413999430651E-4</v>
      </c>
      <c r="V61" s="229">
        <v>1.4781695750921741E-3</v>
      </c>
      <c r="W61" s="229">
        <v>1.986727830550491E-3</v>
      </c>
      <c r="X61" s="229">
        <v>1.5636484443973561E-3</v>
      </c>
      <c r="Y61" s="229">
        <v>1.223851982940987E-3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4.3302409989127936E-3</v>
      </c>
      <c r="H62" s="229">
        <v>4.047140528452762E-4</v>
      </c>
      <c r="I62" s="229">
        <v>2.4522083004913152E-4</v>
      </c>
      <c r="J62" s="229">
        <v>2.0833802227741721E-4</v>
      </c>
      <c r="K62" s="229">
        <v>2.2129684662955959E-4</v>
      </c>
      <c r="L62" s="229">
        <v>3.3852436538506919E-3</v>
      </c>
      <c r="M62" s="229">
        <v>2.7472707626625841E-3</v>
      </c>
      <c r="N62" s="229">
        <v>2.7353087709529882E-3</v>
      </c>
      <c r="O62" s="229">
        <v>2.1830634870232848E-3</v>
      </c>
      <c r="P62" s="229">
        <v>1.1902181751168219E-3</v>
      </c>
      <c r="Q62" s="229">
        <v>1.005804136258623E-3</v>
      </c>
      <c r="R62" s="229">
        <v>1.8152322419493769E-3</v>
      </c>
      <c r="S62" s="229">
        <v>1.802273417597193E-3</v>
      </c>
      <c r="T62" s="229">
        <v>2.145183846609063E-3</v>
      </c>
      <c r="U62" s="229">
        <v>2.6236635149976721E-3</v>
      </c>
      <c r="V62" s="229">
        <v>5.9700306957751132E-3</v>
      </c>
      <c r="W62" s="229">
        <v>4.8057301693731763E-3</v>
      </c>
      <c r="X62" s="229">
        <v>5.5653166429362648E-3</v>
      </c>
      <c r="Y62" s="229">
        <v>5.5772786346450359E-3</v>
      </c>
      <c r="DA62" s="73" t="s">
        <v>3111</v>
      </c>
    </row>
    <row r="63" spans="1:105" ht="12" customHeight="1" x14ac:dyDescent="0.25">
      <c r="A63" s="64" t="s">
        <v>35</v>
      </c>
      <c r="B63" s="229">
        <v>5.7432836447671651E-3</v>
      </c>
      <c r="C63" s="229">
        <v>2.4500506525012579E-3</v>
      </c>
      <c r="D63" s="229">
        <v>1.5381039547573249E-3</v>
      </c>
      <c r="E63" s="229">
        <v>7.919162482583628E-3</v>
      </c>
      <c r="F63" s="229">
        <v>9.5164081853108887E-3</v>
      </c>
      <c r="G63" s="229">
        <v>4.7360494009636477E-3</v>
      </c>
      <c r="H63" s="229">
        <v>3.9695734544373702E-3</v>
      </c>
      <c r="I63" s="229">
        <v>4.5991123820494414E-3</v>
      </c>
      <c r="J63" s="229">
        <v>8.8939896745111203E-3</v>
      </c>
      <c r="K63" s="229">
        <v>6.8664588062882995E-5</v>
      </c>
      <c r="L63" s="229">
        <v>5.907642051903147E-3</v>
      </c>
      <c r="M63" s="229">
        <v>7.1469287365999628E-3</v>
      </c>
      <c r="N63" s="229">
        <v>6.49440170885355E-3</v>
      </c>
      <c r="O63" s="229">
        <v>3.3039879865546749E-10</v>
      </c>
      <c r="P63" s="229">
        <v>1.332314628002106E-4</v>
      </c>
      <c r="Q63" s="229">
        <v>5.886801987245506E-5</v>
      </c>
      <c r="R63" s="229">
        <v>3.158899462502518E-5</v>
      </c>
      <c r="S63" s="229">
        <v>3.64780099062256E-4</v>
      </c>
      <c r="T63" s="229">
        <v>6.3468936561974631E-4</v>
      </c>
      <c r="U63" s="229">
        <v>3.7334450608592762E-4</v>
      </c>
      <c r="V63" s="229">
        <v>3.7780148460443809E-3</v>
      </c>
      <c r="W63" s="229">
        <v>4.904837163071437E-3</v>
      </c>
      <c r="X63" s="229">
        <v>1.1774633336681771E-2</v>
      </c>
      <c r="Y63" s="229">
        <v>1.311617349269654E-2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9.9683264247549383E-4</v>
      </c>
      <c r="L64" s="229">
        <v>4.236538730525749E-3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0.30181899382367372</v>
      </c>
      <c r="C65" s="229">
        <v>0.26692985133678149</v>
      </c>
      <c r="D65" s="229">
        <v>0.34806106327558201</v>
      </c>
      <c r="E65" s="229">
        <v>0.42753055519921029</v>
      </c>
      <c r="F65" s="229">
        <v>0.4408213248213097</v>
      </c>
      <c r="G65" s="229">
        <v>0.30071151275760261</v>
      </c>
      <c r="H65" s="229">
        <v>0.35996723235716888</v>
      </c>
      <c r="I65" s="229">
        <v>0.33643101683569859</v>
      </c>
      <c r="J65" s="229">
        <v>0.1506323774371425</v>
      </c>
      <c r="K65" s="229">
        <v>0.17444571243321139</v>
      </c>
      <c r="L65" s="229">
        <v>0.32452484775412721</v>
      </c>
      <c r="M65" s="229">
        <v>0.27828277830196863</v>
      </c>
      <c r="N65" s="229">
        <v>0.2201335429358095</v>
      </c>
      <c r="O65" s="229">
        <v>0.23176358937575969</v>
      </c>
      <c r="P65" s="229">
        <v>0.2433936358155353</v>
      </c>
      <c r="Q65" s="229">
        <v>0.20878061597081379</v>
      </c>
      <c r="R65" s="229">
        <v>0.28991182790931541</v>
      </c>
      <c r="S65" s="229">
        <v>0.31289480131425051</v>
      </c>
      <c r="T65" s="229">
        <v>0.30126475487448129</v>
      </c>
      <c r="U65" s="229">
        <v>0.32452484775402057</v>
      </c>
      <c r="V65" s="229">
        <v>1.117283917994391</v>
      </c>
      <c r="W65" s="229">
        <v>1.4246393203157821</v>
      </c>
      <c r="X65" s="229">
        <v>1.280098587156169</v>
      </c>
      <c r="Y65" s="229">
        <v>1.608222997581372</v>
      </c>
      <c r="DA65" s="73" t="s">
        <v>3114</v>
      </c>
    </row>
    <row r="66" spans="1:105" ht="12" customHeight="1" x14ac:dyDescent="0.25">
      <c r="A66" s="64" t="s">
        <v>39</v>
      </c>
      <c r="B66" s="229">
        <v>3.9900997709857919</v>
      </c>
      <c r="C66" s="229">
        <v>4.4616564366686617</v>
      </c>
      <c r="D66" s="229">
        <v>4.538357724348745</v>
      </c>
      <c r="E66" s="229">
        <v>4.4187378072527972</v>
      </c>
      <c r="F66" s="229">
        <v>4.7000659092774129</v>
      </c>
      <c r="G66" s="229">
        <v>4.4010161165285417</v>
      </c>
      <c r="H66" s="229">
        <v>4.4962694565162016</v>
      </c>
      <c r="I66" s="229">
        <v>4.4347977779530536</v>
      </c>
      <c r="J66" s="229">
        <v>4.3580964902756971</v>
      </c>
      <c r="K66" s="229">
        <v>4.430921095803571</v>
      </c>
      <c r="L66" s="229">
        <v>5.2045738747938888</v>
      </c>
      <c r="M66" s="229">
        <v>4.4029539591864753</v>
      </c>
      <c r="N66" s="229">
        <v>4.7188950810560737</v>
      </c>
      <c r="O66" s="229">
        <v>5.3120105033333456</v>
      </c>
      <c r="P66" s="229">
        <v>5.1635930880277536</v>
      </c>
      <c r="Q66" s="229">
        <v>5.5902932816352751</v>
      </c>
      <c r="R66" s="229">
        <v>5.8115343056369424</v>
      </c>
      <c r="S66" s="229">
        <v>5.9821033359237301</v>
      </c>
      <c r="T66" s="229">
        <v>6.0408058134065623</v>
      </c>
      <c r="U66" s="229">
        <v>5.8165184688493223</v>
      </c>
      <c r="V66" s="229">
        <v>0.87527488271990517</v>
      </c>
      <c r="W66" s="229">
        <v>1.178477480252373</v>
      </c>
      <c r="X66" s="229">
        <v>1.2252737886527021</v>
      </c>
      <c r="Y66" s="229">
        <v>1.2549016484521269</v>
      </c>
      <c r="DA66" s="73" t="s">
        <v>3115</v>
      </c>
    </row>
    <row r="67" spans="1:105" ht="12" customHeight="1" x14ac:dyDescent="0.25">
      <c r="A67" s="60" t="s">
        <v>3116</v>
      </c>
      <c r="B67" s="262">
        <v>18.569310066686779</v>
      </c>
      <c r="C67" s="262">
        <v>22.229554735297341</v>
      </c>
      <c r="D67" s="262">
        <v>23.17964587399312</v>
      </c>
      <c r="E67" s="262">
        <v>18.28332361205161</v>
      </c>
      <c r="F67" s="262">
        <v>18.524163465050869</v>
      </c>
      <c r="G67" s="262">
        <v>19.100260271799851</v>
      </c>
      <c r="H67" s="262">
        <v>15.86522427395939</v>
      </c>
      <c r="I67" s="262">
        <v>16.57432055395612</v>
      </c>
      <c r="J67" s="262">
        <v>17.987514373486199</v>
      </c>
      <c r="K67" s="262">
        <v>19.954122800197371</v>
      </c>
      <c r="L67" s="262">
        <v>11.32116480441614</v>
      </c>
      <c r="M67" s="262">
        <v>8.4618946396054842</v>
      </c>
      <c r="N67" s="262">
        <v>11.29663046013223</v>
      </c>
      <c r="O67" s="262">
        <v>8.9607708724297286</v>
      </c>
      <c r="P67" s="262">
        <v>6.0812158816302508</v>
      </c>
      <c r="Q67" s="262">
        <v>8.9824226013510344</v>
      </c>
      <c r="R67" s="262">
        <v>8.8554763450114216</v>
      </c>
      <c r="S67" s="262">
        <v>8.8477306446677275</v>
      </c>
      <c r="T67" s="262">
        <v>9.1699467718074867</v>
      </c>
      <c r="U67" s="262">
        <v>8.3796982203835313</v>
      </c>
      <c r="V67" s="262">
        <v>7.8085038392592248</v>
      </c>
      <c r="W67" s="262">
        <v>8.3121963975377131</v>
      </c>
      <c r="X67" s="262">
        <v>4.8467893993599738</v>
      </c>
      <c r="Y67" s="262">
        <v>4.7835308138345436</v>
      </c>
      <c r="DA67" s="72" t="s">
        <v>3117</v>
      </c>
    </row>
    <row r="68" spans="1:105" ht="12" customHeight="1" x14ac:dyDescent="0.25">
      <c r="A68" s="57" t="s">
        <v>3118</v>
      </c>
      <c r="B68" s="261">
        <v>0</v>
      </c>
      <c r="C68" s="261">
        <v>0</v>
      </c>
      <c r="D68" s="261">
        <v>0</v>
      </c>
      <c r="E68" s="261">
        <v>0</v>
      </c>
      <c r="F68" s="261">
        <v>0</v>
      </c>
      <c r="G68" s="261">
        <v>85.566525147060503</v>
      </c>
      <c r="H68" s="261">
        <v>88.110456276970893</v>
      </c>
      <c r="I68" s="261">
        <v>97.709690687448401</v>
      </c>
      <c r="J68" s="261">
        <v>108.1405619276749</v>
      </c>
      <c r="K68" s="261">
        <v>102.06707203295601</v>
      </c>
      <c r="L68" s="261">
        <v>103.81109121338829</v>
      </c>
      <c r="M68" s="261">
        <v>102.0982408639687</v>
      </c>
      <c r="N68" s="261">
        <v>103.2027020153554</v>
      </c>
      <c r="O68" s="261">
        <v>100.9741725559001</v>
      </c>
      <c r="P68" s="261">
        <v>104.1614250948307</v>
      </c>
      <c r="Q68" s="261">
        <v>113.3718538250549</v>
      </c>
      <c r="R68" s="261">
        <v>138.3072348914308</v>
      </c>
      <c r="S68" s="261">
        <v>131.67221355129851</v>
      </c>
      <c r="T68" s="261">
        <v>140.30054452471089</v>
      </c>
      <c r="U68" s="261">
        <v>135.40438291489119</v>
      </c>
      <c r="V68" s="261">
        <v>130.91989533318221</v>
      </c>
      <c r="W68" s="261">
        <v>143.1685945743375</v>
      </c>
      <c r="X68" s="261">
        <v>145.8374565490154</v>
      </c>
      <c r="Y68" s="261">
        <v>157.8412363543342</v>
      </c>
      <c r="DA68" s="70" t="s">
        <v>3119</v>
      </c>
    </row>
    <row r="69" spans="1:105" ht="12" customHeight="1" x14ac:dyDescent="0.25">
      <c r="A69" s="41" t="s">
        <v>3120</v>
      </c>
      <c r="B69" s="350">
        <v>534.42295203110734</v>
      </c>
      <c r="C69" s="350">
        <v>609.65296342199031</v>
      </c>
      <c r="D69" s="350">
        <v>633.63915687951237</v>
      </c>
      <c r="E69" s="350">
        <v>536.9467354786525</v>
      </c>
      <c r="F69" s="350">
        <v>545.36600588742431</v>
      </c>
      <c r="G69" s="350">
        <v>551.52448468062016</v>
      </c>
      <c r="H69" s="350">
        <v>495.97150288010198</v>
      </c>
      <c r="I69" s="350">
        <v>511.06735459314223</v>
      </c>
      <c r="J69" s="350">
        <v>564.2091770915282</v>
      </c>
      <c r="K69" s="350">
        <v>578.56101636695087</v>
      </c>
      <c r="L69" s="350">
        <v>455.54603557197311</v>
      </c>
      <c r="M69" s="350">
        <v>409.8161018370098</v>
      </c>
      <c r="N69" s="350">
        <v>461.54675738278951</v>
      </c>
      <c r="O69" s="350">
        <v>440.75298424857522</v>
      </c>
      <c r="P69" s="350">
        <v>379.02192026368141</v>
      </c>
      <c r="Q69" s="350">
        <v>437.43689729888331</v>
      </c>
      <c r="R69" s="350">
        <v>447.3927541693389</v>
      </c>
      <c r="S69" s="350">
        <v>455.88897462299133</v>
      </c>
      <c r="T69" s="350">
        <v>468.36398775760568</v>
      </c>
      <c r="U69" s="350">
        <v>452.87207650697388</v>
      </c>
      <c r="V69" s="350">
        <v>445.14965071357369</v>
      </c>
      <c r="W69" s="350">
        <v>473.67076766870088</v>
      </c>
      <c r="X69" s="350">
        <v>402.82397208420059</v>
      </c>
      <c r="Y69" s="350">
        <v>404.93372930395219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</v>
      </c>
      <c r="D73" s="232">
        <f t="shared" si="3"/>
        <v>0.99999999999999978</v>
      </c>
      <c r="E73" s="232">
        <f t="shared" si="3"/>
        <v>1</v>
      </c>
      <c r="F73" s="232">
        <f t="shared" si="3"/>
        <v>1.0000000000000004</v>
      </c>
      <c r="G73" s="232">
        <f t="shared" si="3"/>
        <v>0.99999999999999978</v>
      </c>
      <c r="H73" s="232">
        <f t="shared" si="3"/>
        <v>1</v>
      </c>
      <c r="I73" s="232">
        <f t="shared" si="3"/>
        <v>1.0000000000000002</v>
      </c>
      <c r="J73" s="232">
        <f t="shared" si="3"/>
        <v>0.99999999999999978</v>
      </c>
      <c r="K73" s="232">
        <f t="shared" si="3"/>
        <v>1.0000000000000002</v>
      </c>
      <c r="L73" s="232">
        <f t="shared" si="3"/>
        <v>1.0000000000000002</v>
      </c>
      <c r="M73" s="232">
        <f t="shared" si="3"/>
        <v>1</v>
      </c>
      <c r="N73" s="232">
        <f t="shared" si="3"/>
        <v>1</v>
      </c>
      <c r="O73" s="232">
        <f t="shared" si="3"/>
        <v>1</v>
      </c>
      <c r="P73" s="232">
        <f t="shared" si="3"/>
        <v>0.99999999999999933</v>
      </c>
      <c r="Q73" s="232">
        <f t="shared" si="3"/>
        <v>1.0000000000000002</v>
      </c>
      <c r="R73" s="232">
        <f t="shared" si="3"/>
        <v>1</v>
      </c>
      <c r="S73" s="232">
        <f t="shared" si="3"/>
        <v>1</v>
      </c>
      <c r="T73" s="232">
        <f t="shared" si="3"/>
        <v>1</v>
      </c>
      <c r="U73" s="232">
        <f t="shared" si="3"/>
        <v>0.99999999999999978</v>
      </c>
      <c r="V73" s="232">
        <f t="shared" si="3"/>
        <v>1</v>
      </c>
      <c r="W73" s="232">
        <f t="shared" si="3"/>
        <v>1.0000000000000004</v>
      </c>
      <c r="X73" s="232">
        <f t="shared" si="3"/>
        <v>1</v>
      </c>
      <c r="Y73" s="232">
        <f t="shared" si="3"/>
        <v>0.99999999999999989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2.9949340078556888E-2</v>
      </c>
      <c r="C74" s="299">
        <f t="shared" si="4"/>
        <v>3.2863716789509556E-2</v>
      </c>
      <c r="D74" s="299">
        <f t="shared" si="4"/>
        <v>3.2656969121117624E-2</v>
      </c>
      <c r="E74" s="299">
        <f t="shared" si="4"/>
        <v>3.028263755895097E-2</v>
      </c>
      <c r="F74" s="299">
        <f t="shared" si="4"/>
        <v>3.0189832855631503E-2</v>
      </c>
      <c r="G74" s="299">
        <f t="shared" si="4"/>
        <v>2.8365490814756544E-2</v>
      </c>
      <c r="H74" s="299">
        <f t="shared" si="4"/>
        <v>2.8411055796880458E-2</v>
      </c>
      <c r="I74" s="299">
        <f t="shared" si="4"/>
        <v>2.8265556644412982E-2</v>
      </c>
      <c r="J74" s="299">
        <f t="shared" si="4"/>
        <v>2.9695271490935919E-2</v>
      </c>
      <c r="K74" s="299">
        <f t="shared" si="4"/>
        <v>2.9305010931780767E-2</v>
      </c>
      <c r="L74" s="299">
        <f t="shared" si="4"/>
        <v>2.9715806069740107E-2</v>
      </c>
      <c r="M74" s="299">
        <f t="shared" si="4"/>
        <v>3.1527163039703106E-2</v>
      </c>
      <c r="N74" s="299">
        <f t="shared" si="4"/>
        <v>3.0961449803720453E-2</v>
      </c>
      <c r="O74" s="299">
        <f t="shared" si="4"/>
        <v>3.220789444844778E-2</v>
      </c>
      <c r="P74" s="299">
        <f t="shared" si="4"/>
        <v>3.2056583058928979E-2</v>
      </c>
      <c r="Q74" s="299">
        <f t="shared" si="4"/>
        <v>3.1568683410970813E-2</v>
      </c>
      <c r="R74" s="299">
        <f t="shared" si="4"/>
        <v>3.1125586410363424E-2</v>
      </c>
      <c r="S74" s="299">
        <f t="shared" si="4"/>
        <v>3.1813268295929731E-2</v>
      </c>
      <c r="T74" s="299">
        <f t="shared" si="4"/>
        <v>3.1755010858304608E-2</v>
      </c>
      <c r="U74" s="299">
        <f t="shared" si="4"/>
        <v>3.231547583693796E-2</v>
      </c>
      <c r="V74" s="299">
        <f t="shared" si="4"/>
        <v>4.1840312363920572E-2</v>
      </c>
      <c r="W74" s="299">
        <f t="shared" si="4"/>
        <v>4.008283723501864E-2</v>
      </c>
      <c r="X74" s="299">
        <f t="shared" si="4"/>
        <v>4.1001209112884789E-2</v>
      </c>
      <c r="Y74" s="299">
        <f t="shared" si="4"/>
        <v>3.908352240369535E-2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1.5026072461691943E-2</v>
      </c>
      <c r="C75" s="233">
        <f t="shared" si="5"/>
        <v>1.6769653649546194E-2</v>
      </c>
      <c r="D75" s="233">
        <f t="shared" si="5"/>
        <v>1.6684638173422844E-2</v>
      </c>
      <c r="E75" s="233">
        <f t="shared" si="5"/>
        <v>1.5095236624841293E-2</v>
      </c>
      <c r="F75" s="233">
        <f t="shared" si="5"/>
        <v>1.5037425302546892E-2</v>
      </c>
      <c r="G75" s="233">
        <f t="shared" si="5"/>
        <v>1.4216039505486911E-2</v>
      </c>
      <c r="H75" s="233">
        <f t="shared" si="5"/>
        <v>1.3909542939203627E-2</v>
      </c>
      <c r="I75" s="233">
        <f t="shared" si="5"/>
        <v>1.3889938408919469E-2</v>
      </c>
      <c r="J75" s="233">
        <f t="shared" si="5"/>
        <v>1.4525319958739418E-2</v>
      </c>
      <c r="K75" s="233">
        <f t="shared" si="5"/>
        <v>1.4667291656629217E-2</v>
      </c>
      <c r="L75" s="233">
        <f t="shared" si="5"/>
        <v>1.3820680172762324E-2</v>
      </c>
      <c r="M75" s="233">
        <f t="shared" si="5"/>
        <v>1.4313239411230541E-2</v>
      </c>
      <c r="N75" s="233">
        <f t="shared" si="5"/>
        <v>1.4366671901937857E-2</v>
      </c>
      <c r="O75" s="233">
        <f t="shared" si="5"/>
        <v>1.4597764024404571E-2</v>
      </c>
      <c r="P75" s="233">
        <f t="shared" si="5"/>
        <v>1.4227801624231014E-2</v>
      </c>
      <c r="Q75" s="233">
        <f t="shared" si="5"/>
        <v>1.4323434867977526E-2</v>
      </c>
      <c r="R75" s="233">
        <f t="shared" si="5"/>
        <v>1.4067807151473505E-2</v>
      </c>
      <c r="S75" s="233">
        <f t="shared" si="5"/>
        <v>1.4350202982920782E-2</v>
      </c>
      <c r="T75" s="233">
        <f t="shared" si="5"/>
        <v>1.4336442225640142E-2</v>
      </c>
      <c r="U75" s="233">
        <f t="shared" si="5"/>
        <v>1.4510802735462257E-2</v>
      </c>
      <c r="V75" s="233">
        <f t="shared" si="5"/>
        <v>1.8700196642535912E-2</v>
      </c>
      <c r="W75" s="233">
        <f t="shared" si="5"/>
        <v>1.7915320765664378E-2</v>
      </c>
      <c r="X75" s="233">
        <f t="shared" si="5"/>
        <v>1.7888682450467101E-2</v>
      </c>
      <c r="Y75" s="233">
        <f t="shared" si="5"/>
        <v>1.7037102716567012E-2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2.5707368963882423E-2</v>
      </c>
      <c r="C76" s="233">
        <f t="shared" si="6"/>
        <v>2.9019218402603967E-2</v>
      </c>
      <c r="D76" s="233">
        <f t="shared" si="6"/>
        <v>2.889563842956586E-2</v>
      </c>
      <c r="E76" s="233">
        <f t="shared" si="6"/>
        <v>2.5711106527995912E-2</v>
      </c>
      <c r="F76" s="233">
        <f t="shared" si="6"/>
        <v>2.5599053242796262E-2</v>
      </c>
      <c r="G76" s="233">
        <f t="shared" si="6"/>
        <v>2.4303538220062617E-2</v>
      </c>
      <c r="H76" s="233">
        <f t="shared" si="6"/>
        <v>2.3394271206986013E-2</v>
      </c>
      <c r="I76" s="233">
        <f t="shared" si="6"/>
        <v>2.3423129559657495E-2</v>
      </c>
      <c r="J76" s="233">
        <f t="shared" si="6"/>
        <v>2.4414427031021643E-2</v>
      </c>
      <c r="K76" s="233">
        <f t="shared" si="6"/>
        <v>2.505205000692684E-2</v>
      </c>
      <c r="L76" s="233">
        <f t="shared" si="6"/>
        <v>2.237338970363598E-2</v>
      </c>
      <c r="M76" s="233">
        <f t="shared" si="6"/>
        <v>2.2729668044882197E-2</v>
      </c>
      <c r="N76" s="233">
        <f t="shared" si="6"/>
        <v>2.3215215610296238E-2</v>
      </c>
      <c r="O76" s="233">
        <f t="shared" si="6"/>
        <v>2.314982422682875E-2</v>
      </c>
      <c r="P76" s="233">
        <f t="shared" si="6"/>
        <v>2.2173241293374078E-2</v>
      </c>
      <c r="Q76" s="233">
        <f t="shared" si="6"/>
        <v>2.2734681402410386E-2</v>
      </c>
      <c r="R76" s="233">
        <f t="shared" si="6"/>
        <v>2.2258403211891944E-2</v>
      </c>
      <c r="S76" s="233">
        <f t="shared" si="6"/>
        <v>2.266835439341439E-2</v>
      </c>
      <c r="T76" s="233">
        <f t="shared" si="6"/>
        <v>2.2662888115028059E-2</v>
      </c>
      <c r="U76" s="233">
        <f t="shared" si="6"/>
        <v>2.2836343522762124E-2</v>
      </c>
      <c r="V76" s="233">
        <f t="shared" si="6"/>
        <v>2.9315013361014962E-2</v>
      </c>
      <c r="W76" s="233">
        <f t="shared" si="6"/>
        <v>2.8085422500586855E-2</v>
      </c>
      <c r="X76" s="233">
        <f t="shared" si="6"/>
        <v>2.7470257029326008E-2</v>
      </c>
      <c r="Y76" s="233">
        <f t="shared" si="6"/>
        <v>2.6142529074233929E-2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1.0675245349064898E-2</v>
      </c>
      <c r="C77" s="233">
        <f t="shared" si="7"/>
        <v>1.167463197396101E-2</v>
      </c>
      <c r="D77" s="233">
        <f t="shared" si="7"/>
        <v>1.159831634537224E-2</v>
      </c>
      <c r="E77" s="233">
        <f t="shared" si="7"/>
        <v>1.0807785101961934E-2</v>
      </c>
      <c r="F77" s="233">
        <f t="shared" si="7"/>
        <v>1.077628159436377E-2</v>
      </c>
      <c r="G77" s="233">
        <f t="shared" si="7"/>
        <v>1.0112848875268855E-2</v>
      </c>
      <c r="H77" s="233">
        <f t="shared" si="7"/>
        <v>1.0175234257745828E-2</v>
      </c>
      <c r="I77" s="233">
        <f t="shared" si="7"/>
        <v>1.0115891257521719E-2</v>
      </c>
      <c r="J77" s="233">
        <f t="shared" si="7"/>
        <v>1.063698233804003E-2</v>
      </c>
      <c r="K77" s="233">
        <f t="shared" si="7"/>
        <v>1.0450553580656333E-2</v>
      </c>
      <c r="L77" s="233">
        <f t="shared" si="7"/>
        <v>1.0744467542794692E-2</v>
      </c>
      <c r="M77" s="233">
        <f t="shared" si="7"/>
        <v>1.1448428761613467E-2</v>
      </c>
      <c r="N77" s="233">
        <f t="shared" si="7"/>
        <v>1.1199532747279722E-2</v>
      </c>
      <c r="O77" s="233">
        <f t="shared" si="7"/>
        <v>1.1699058207734149E-2</v>
      </c>
      <c r="P77" s="233">
        <f t="shared" si="7"/>
        <v>1.1686321218485637E-2</v>
      </c>
      <c r="Q77" s="233">
        <f t="shared" si="7"/>
        <v>1.1464718562522848E-2</v>
      </c>
      <c r="R77" s="233">
        <f t="shared" si="7"/>
        <v>1.1311447613695456E-2</v>
      </c>
      <c r="S77" s="233">
        <f t="shared" si="7"/>
        <v>1.1565341324697893E-2</v>
      </c>
      <c r="T77" s="233">
        <f t="shared" si="7"/>
        <v>1.1542408733104142E-2</v>
      </c>
      <c r="U77" s="233">
        <f t="shared" si="7"/>
        <v>1.1757150574909109E-2</v>
      </c>
      <c r="V77" s="233">
        <f t="shared" si="7"/>
        <v>1.523478889183782E-2</v>
      </c>
      <c r="W77" s="233">
        <f t="shared" si="7"/>
        <v>1.459477549990836E-2</v>
      </c>
      <c r="X77" s="233">
        <f t="shared" si="7"/>
        <v>1.4990409538648233E-2</v>
      </c>
      <c r="Y77" s="233">
        <f t="shared" si="7"/>
        <v>1.4291373602437471E-2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3.1395141832041895E-2</v>
      </c>
      <c r="C78" s="300">
        <f t="shared" si="8"/>
        <v>3.3953075843497889E-2</v>
      </c>
      <c r="D78" s="300">
        <f t="shared" si="8"/>
        <v>3.3764635378142629E-2</v>
      </c>
      <c r="E78" s="300">
        <f t="shared" si="8"/>
        <v>3.1216880713624478E-2</v>
      </c>
      <c r="F78" s="300">
        <f t="shared" si="8"/>
        <v>3.1060145440796261E-2</v>
      </c>
      <c r="G78" s="300">
        <f t="shared" si="8"/>
        <v>2.7184303834020623E-2</v>
      </c>
      <c r="H78" s="300">
        <f t="shared" si="8"/>
        <v>2.7099995542590734E-2</v>
      </c>
      <c r="I78" s="300">
        <f t="shared" si="8"/>
        <v>2.6780986884882538E-2</v>
      </c>
      <c r="J78" s="300">
        <f t="shared" si="8"/>
        <v>2.8135305870877609E-2</v>
      </c>
      <c r="K78" s="300">
        <f t="shared" si="8"/>
        <v>2.733273492909797E-2</v>
      </c>
      <c r="L78" s="300">
        <f t="shared" si="8"/>
        <v>2.7954182726602463E-2</v>
      </c>
      <c r="M78" s="300">
        <f t="shared" si="8"/>
        <v>3.0179477344140958E-2</v>
      </c>
      <c r="N78" s="300">
        <f t="shared" si="8"/>
        <v>2.9482949784012138E-2</v>
      </c>
      <c r="O78" s="300">
        <f t="shared" si="8"/>
        <v>3.1147016675733566E-2</v>
      </c>
      <c r="P78" s="300">
        <f t="shared" si="8"/>
        <v>3.0945646787014697E-2</v>
      </c>
      <c r="Q78" s="300">
        <f t="shared" si="8"/>
        <v>2.9794417548201842E-2</v>
      </c>
      <c r="R78" s="300">
        <f t="shared" si="8"/>
        <v>2.8563372184057575E-2</v>
      </c>
      <c r="S78" s="300">
        <f t="shared" si="8"/>
        <v>2.9123830318051335E-2</v>
      </c>
      <c r="T78" s="300">
        <f t="shared" si="8"/>
        <v>2.8754540872711599E-2</v>
      </c>
      <c r="U78" s="300">
        <f t="shared" si="8"/>
        <v>2.9468027989037009E-2</v>
      </c>
      <c r="V78" s="300">
        <f t="shared" si="8"/>
        <v>3.8476810156359488E-2</v>
      </c>
      <c r="W78" s="300">
        <f t="shared" si="8"/>
        <v>3.6347413428880614E-2</v>
      </c>
      <c r="X78" s="300">
        <f t="shared" si="8"/>
        <v>3.7187485156419779E-2</v>
      </c>
      <c r="Y78" s="300">
        <f t="shared" si="8"/>
        <v>3.5394292143038054E-2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0.25022533763418148</v>
      </c>
      <c r="C79" s="301">
        <f t="shared" si="9"/>
        <v>0.25594793248266312</v>
      </c>
      <c r="D79" s="301">
        <f t="shared" si="9"/>
        <v>0.25559354815326812</v>
      </c>
      <c r="E79" s="301">
        <f t="shared" si="9"/>
        <v>0.26645212019968573</v>
      </c>
      <c r="F79" s="301">
        <f t="shared" si="9"/>
        <v>0.27376423366929004</v>
      </c>
      <c r="G79" s="301">
        <f t="shared" si="9"/>
        <v>0.24665563486603395</v>
      </c>
      <c r="H79" s="301">
        <f t="shared" si="9"/>
        <v>0.26282872692292164</v>
      </c>
      <c r="I79" s="301">
        <f t="shared" si="9"/>
        <v>0.2555337815455444</v>
      </c>
      <c r="J79" s="301">
        <f t="shared" si="9"/>
        <v>0.23153251978480224</v>
      </c>
      <c r="K79" s="301">
        <f t="shared" si="9"/>
        <v>0.23630720483958506</v>
      </c>
      <c r="L79" s="301">
        <f t="shared" si="9"/>
        <v>0.2868497511174633</v>
      </c>
      <c r="M79" s="301">
        <f t="shared" si="9"/>
        <v>0.27080752480444203</v>
      </c>
      <c r="N79" s="301">
        <f t="shared" si="9"/>
        <v>0.26751122866092153</v>
      </c>
      <c r="O79" s="301">
        <f t="shared" si="9"/>
        <v>0.29400450447191934</v>
      </c>
      <c r="P79" s="301">
        <f t="shared" si="9"/>
        <v>0.30521583048069612</v>
      </c>
      <c r="Q79" s="301">
        <f t="shared" si="9"/>
        <v>0.30041302676212867</v>
      </c>
      <c r="R79" s="301">
        <f t="shared" si="9"/>
        <v>0.301586063358734</v>
      </c>
      <c r="S79" s="301">
        <f t="shared" si="9"/>
        <v>0.30602464181436034</v>
      </c>
      <c r="T79" s="301">
        <f t="shared" si="9"/>
        <v>0.30134749937509708</v>
      </c>
      <c r="U79" s="301">
        <f t="shared" si="9"/>
        <v>0.30024554592363623</v>
      </c>
      <c r="V79" s="301">
        <f t="shared" si="9"/>
        <v>0.1588521925120471</v>
      </c>
      <c r="W79" s="301">
        <f t="shared" si="9"/>
        <v>0.17931615961154548</v>
      </c>
      <c r="X79" s="301">
        <f t="shared" si="9"/>
        <v>0.18607947997619667</v>
      </c>
      <c r="Y79" s="301">
        <f t="shared" si="9"/>
        <v>0.20205921056738427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0.18650163299237954</v>
      </c>
      <c r="C80" s="301">
        <f t="shared" si="10"/>
        <v>0.12052862124913273</v>
      </c>
      <c r="D80" s="301">
        <f t="shared" si="10"/>
        <v>0.12436019574527131</v>
      </c>
      <c r="E80" s="301">
        <f t="shared" si="10"/>
        <v>0.17603870621061665</v>
      </c>
      <c r="F80" s="301">
        <f t="shared" si="10"/>
        <v>0.16978094403341482</v>
      </c>
      <c r="G80" s="301">
        <f t="shared" si="10"/>
        <v>0.18051052651088395</v>
      </c>
      <c r="H80" s="301">
        <f t="shared" si="10"/>
        <v>0.18520004167647139</v>
      </c>
      <c r="I80" s="301">
        <f t="shared" si="10"/>
        <v>0.18798106032796258</v>
      </c>
      <c r="J80" s="301">
        <f t="shared" si="10"/>
        <v>0.19496493684041463</v>
      </c>
      <c r="K80" s="301">
        <f t="shared" si="10"/>
        <v>0.17224191469755715</v>
      </c>
      <c r="L80" s="301">
        <f t="shared" si="10"/>
        <v>0.19057923669509216</v>
      </c>
      <c r="M80" s="301">
        <f t="shared" si="10"/>
        <v>0.2116727033407968</v>
      </c>
      <c r="N80" s="301">
        <f t="shared" si="10"/>
        <v>0.19974854626338384</v>
      </c>
      <c r="O80" s="301">
        <f t="shared" si="10"/>
        <v>0.18524420837186642</v>
      </c>
      <c r="P80" s="301">
        <f t="shared" si="10"/>
        <v>0.19178007372337982</v>
      </c>
      <c r="Q80" s="301">
        <f t="shared" si="10"/>
        <v>0.1766654087671467</v>
      </c>
      <c r="R80" s="301">
        <f t="shared" si="10"/>
        <v>0.17542575902759425</v>
      </c>
      <c r="S80" s="301">
        <f t="shared" si="10"/>
        <v>0.16726627119816903</v>
      </c>
      <c r="T80" s="301">
        <f t="shared" si="10"/>
        <v>0.16970458517001361</v>
      </c>
      <c r="U80" s="301">
        <f t="shared" si="10"/>
        <v>0.17115957404437729</v>
      </c>
      <c r="V80" s="301">
        <f t="shared" si="10"/>
        <v>0.21217213587483538</v>
      </c>
      <c r="W80" s="301">
        <f t="shared" si="10"/>
        <v>0.20962193011288421</v>
      </c>
      <c r="X80" s="301">
        <f t="shared" si="10"/>
        <v>0.21651699987464948</v>
      </c>
      <c r="Y80" s="301">
        <f t="shared" si="10"/>
        <v>0.21822260726675072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0.16715410668091288</v>
      </c>
      <c r="C81" s="302">
        <f t="shared" si="11"/>
        <v>9.7103720896379281E-2</v>
      </c>
      <c r="D81" s="302">
        <f t="shared" si="11"/>
        <v>0.10092290556265733</v>
      </c>
      <c r="E81" s="302">
        <f t="shared" si="11"/>
        <v>0.15724064354504869</v>
      </c>
      <c r="F81" s="302">
        <f t="shared" si="11"/>
        <v>0.15113057410381647</v>
      </c>
      <c r="G81" s="302">
        <f t="shared" si="11"/>
        <v>0.1623062115463233</v>
      </c>
      <c r="H81" s="302">
        <f t="shared" si="11"/>
        <v>0.16953505964857365</v>
      </c>
      <c r="I81" s="302">
        <f t="shared" si="11"/>
        <v>0.1719936281862621</v>
      </c>
      <c r="J81" s="302">
        <f t="shared" si="11"/>
        <v>0.17869289427902654</v>
      </c>
      <c r="K81" s="302">
        <f t="shared" si="11"/>
        <v>0.15358758772977871</v>
      </c>
      <c r="L81" s="302">
        <f t="shared" si="11"/>
        <v>0.17987000476330647</v>
      </c>
      <c r="M81" s="302">
        <f t="shared" si="11"/>
        <v>0.20303962278913854</v>
      </c>
      <c r="N81" s="302">
        <f t="shared" si="11"/>
        <v>0.18885051642519693</v>
      </c>
      <c r="O81" s="302">
        <f t="shared" si="11"/>
        <v>0.17661600541924344</v>
      </c>
      <c r="P81" s="302">
        <f t="shared" si="11"/>
        <v>0.18554299093637514</v>
      </c>
      <c r="Q81" s="302">
        <f t="shared" si="11"/>
        <v>0.1680884593829747</v>
      </c>
      <c r="R81" s="302">
        <f t="shared" si="11"/>
        <v>0.16739491799778966</v>
      </c>
      <c r="S81" s="302">
        <f t="shared" si="11"/>
        <v>0.15927961838257856</v>
      </c>
      <c r="T81" s="302">
        <f t="shared" si="11"/>
        <v>0.16163492739847979</v>
      </c>
      <c r="U81" s="302">
        <f t="shared" si="11"/>
        <v>0.16356108486418744</v>
      </c>
      <c r="V81" s="302">
        <f t="shared" si="11"/>
        <v>0.20301723246931688</v>
      </c>
      <c r="W81" s="302">
        <f t="shared" si="11"/>
        <v>0.20084678578899731</v>
      </c>
      <c r="X81" s="302">
        <f t="shared" si="11"/>
        <v>0.21094998010808427</v>
      </c>
      <c r="Y81" s="302">
        <f t="shared" si="11"/>
        <v>0.21303217381213799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1.9347526311466665E-2</v>
      </c>
      <c r="C82" s="302">
        <f t="shared" si="12"/>
        <v>2.3424900352753443E-2</v>
      </c>
      <c r="D82" s="302">
        <f t="shared" si="12"/>
        <v>2.3437290182613979E-2</v>
      </c>
      <c r="E82" s="302">
        <f t="shared" si="12"/>
        <v>1.8798062665567963E-2</v>
      </c>
      <c r="F82" s="302">
        <f t="shared" si="12"/>
        <v>1.8650369929598339E-2</v>
      </c>
      <c r="G82" s="302">
        <f t="shared" si="12"/>
        <v>1.8204314964560639E-2</v>
      </c>
      <c r="H82" s="302">
        <f t="shared" si="12"/>
        <v>1.566498202789773E-2</v>
      </c>
      <c r="I82" s="302">
        <f t="shared" si="12"/>
        <v>1.598743214170047E-2</v>
      </c>
      <c r="J82" s="302">
        <f t="shared" si="12"/>
        <v>1.6272042561388107E-2</v>
      </c>
      <c r="K82" s="302">
        <f t="shared" si="12"/>
        <v>1.8654326967778457E-2</v>
      </c>
      <c r="L82" s="302">
        <f t="shared" si="12"/>
        <v>1.0709231931785685E-2</v>
      </c>
      <c r="M82" s="302">
        <f t="shared" si="12"/>
        <v>8.6330805516582516E-3</v>
      </c>
      <c r="N82" s="302">
        <f t="shared" si="12"/>
        <v>1.0898029838186931E-2</v>
      </c>
      <c r="O82" s="302">
        <f t="shared" si="12"/>
        <v>8.6282029526229872E-3</v>
      </c>
      <c r="P82" s="302">
        <f t="shared" si="12"/>
        <v>6.2370827870046651E-3</v>
      </c>
      <c r="Q82" s="302">
        <f t="shared" si="12"/>
        <v>8.5769493841720244E-3</v>
      </c>
      <c r="R82" s="302">
        <f t="shared" si="12"/>
        <v>8.030841029804562E-3</v>
      </c>
      <c r="S82" s="302">
        <f t="shared" si="12"/>
        <v>7.9866528155904705E-3</v>
      </c>
      <c r="T82" s="302">
        <f t="shared" si="12"/>
        <v>8.0696577715338134E-3</v>
      </c>
      <c r="U82" s="302">
        <f t="shared" si="12"/>
        <v>7.5984891801898491E-3</v>
      </c>
      <c r="V82" s="302">
        <f t="shared" si="12"/>
        <v>9.1549034055185361E-3</v>
      </c>
      <c r="W82" s="302">
        <f t="shared" si="12"/>
        <v>8.7751443238868656E-3</v>
      </c>
      <c r="X82" s="302">
        <f t="shared" si="12"/>
        <v>5.5670197665652031E-3</v>
      </c>
      <c r="Y82" s="302">
        <f t="shared" si="12"/>
        <v>5.190433454612709E-3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6.0879872323922453E-2</v>
      </c>
      <c r="C83" s="301">
        <f t="shared" si="13"/>
        <v>5.1785498145094824E-2</v>
      </c>
      <c r="D83" s="301">
        <f t="shared" si="13"/>
        <v>5.0480817472047523E-2</v>
      </c>
      <c r="E83" s="301">
        <f t="shared" si="13"/>
        <v>5.8365656748985258E-2</v>
      </c>
      <c r="F83" s="301">
        <f t="shared" si="13"/>
        <v>5.9649145478280721E-2</v>
      </c>
      <c r="G83" s="301">
        <f t="shared" si="13"/>
        <v>4.8055881627211416E-2</v>
      </c>
      <c r="H83" s="301">
        <f t="shared" si="13"/>
        <v>5.0197555712625762E-2</v>
      </c>
      <c r="I83" s="301">
        <f t="shared" si="13"/>
        <v>4.8221813093270456E-2</v>
      </c>
      <c r="J83" s="301">
        <f t="shared" si="13"/>
        <v>4.5932335445270582E-2</v>
      </c>
      <c r="K83" s="301">
        <f t="shared" si="13"/>
        <v>4.5925522171239665E-2</v>
      </c>
      <c r="L83" s="301">
        <f t="shared" si="13"/>
        <v>5.3663265533510765E-2</v>
      </c>
      <c r="M83" s="301">
        <f t="shared" si="13"/>
        <v>4.9282078624176454E-2</v>
      </c>
      <c r="N83" s="301">
        <f t="shared" si="13"/>
        <v>4.9103286873752018E-2</v>
      </c>
      <c r="O83" s="301">
        <f t="shared" si="13"/>
        <v>5.2144965760541381E-2</v>
      </c>
      <c r="P83" s="301">
        <f t="shared" si="13"/>
        <v>5.387206704193355E-2</v>
      </c>
      <c r="Q83" s="301">
        <f t="shared" si="13"/>
        <v>5.3498040105286401E-2</v>
      </c>
      <c r="R83" s="301">
        <f t="shared" si="13"/>
        <v>5.3165628025099089E-2</v>
      </c>
      <c r="S83" s="301">
        <f t="shared" si="13"/>
        <v>5.464311296913911E-2</v>
      </c>
      <c r="T83" s="301">
        <f t="shared" si="13"/>
        <v>5.3788983918132312E-2</v>
      </c>
      <c r="U83" s="301">
        <f t="shared" si="13"/>
        <v>5.3488177117333717E-2</v>
      </c>
      <c r="V83" s="301">
        <f t="shared" si="13"/>
        <v>2.7433753624320427E-2</v>
      </c>
      <c r="W83" s="301">
        <f t="shared" si="13"/>
        <v>3.1856339958706993E-2</v>
      </c>
      <c r="X83" s="301">
        <f t="shared" si="13"/>
        <v>3.2480764054022004E-2</v>
      </c>
      <c r="Y83" s="301">
        <f t="shared" si="13"/>
        <v>3.4431890704036981E-2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1.5474989636933776E-2</v>
      </c>
      <c r="C84" s="302">
        <f t="shared" si="14"/>
        <v>5.208287242266017E-3</v>
      </c>
      <c r="D84" s="302">
        <f t="shared" si="14"/>
        <v>4.336737580166344E-3</v>
      </c>
      <c r="E84" s="302">
        <f t="shared" si="14"/>
        <v>1.10867633320611E-2</v>
      </c>
      <c r="F84" s="302">
        <f t="shared" si="14"/>
        <v>1.0841432954274175E-2</v>
      </c>
      <c r="G84" s="302">
        <f t="shared" si="14"/>
        <v>6.2480736295530059E-3</v>
      </c>
      <c r="H84" s="302">
        <f t="shared" si="14"/>
        <v>5.9852837653296435E-3</v>
      </c>
      <c r="I84" s="302">
        <f t="shared" si="14"/>
        <v>5.6945899157718064E-3</v>
      </c>
      <c r="J84" s="302">
        <f t="shared" si="14"/>
        <v>7.5736588177120331E-3</v>
      </c>
      <c r="K84" s="302">
        <f t="shared" si="14"/>
        <v>5.7087484025055979E-3</v>
      </c>
      <c r="L84" s="302">
        <f t="shared" si="14"/>
        <v>6.0867681442881459E-3</v>
      </c>
      <c r="M84" s="302">
        <f t="shared" si="14"/>
        <v>5.9451415596287801E-3</v>
      </c>
      <c r="N84" s="302">
        <f t="shared" si="14"/>
        <v>5.6643498166408617E-3</v>
      </c>
      <c r="O84" s="302">
        <f t="shared" si="14"/>
        <v>4.0381244752999076E-3</v>
      </c>
      <c r="P84" s="302">
        <f t="shared" si="14"/>
        <v>4.1840233471146402E-3</v>
      </c>
      <c r="Q84" s="302">
        <f t="shared" si="14"/>
        <v>3.6647798470190156E-3</v>
      </c>
      <c r="R84" s="302">
        <f t="shared" si="14"/>
        <v>3.4265699784205399E-3</v>
      </c>
      <c r="S84" s="302">
        <f t="shared" si="14"/>
        <v>3.588588913655967E-3</v>
      </c>
      <c r="T84" s="302">
        <f t="shared" si="14"/>
        <v>3.6151913528043467E-3</v>
      </c>
      <c r="U84" s="302">
        <f t="shared" si="14"/>
        <v>3.4743855365896121E-3</v>
      </c>
      <c r="V84" s="302">
        <f t="shared" si="14"/>
        <v>5.1796880115897222E-3</v>
      </c>
      <c r="W84" s="302">
        <f t="shared" si="14"/>
        <v>5.9538323591541119E-3</v>
      </c>
      <c r="X84" s="302">
        <f t="shared" si="14"/>
        <v>5.8357812452103442E-3</v>
      </c>
      <c r="Y84" s="302">
        <f t="shared" si="14"/>
        <v>5.8734235444313316E-3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4.340103174758677E-2</v>
      </c>
      <c r="C85" s="302">
        <f t="shared" si="15"/>
        <v>4.4151060509150776E-2</v>
      </c>
      <c r="D85" s="302">
        <f t="shared" si="15"/>
        <v>4.3716646265824735E-2</v>
      </c>
      <c r="E85" s="302">
        <f t="shared" si="15"/>
        <v>4.5331951212276053E-2</v>
      </c>
      <c r="F85" s="302">
        <f t="shared" si="15"/>
        <v>4.6876067067012424E-2</v>
      </c>
      <c r="G85" s="302">
        <f t="shared" si="15"/>
        <v>3.992236109061463E-2</v>
      </c>
      <c r="H85" s="302">
        <f t="shared" si="15"/>
        <v>4.2589827380120994E-2</v>
      </c>
      <c r="I85" s="302">
        <f t="shared" si="15"/>
        <v>4.0871381991393951E-2</v>
      </c>
      <c r="J85" s="302">
        <f t="shared" si="15"/>
        <v>3.6673357933700489E-2</v>
      </c>
      <c r="K85" s="302">
        <f t="shared" si="15"/>
        <v>3.8284718475642729E-2</v>
      </c>
      <c r="L85" s="302">
        <f t="shared" si="15"/>
        <v>4.6467326939144814E-2</v>
      </c>
      <c r="M85" s="302">
        <f t="shared" si="15"/>
        <v>4.2442796578840217E-2</v>
      </c>
      <c r="N85" s="302">
        <f t="shared" si="15"/>
        <v>4.2310212538156082E-2</v>
      </c>
      <c r="O85" s="302">
        <f t="shared" si="15"/>
        <v>4.7213205979434091E-2</v>
      </c>
      <c r="P85" s="302">
        <f t="shared" si="15"/>
        <v>4.9042060120450572E-2</v>
      </c>
      <c r="Q85" s="302">
        <f t="shared" si="15"/>
        <v>4.8944933357763863E-2</v>
      </c>
      <c r="R85" s="302">
        <f t="shared" si="15"/>
        <v>4.8907292368591641E-2</v>
      </c>
      <c r="S85" s="302">
        <f t="shared" si="15"/>
        <v>5.0227335013868418E-2</v>
      </c>
      <c r="T85" s="302">
        <f t="shared" si="15"/>
        <v>4.9338006581847678E-2</v>
      </c>
      <c r="U85" s="302">
        <f t="shared" si="15"/>
        <v>4.9226805201367303E-2</v>
      </c>
      <c r="V85" s="302">
        <f t="shared" si="15"/>
        <v>2.1305879188587715E-2</v>
      </c>
      <c r="W85" s="302">
        <f t="shared" si="15"/>
        <v>2.4993653366007458E-2</v>
      </c>
      <c r="X85" s="302">
        <f t="shared" si="15"/>
        <v>2.6068398618703126E-2</v>
      </c>
      <c r="Y85" s="302">
        <f t="shared" si="15"/>
        <v>2.8020886551806481E-2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2.0038509394019045E-3</v>
      </c>
      <c r="C86" s="302">
        <f t="shared" si="16"/>
        <v>2.4261503936780348E-3</v>
      </c>
      <c r="D86" s="302">
        <f t="shared" si="16"/>
        <v>2.427433626056449E-3</v>
      </c>
      <c r="E86" s="302">
        <f t="shared" si="16"/>
        <v>1.9469422046481102E-3</v>
      </c>
      <c r="F86" s="302">
        <f t="shared" si="16"/>
        <v>1.9316454569941138E-3</v>
      </c>
      <c r="G86" s="302">
        <f t="shared" si="16"/>
        <v>1.8854469070437808E-3</v>
      </c>
      <c r="H86" s="302">
        <f t="shared" si="16"/>
        <v>1.6224445671751218E-3</v>
      </c>
      <c r="I86" s="302">
        <f t="shared" si="16"/>
        <v>1.6558411861046921E-3</v>
      </c>
      <c r="J86" s="302">
        <f t="shared" si="16"/>
        <v>1.6853186938580542E-3</v>
      </c>
      <c r="K86" s="302">
        <f t="shared" si="16"/>
        <v>1.9320552930913401E-3</v>
      </c>
      <c r="L86" s="302">
        <f t="shared" si="16"/>
        <v>1.1091704500778034E-3</v>
      </c>
      <c r="M86" s="302">
        <f t="shared" si="16"/>
        <v>8.9414048570746175E-4</v>
      </c>
      <c r="N86" s="302">
        <f t="shared" si="16"/>
        <v>1.1287245189550749E-3</v>
      </c>
      <c r="O86" s="302">
        <f t="shared" si="16"/>
        <v>8.9363530580738066E-4</v>
      </c>
      <c r="P86" s="302">
        <f t="shared" si="16"/>
        <v>6.4598357436834069E-4</v>
      </c>
      <c r="Q86" s="302">
        <f t="shared" si="16"/>
        <v>8.883269005035316E-4</v>
      </c>
      <c r="R86" s="302">
        <f t="shared" si="16"/>
        <v>8.3176567808690091E-4</v>
      </c>
      <c r="S86" s="302">
        <f t="shared" si="16"/>
        <v>8.271890416147276E-4</v>
      </c>
      <c r="T86" s="302">
        <f t="shared" si="16"/>
        <v>8.3578598348028779E-4</v>
      </c>
      <c r="U86" s="302">
        <f t="shared" si="16"/>
        <v>7.8698637937680573E-4</v>
      </c>
      <c r="V86" s="302">
        <f t="shared" si="16"/>
        <v>9.4818642414299075E-4</v>
      </c>
      <c r="W86" s="302">
        <f t="shared" si="16"/>
        <v>9.0885423354542536E-4</v>
      </c>
      <c r="X86" s="302">
        <f t="shared" si="16"/>
        <v>5.7658419010853882E-4</v>
      </c>
      <c r="Y86" s="302">
        <f t="shared" si="16"/>
        <v>5.3758060779917347E-4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1.9752456481636545E-2</v>
      </c>
      <c r="C87" s="301">
        <f t="shared" si="17"/>
        <v>2.0696782823212918E-2</v>
      </c>
      <c r="D87" s="301">
        <f t="shared" si="17"/>
        <v>2.0369257700311331E-2</v>
      </c>
      <c r="E87" s="301">
        <f t="shared" si="17"/>
        <v>1.9301873726002075E-2</v>
      </c>
      <c r="F87" s="301">
        <f t="shared" si="17"/>
        <v>1.9395859647559022E-2</v>
      </c>
      <c r="G87" s="301">
        <f t="shared" si="17"/>
        <v>1.723702035154033E-2</v>
      </c>
      <c r="H87" s="301">
        <f t="shared" si="17"/>
        <v>1.5683365763023639E-2</v>
      </c>
      <c r="I87" s="301">
        <f t="shared" si="17"/>
        <v>1.5705617001223405E-2</v>
      </c>
      <c r="J87" s="301">
        <f t="shared" si="17"/>
        <v>1.6125963318346506E-2</v>
      </c>
      <c r="K87" s="301">
        <f t="shared" si="17"/>
        <v>1.6037691918176767E-2</v>
      </c>
      <c r="L87" s="301">
        <f t="shared" si="17"/>
        <v>1.2810574712546801E-2</v>
      </c>
      <c r="M87" s="301">
        <f t="shared" si="17"/>
        <v>1.1102899267314156E-2</v>
      </c>
      <c r="N87" s="301">
        <f t="shared" si="17"/>
        <v>1.2493431758563099E-2</v>
      </c>
      <c r="O87" s="301">
        <f t="shared" si="17"/>
        <v>9.2989707944382445E-3</v>
      </c>
      <c r="P87" s="301">
        <f t="shared" si="17"/>
        <v>8.8438520242526044E-3</v>
      </c>
      <c r="Q87" s="301">
        <f t="shared" si="17"/>
        <v>1.015994775295654E-2</v>
      </c>
      <c r="R87" s="301">
        <f t="shared" si="17"/>
        <v>9.6547815850745195E-3</v>
      </c>
      <c r="S87" s="301">
        <f t="shared" si="17"/>
        <v>1.0222032639886221E-2</v>
      </c>
      <c r="T87" s="301">
        <f t="shared" si="17"/>
        <v>1.0295132940639204E-2</v>
      </c>
      <c r="U87" s="301">
        <f t="shared" si="17"/>
        <v>9.8666041932479239E-3</v>
      </c>
      <c r="V87" s="301">
        <f t="shared" si="17"/>
        <v>9.3164330706660605E-3</v>
      </c>
      <c r="W87" s="301">
        <f t="shared" si="17"/>
        <v>9.6007690297658706E-3</v>
      </c>
      <c r="X87" s="301">
        <f t="shared" si="17"/>
        <v>7.7570173797088344E-3</v>
      </c>
      <c r="Y87" s="301">
        <f t="shared" si="17"/>
        <v>7.69377230037579E-3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3.6348897607638856E-3</v>
      </c>
      <c r="C88" s="302">
        <f t="shared" si="18"/>
        <v>1.814246278746218E-3</v>
      </c>
      <c r="D88" s="302">
        <f t="shared" si="18"/>
        <v>1.5111739721254806E-3</v>
      </c>
      <c r="E88" s="302">
        <f t="shared" si="18"/>
        <v>3.4040349178370002E-3</v>
      </c>
      <c r="F88" s="302">
        <f t="shared" si="18"/>
        <v>3.4799592882541475E-3</v>
      </c>
      <c r="G88" s="302">
        <f t="shared" si="18"/>
        <v>2.1405907653763E-3</v>
      </c>
      <c r="H88" s="302">
        <f t="shared" si="18"/>
        <v>2.0730916515402467E-3</v>
      </c>
      <c r="I88" s="302">
        <f t="shared" si="18"/>
        <v>2.010431312936092E-3</v>
      </c>
      <c r="J88" s="302">
        <f t="shared" si="18"/>
        <v>2.5575537947026467E-3</v>
      </c>
      <c r="K88" s="302">
        <f t="shared" si="18"/>
        <v>7.6553400883411053E-4</v>
      </c>
      <c r="L88" s="302">
        <f t="shared" si="18"/>
        <v>2.2006104887265488E-3</v>
      </c>
      <c r="M88" s="302">
        <f t="shared" si="18"/>
        <v>2.1748787292275389E-3</v>
      </c>
      <c r="N88" s="302">
        <f t="shared" si="18"/>
        <v>2.0708127407015661E-3</v>
      </c>
      <c r="O88" s="302">
        <f t="shared" si="18"/>
        <v>1.5288101057937355E-5</v>
      </c>
      <c r="P88" s="302">
        <f t="shared" si="18"/>
        <v>1.0109622560756826E-3</v>
      </c>
      <c r="Q88" s="302">
        <f t="shared" si="18"/>
        <v>7.8002537359429054E-4</v>
      </c>
      <c r="R88" s="302">
        <f t="shared" si="18"/>
        <v>6.4046310792091859E-4</v>
      </c>
      <c r="S88" s="302">
        <f t="shared" si="18"/>
        <v>1.137754208925174E-3</v>
      </c>
      <c r="T88" s="302">
        <f t="shared" si="18"/>
        <v>1.2226242253883823E-3</v>
      </c>
      <c r="U88" s="302">
        <f t="shared" si="18"/>
        <v>1.115452290308238E-3</v>
      </c>
      <c r="V88" s="302">
        <f t="shared" si="18"/>
        <v>1.632011364325421E-3</v>
      </c>
      <c r="W88" s="302">
        <f t="shared" si="18"/>
        <v>1.891165761370512E-3</v>
      </c>
      <c r="X88" s="302">
        <f t="shared" si="18"/>
        <v>2.0976668473861198E-3</v>
      </c>
      <c r="Y88" s="302">
        <f t="shared" si="18"/>
        <v>2.1376870314088179E-3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3.2652813853983782E-3</v>
      </c>
      <c r="C89" s="302">
        <f t="shared" si="19"/>
        <v>3.3217098815662019E-3</v>
      </c>
      <c r="D89" s="302">
        <f t="shared" si="19"/>
        <v>3.2890266783065637E-3</v>
      </c>
      <c r="E89" s="302">
        <f t="shared" si="19"/>
        <v>3.4105543231806438E-3</v>
      </c>
      <c r="F89" s="302">
        <f t="shared" si="19"/>
        <v>3.5267260489288332E-3</v>
      </c>
      <c r="G89" s="302">
        <f t="shared" si="19"/>
        <v>3.0035632168487489E-3</v>
      </c>
      <c r="H89" s="302">
        <f t="shared" si="19"/>
        <v>3.2042503358084757E-3</v>
      </c>
      <c r="I89" s="302">
        <f t="shared" si="19"/>
        <v>3.0749629084434326E-3</v>
      </c>
      <c r="J89" s="302">
        <f t="shared" si="19"/>
        <v>2.7591241078646139E-3</v>
      </c>
      <c r="K89" s="302">
        <f t="shared" si="19"/>
        <v>2.8803549950326803E-3</v>
      </c>
      <c r="L89" s="302">
        <f t="shared" si="19"/>
        <v>3.4959744405626187E-3</v>
      </c>
      <c r="M89" s="302">
        <f t="shared" si="19"/>
        <v>3.1931884573422093E-3</v>
      </c>
      <c r="N89" s="302">
        <f t="shared" si="19"/>
        <v>3.1832134824945008E-3</v>
      </c>
      <c r="O89" s="302">
        <f t="shared" si="19"/>
        <v>3.5520907319950392E-3</v>
      </c>
      <c r="P89" s="302">
        <f t="shared" si="19"/>
        <v>3.6896847739523926E-3</v>
      </c>
      <c r="Q89" s="302">
        <f t="shared" si="19"/>
        <v>3.6823774313051172E-3</v>
      </c>
      <c r="R89" s="302">
        <f t="shared" si="19"/>
        <v>3.6795455073548576E-3</v>
      </c>
      <c r="S89" s="302">
        <f t="shared" si="19"/>
        <v>3.7788590606045204E-3</v>
      </c>
      <c r="T89" s="302">
        <f t="shared" si="19"/>
        <v>3.7119503384462219E-3</v>
      </c>
      <c r="U89" s="302">
        <f t="shared" si="19"/>
        <v>3.7035840903850005E-3</v>
      </c>
      <c r="V89" s="302">
        <f t="shared" si="19"/>
        <v>1.6029501583890433E-3</v>
      </c>
      <c r="W89" s="302">
        <f t="shared" si="19"/>
        <v>1.8804002532419404E-3</v>
      </c>
      <c r="X89" s="302">
        <f t="shared" si="19"/>
        <v>1.9612588302472572E-3</v>
      </c>
      <c r="Y89" s="302">
        <f t="shared" si="19"/>
        <v>2.1081544741171025E-3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1.2852285335474278E-2</v>
      </c>
      <c r="C90" s="302">
        <f t="shared" si="20"/>
        <v>1.55608266629005E-2</v>
      </c>
      <c r="D90" s="302">
        <f t="shared" si="20"/>
        <v>1.5569057049879285E-2</v>
      </c>
      <c r="E90" s="302">
        <f t="shared" si="20"/>
        <v>1.2487284484984431E-2</v>
      </c>
      <c r="F90" s="302">
        <f t="shared" si="20"/>
        <v>1.2389174310376044E-2</v>
      </c>
      <c r="G90" s="302">
        <f t="shared" si="20"/>
        <v>1.2092866369315282E-2</v>
      </c>
      <c r="H90" s="302">
        <f t="shared" si="20"/>
        <v>1.0406023775674917E-2</v>
      </c>
      <c r="I90" s="302">
        <f t="shared" si="20"/>
        <v>1.0620222779843881E-2</v>
      </c>
      <c r="J90" s="302">
        <f t="shared" si="20"/>
        <v>1.0809285415779244E-2</v>
      </c>
      <c r="K90" s="302">
        <f t="shared" si="20"/>
        <v>1.2391802914309975E-2</v>
      </c>
      <c r="L90" s="302">
        <f t="shared" si="20"/>
        <v>7.1139897832576335E-3</v>
      </c>
      <c r="M90" s="302">
        <f t="shared" si="20"/>
        <v>5.7348320807444082E-3</v>
      </c>
      <c r="N90" s="302">
        <f t="shared" si="20"/>
        <v>7.2394055353670319E-3</v>
      </c>
      <c r="O90" s="302">
        <f t="shared" si="20"/>
        <v>5.7315919613852677E-3</v>
      </c>
      <c r="P90" s="302">
        <f t="shared" si="20"/>
        <v>4.1432049942245284E-3</v>
      </c>
      <c r="Q90" s="302">
        <f t="shared" si="20"/>
        <v>5.6975449480571316E-3</v>
      </c>
      <c r="R90" s="302">
        <f t="shared" si="20"/>
        <v>5.3347729697987446E-3</v>
      </c>
      <c r="S90" s="302">
        <f t="shared" si="20"/>
        <v>5.305419370356528E-3</v>
      </c>
      <c r="T90" s="302">
        <f t="shared" si="20"/>
        <v>5.3605583768046011E-3</v>
      </c>
      <c r="U90" s="302">
        <f t="shared" si="20"/>
        <v>5.0475678125546852E-3</v>
      </c>
      <c r="V90" s="302">
        <f t="shared" si="20"/>
        <v>6.0814715479515962E-3</v>
      </c>
      <c r="W90" s="302">
        <f t="shared" si="20"/>
        <v>5.8292030151534183E-3</v>
      </c>
      <c r="X90" s="302">
        <f t="shared" si="20"/>
        <v>3.6980917020754565E-3</v>
      </c>
      <c r="Y90" s="302">
        <f t="shared" si="20"/>
        <v>3.4479307948498687E-3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</v>
      </c>
      <c r="C91" s="301">
        <f t="shared" si="21"/>
        <v>0</v>
      </c>
      <c r="D91" s="301">
        <f t="shared" si="21"/>
        <v>0</v>
      </c>
      <c r="E91" s="301">
        <f t="shared" si="21"/>
        <v>0</v>
      </c>
      <c r="F91" s="301">
        <f t="shared" si="21"/>
        <v>0</v>
      </c>
      <c r="G91" s="301">
        <f t="shared" si="21"/>
        <v>5.4174369331384642E-2</v>
      </c>
      <c r="H91" s="301">
        <f t="shared" si="21"/>
        <v>5.7791776975296687E-2</v>
      </c>
      <c r="I91" s="301">
        <f t="shared" si="21"/>
        <v>6.2608821850175397E-2</v>
      </c>
      <c r="J91" s="301">
        <f t="shared" si="21"/>
        <v>6.4985198878950892E-2</v>
      </c>
      <c r="K91" s="301">
        <f t="shared" si="21"/>
        <v>6.3385148690202509E-2</v>
      </c>
      <c r="L91" s="301">
        <f t="shared" si="21"/>
        <v>6.5232779050508435E-2</v>
      </c>
      <c r="M91" s="301">
        <f t="shared" si="21"/>
        <v>6.9194464364254443E-2</v>
      </c>
      <c r="N91" s="301">
        <f t="shared" si="21"/>
        <v>6.6137085290302836E-2</v>
      </c>
      <c r="O91" s="301">
        <f t="shared" si="21"/>
        <v>6.4586268744978956E-2</v>
      </c>
      <c r="P91" s="301">
        <f t="shared" si="21"/>
        <v>7.0966422679070162E-2</v>
      </c>
      <c r="Q91" s="301">
        <f t="shared" si="21"/>
        <v>7.1911694837833384E-2</v>
      </c>
      <c r="R91" s="301">
        <f t="shared" si="21"/>
        <v>8.3319933279711017E-2</v>
      </c>
      <c r="S91" s="301">
        <f t="shared" si="21"/>
        <v>7.8955422623968805E-2</v>
      </c>
      <c r="T91" s="301">
        <f t="shared" si="21"/>
        <v>8.2016752979902158E-2</v>
      </c>
      <c r="U91" s="301">
        <f t="shared" si="21"/>
        <v>8.1561744457278665E-2</v>
      </c>
      <c r="V91" s="301">
        <f t="shared" si="21"/>
        <v>0.10196391458841633</v>
      </c>
      <c r="W91" s="301">
        <f t="shared" si="21"/>
        <v>0.10040171854159069</v>
      </c>
      <c r="X91" s="301">
        <f t="shared" si="21"/>
        <v>0.11127372028727345</v>
      </c>
      <c r="Y91" s="301">
        <f t="shared" si="21"/>
        <v>0.11377070216613214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0.36988753188264223</v>
      </c>
      <c r="C92" s="235">
        <f t="shared" si="22"/>
        <v>0.42676086864077789</v>
      </c>
      <c r="D92" s="235">
        <f t="shared" si="22"/>
        <v>0.42559598348148026</v>
      </c>
      <c r="E92" s="235">
        <f t="shared" si="22"/>
        <v>0.36672799658733568</v>
      </c>
      <c r="F92" s="235">
        <f t="shared" si="22"/>
        <v>0.36474707873532108</v>
      </c>
      <c r="G92" s="235">
        <f t="shared" si="22"/>
        <v>0.34918434606334992</v>
      </c>
      <c r="H92" s="235">
        <f t="shared" si="22"/>
        <v>0.32530843320625424</v>
      </c>
      <c r="I92" s="235">
        <f t="shared" si="22"/>
        <v>0.32747340342642978</v>
      </c>
      <c r="J92" s="235">
        <f t="shared" si="22"/>
        <v>0.33905173904260033</v>
      </c>
      <c r="K92" s="235">
        <f t="shared" si="22"/>
        <v>0.35929487657814801</v>
      </c>
      <c r="L92" s="235">
        <f t="shared" si="22"/>
        <v>0.28625586667534325</v>
      </c>
      <c r="M92" s="235">
        <f t="shared" si="22"/>
        <v>0.27774235299744587</v>
      </c>
      <c r="N92" s="235">
        <f t="shared" si="22"/>
        <v>0.29578060130583045</v>
      </c>
      <c r="O92" s="235">
        <f t="shared" si="22"/>
        <v>0.28191952427310679</v>
      </c>
      <c r="P92" s="235">
        <f t="shared" si="22"/>
        <v>0.25823216006863292</v>
      </c>
      <c r="Q92" s="235">
        <f t="shared" si="22"/>
        <v>0.27746594598256519</v>
      </c>
      <c r="R92" s="235">
        <f t="shared" si="22"/>
        <v>0.26952121815230545</v>
      </c>
      <c r="S92" s="235">
        <f t="shared" si="22"/>
        <v>0.27336752143946241</v>
      </c>
      <c r="T92" s="235">
        <f t="shared" si="22"/>
        <v>0.27379575481142715</v>
      </c>
      <c r="U92" s="235">
        <f t="shared" si="22"/>
        <v>0.27279055360501758</v>
      </c>
      <c r="V92" s="235">
        <f t="shared" si="22"/>
        <v>0.34669444891404599</v>
      </c>
      <c r="W92" s="235">
        <f t="shared" si="22"/>
        <v>0.33217731331544831</v>
      </c>
      <c r="X92" s="235">
        <f t="shared" si="22"/>
        <v>0.30735397514040369</v>
      </c>
      <c r="Y92" s="235">
        <f t="shared" si="22"/>
        <v>0.2918729970553483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63.33292176283733</v>
      </c>
      <c r="C96" s="320">
        <f t="shared" si="23"/>
        <v>59.827974114192514</v>
      </c>
      <c r="D96" s="320">
        <f t="shared" si="23"/>
        <v>59.797008401737656</v>
      </c>
      <c r="E96" s="320">
        <f t="shared" si="23"/>
        <v>45.06923743084441</v>
      </c>
      <c r="F96" s="320">
        <f t="shared" si="23"/>
        <v>44.064863126283292</v>
      </c>
      <c r="G96" s="320">
        <f t="shared" si="23"/>
        <v>34.67177798339776</v>
      </c>
      <c r="H96" s="320">
        <f t="shared" si="23"/>
        <v>30.265046052484106</v>
      </c>
      <c r="I96" s="320">
        <f t="shared" si="23"/>
        <v>28.977056324856321</v>
      </c>
      <c r="J96" s="320">
        <f t="shared" si="23"/>
        <v>28.526902158103361</v>
      </c>
      <c r="K96" s="320">
        <f t="shared" si="23"/>
        <v>27.022658055175135</v>
      </c>
      <c r="L96" s="320">
        <f t="shared" si="23"/>
        <v>27.906944361831719</v>
      </c>
      <c r="M96" s="320">
        <f t="shared" si="23"/>
        <v>25.76076560371969</v>
      </c>
      <c r="N96" s="320">
        <f t="shared" si="23"/>
        <v>27.229299655854891</v>
      </c>
      <c r="O96" s="320">
        <f t="shared" si="23"/>
        <v>27.844714709094358</v>
      </c>
      <c r="P96" s="320">
        <f t="shared" si="23"/>
        <v>27.595759744327715</v>
      </c>
      <c r="Q96" s="320">
        <f t="shared" si="23"/>
        <v>27.03415766244887</v>
      </c>
      <c r="R96" s="320">
        <f t="shared" si="23"/>
        <v>27.917161026226772</v>
      </c>
      <c r="S96" s="320">
        <f t="shared" si="23"/>
        <v>28.254704162299671</v>
      </c>
      <c r="T96" s="320">
        <f t="shared" si="23"/>
        <v>27.946808058199551</v>
      </c>
      <c r="U96" s="320">
        <f t="shared" si="23"/>
        <v>28.497172403801429</v>
      </c>
      <c r="V96" s="320">
        <f t="shared" si="23"/>
        <v>27.631225823174667</v>
      </c>
      <c r="W96" s="320">
        <f t="shared" si="23"/>
        <v>27.142535737350528</v>
      </c>
      <c r="X96" s="320">
        <f t="shared" si="23"/>
        <v>23.979963058451784</v>
      </c>
      <c r="Y96" s="320">
        <f t="shared" si="23"/>
        <v>23.640112748414232</v>
      </c>
      <c r="DA96" s="95"/>
    </row>
    <row r="97" spans="1:105" ht="12" customHeight="1" x14ac:dyDescent="0.25">
      <c r="A97" s="55" t="s">
        <v>91</v>
      </c>
      <c r="B97" s="330">
        <f>IF(B$6=0,0,B$6/OIS!B$5*1000)</f>
        <v>1.8967792120438516</v>
      </c>
      <c r="C97" s="330">
        <f>IF(C$6=0,0,C$6/OIS!C$5*1000)</f>
        <v>1.9661695973789317</v>
      </c>
      <c r="D97" s="330">
        <f>IF(D$6=0,0,D$6/OIS!D$5*1000)</f>
        <v>1.9527890569107587</v>
      </c>
      <c r="E97" s="330">
        <f>IF(E$6=0,0,E$6/OIS!E$5*1000)</f>
        <v>1.3648153821765678</v>
      </c>
      <c r="F97" s="330">
        <f>IF(F$6=0,0,F$6/OIS!F$5*1000)</f>
        <v>1.3303108525887721</v>
      </c>
      <c r="G97" s="330">
        <f>IF(G$6=0,0,G$6/OIS!G$5*1000)</f>
        <v>0.98348199991934748</v>
      </c>
      <c r="H97" s="330">
        <f>IF(H$6=0,0,H$6/OIS!H$5*1000)</f>
        <v>0.85986191209228247</v>
      </c>
      <c r="I97" s="330">
        <f>IF(I$6=0,0,I$6/OIS!I$5*1000)</f>
        <v>0.81905262693857162</v>
      </c>
      <c r="J97" s="330">
        <f>IF(J$6=0,0,J$6/OIS!J$5*1000)</f>
        <v>0.84711410438024537</v>
      </c>
      <c r="K97" s="330">
        <f>IF(K$6=0,0,K$6/OIS!K$5*1000)</f>
        <v>0.79189928971268075</v>
      </c>
      <c r="L97" s="330">
        <f>IF(L$6=0,0,L$6/OIS!L$5*1000)</f>
        <v>0.82927734665521835</v>
      </c>
      <c r="M97" s="330">
        <f>IF(M$6=0,0,M$6/OIS!M$5*1000)</f>
        <v>0.81216385721604634</v>
      </c>
      <c r="N97" s="330">
        <f>IF(N$6=0,0,N$6/OIS!N$5*1000)</f>
        <v>0.84305859448521381</v>
      </c>
      <c r="O97" s="330">
        <f>IF(O$6=0,0,O$6/OIS!O$5*1000)</f>
        <v>0.89681963229765249</v>
      </c>
      <c r="P97" s="330">
        <f>IF(P$6=0,0,P$6/OIS!P$5*1000)</f>
        <v>0.88462576431829043</v>
      </c>
      <c r="Q97" s="330">
        <f>IF(Q$6=0,0,Q$6/OIS!Q$5*1000)</f>
        <v>0.85343276452811889</v>
      </c>
      <c r="R97" s="330">
        <f>IF(R$6=0,0,R$6/OIS!R$5*1000)</f>
        <v>0.86893800785385134</v>
      </c>
      <c r="S97" s="330">
        <f>IF(S$6=0,0,S$6/OIS!S$5*1000)</f>
        <v>0.8988744841373616</v>
      </c>
      <c r="T97" s="330">
        <f>IF(T$6=0,0,T$6/OIS!T$5*1000)</f>
        <v>0.88745119334308142</v>
      </c>
      <c r="U97" s="330">
        <f>IF(U$6=0,0,U$6/OIS!U$5*1000)</f>
        <v>0.92089968623610052</v>
      </c>
      <c r="V97" s="330">
        <f>IF(V$6=0,0,V$6/OIS!V$5*1000)</f>
        <v>1.1560991194396564</v>
      </c>
      <c r="W97" s="330">
        <f>IF(W$6=0,0,W$6/OIS!W$5*1000)</f>
        <v>1.0879498421058975</v>
      </c>
      <c r="X97" s="330">
        <f>IF(X$6=0,0,X$6/OIS!X$5*1000)</f>
        <v>0.98320747987883372</v>
      </c>
      <c r="Y97" s="330">
        <f>IF(Y$6=0,0,Y$6/OIS!Y$5*1000)</f>
        <v>0.92393887622853177</v>
      </c>
      <c r="DA97" s="67"/>
    </row>
    <row r="98" spans="1:105" ht="12" customHeight="1" x14ac:dyDescent="0.25">
      <c r="A98" s="173" t="s">
        <v>92</v>
      </c>
      <c r="B98" s="331">
        <f>IF(B$7=0,0,B$7/OIS!B$5*1000)</f>
        <v>0.9516450716190602</v>
      </c>
      <c r="C98" s="331">
        <f>IF(C$7=0,0,C$7/OIS!C$5*1000)</f>
        <v>1.0032944044490235</v>
      </c>
      <c r="D98" s="331">
        <f>IF(D$7=0,0,D$7/OIS!D$5*1000)</f>
        <v>0.99769144903611906</v>
      </c>
      <c r="E98" s="331">
        <f>IF(E$7=0,0,E$7/OIS!E$5*1000)</f>
        <v>0.68033080351975062</v>
      </c>
      <c r="F98" s="331">
        <f>IF(F$7=0,0,F$7/OIS!F$5*1000)</f>
        <v>0.66262208772843778</v>
      </c>
      <c r="G98" s="331">
        <f>IF(G$7=0,0,G$7/OIS!G$5*1000)</f>
        <v>0.49289536553745394</v>
      </c>
      <c r="H98" s="331">
        <f>IF(H$7=0,0,H$7/OIS!H$5*1000)</f>
        <v>0.42097295762400294</v>
      </c>
      <c r="I98" s="331">
        <f>IF(I$7=0,0,I$7/OIS!I$5*1000)</f>
        <v>0.40248952762404455</v>
      </c>
      <c r="J98" s="331">
        <f>IF(J$7=0,0,J$7/OIS!J$5*1000)</f>
        <v>0.41436238127810548</v>
      </c>
      <c r="K98" s="331">
        <f>IF(K$7=0,0,K$7/OIS!K$5*1000)</f>
        <v>0.39634920703261445</v>
      </c>
      <c r="L98" s="331">
        <f>IF(L$7=0,0,L$7/OIS!L$5*1000)</f>
        <v>0.38569295262394887</v>
      </c>
      <c r="M98" s="331">
        <f>IF(M$7=0,0,M$7/OIS!M$5*1000)</f>
        <v>0.36872000550263273</v>
      </c>
      <c r="N98" s="331">
        <f>IF(N$7=0,0,N$7/OIS!N$5*1000)</f>
        <v>0.39119441427521662</v>
      </c>
      <c r="O98" s="331">
        <f>IF(O$7=0,0,O$7/OIS!O$5*1000)</f>
        <v>0.40647057465022646</v>
      </c>
      <c r="P98" s="331">
        <f>IF(P$7=0,0,P$7/OIS!P$5*1000)</f>
        <v>0.39262699531223483</v>
      </c>
      <c r="Q98" s="331">
        <f>IF(Q$7=0,0,Q$7/OIS!Q$5*1000)</f>
        <v>0.3872219964887218</v>
      </c>
      <c r="R98" s="331">
        <f>IF(R$7=0,0,R$7/OIS!R$5*1000)</f>
        <v>0.39273323753359041</v>
      </c>
      <c r="S98" s="331">
        <f>IF(S$7=0,0,S$7/OIS!S$5*1000)</f>
        <v>0.40546073995137688</v>
      </c>
      <c r="T98" s="331">
        <f>IF(T$7=0,0,T$7/OIS!T$5*1000)</f>
        <v>0.40065779911743216</v>
      </c>
      <c r="U98" s="331">
        <f>IF(U$7=0,0,U$7/OIS!U$5*1000)</f>
        <v>0.41351684727002136</v>
      </c>
      <c r="V98" s="331">
        <f>IF(V$7=0,0,V$7/OIS!V$5*1000)</f>
        <v>0.51670935636768245</v>
      </c>
      <c r="W98" s="331">
        <f>IF(W$7=0,0,W$7/OIS!W$5*1000)</f>
        <v>0.48626723412814327</v>
      </c>
      <c r="X98" s="331">
        <f>IF(X$7=0,0,X$7/OIS!X$5*1000)</f>
        <v>0.4289699443265757</v>
      </c>
      <c r="Y98" s="331">
        <f>IF(Y$7=0,0,Y$7/OIS!Y$5*1000)</f>
        <v>0.40275902912595857</v>
      </c>
      <c r="DA98" s="177"/>
    </row>
    <row r="99" spans="1:105" ht="12" customHeight="1" x14ac:dyDescent="0.25">
      <c r="A99" s="173" t="s">
        <v>93</v>
      </c>
      <c r="B99" s="331">
        <f>IF(B$8=0,0,B$8/OIS!B$5*1000)</f>
        <v>1.6281227873179578</v>
      </c>
      <c r="C99" s="331">
        <f>IF(C$8=0,0,C$8/OIS!C$5*1000)</f>
        <v>1.736161047405089</v>
      </c>
      <c r="D99" s="331">
        <f>IF(D$8=0,0,D$8/OIS!D$5*1000)</f>
        <v>1.727872733946324</v>
      </c>
      <c r="E99" s="331">
        <f>IF(E$8=0,0,E$8/OIS!E$5*1000)</f>
        <v>1.1587799647199812</v>
      </c>
      <c r="F99" s="331">
        <f>IF(F$8=0,0,F$8/OIS!F$5*1000)</f>
        <v>1.1280187773062553</v>
      </c>
      <c r="G99" s="331">
        <f>IF(G$8=0,0,G$8/OIS!G$5*1000)</f>
        <v>0.84264688137703314</v>
      </c>
      <c r="H99" s="331">
        <f>IF(H$8=0,0,H$8/OIS!H$5*1000)</f>
        <v>0.70802869544373459</v>
      </c>
      <c r="I99" s="331">
        <f>IF(I$8=0,0,I$8/OIS!I$5*1000)</f>
        <v>0.6787333445546021</v>
      </c>
      <c r="J99" s="331">
        <f>IF(J$8=0,0,J$8/OIS!J$5*1000)</f>
        <v>0.69646797116010861</v>
      </c>
      <c r="K99" s="331">
        <f>IF(K$8=0,0,K$8/OIS!K$5*1000)</f>
        <v>0.6769729809183318</v>
      </c>
      <c r="L99" s="331">
        <f>IF(L$8=0,0,L$8/OIS!L$5*1000)</f>
        <v>0.62437294164494772</v>
      </c>
      <c r="M99" s="331">
        <f>IF(M$8=0,0,M$8/OIS!M$5*1000)</f>
        <v>0.58553365075456776</v>
      </c>
      <c r="N99" s="331">
        <f>IF(N$8=0,0,N$8/OIS!N$5*1000)</f>
        <v>0.63213406242803638</v>
      </c>
      <c r="O99" s="331">
        <f>IF(O$8=0,0,O$8/OIS!O$5*1000)</f>
        <v>0.64460025116172748</v>
      </c>
      <c r="P99" s="331">
        <f>IF(P$8=0,0,P$8/OIS!P$5*1000)</f>
        <v>0.61188743948495761</v>
      </c>
      <c r="Q99" s="331">
        <f>IF(Q$8=0,0,Q$8/OIS!Q$5*1000)</f>
        <v>0.61461296143830635</v>
      </c>
      <c r="R99" s="331">
        <f>IF(R$8=0,0,R$8/OIS!R$5*1000)</f>
        <v>0.62139142665307057</v>
      </c>
      <c r="S99" s="331">
        <f>IF(S$8=0,0,S$8/OIS!S$5*1000)</f>
        <v>0.6404876472320894</v>
      </c>
      <c r="T99" s="331">
        <f>IF(T$8=0,0,T$8/OIS!T$5*1000)</f>
        <v>0.63335538419514092</v>
      </c>
      <c r="U99" s="331">
        <f>IF(U$8=0,0,U$8/OIS!U$5*1000)</f>
        <v>0.65077121844058639</v>
      </c>
      <c r="V99" s="331">
        <f>IF(V$8=0,0,V$8/OIS!V$5*1000)</f>
        <v>0.81000975418758681</v>
      </c>
      <c r="W99" s="331">
        <f>IF(W$8=0,0,W$8/OIS!W$5*1000)</f>
        <v>0.76230958392076709</v>
      </c>
      <c r="X99" s="331">
        <f>IF(X$8=0,0,X$8/OIS!X$5*1000)</f>
        <v>0.65873574876941299</v>
      </c>
      <c r="Y99" s="331">
        <f>IF(Y$8=0,0,Y$8/OIS!Y$5*1000)</f>
        <v>0.6180123348435872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0.67609447849142024</v>
      </c>
      <c r="C100" s="331">
        <f>IF(C$9=0,0,C$9/OIS!C$5*1000)</f>
        <v>0.69846957953086353</v>
      </c>
      <c r="D100" s="331">
        <f>IF(D$9=0,0,D$9/OIS!D$5*1000)</f>
        <v>0.69354461995023531</v>
      </c>
      <c r="E100" s="331">
        <f>IF(E$9=0,0,E$9/OIS!E$5*1000)</f>
        <v>0.48709863286186528</v>
      </c>
      <c r="F100" s="331">
        <f>IF(F$9=0,0,F$9/OIS!F$5*1000)</f>
        <v>0.47485537346592521</v>
      </c>
      <c r="G100" s="331">
        <f>IF(G$9=0,0,G$9/OIS!G$5*1000)</f>
        <v>0.35063045098297552</v>
      </c>
      <c r="H100" s="331">
        <f>IF(H$9=0,0,H$9/OIS!H$5*1000)</f>
        <v>0.30795393340549138</v>
      </c>
      <c r="I100" s="331">
        <f>IF(I$9=0,0,I$9/OIS!I$5*1000)</f>
        <v>0.29312875074532846</v>
      </c>
      <c r="J100" s="331">
        <f>IF(J$9=0,0,J$9/OIS!J$5*1000)</f>
        <v>0.30344015441474154</v>
      </c>
      <c r="K100" s="331">
        <f>IF(K$9=0,0,K$9/OIS!K$5*1000)</f>
        <v>0.28240173589736212</v>
      </c>
      <c r="L100" s="331">
        <f>IF(L$9=0,0,L$9/OIS!L$5*1000)</f>
        <v>0.29984525791427818</v>
      </c>
      <c r="M100" s="331">
        <f>IF(M$9=0,0,M$9/OIS!M$5*1000)</f>
        <v>0.29492028985880736</v>
      </c>
      <c r="N100" s="331">
        <f>IF(N$9=0,0,N$9/OIS!N$5*1000)</f>
        <v>0.3049554331812393</v>
      </c>
      <c r="O100" s="331">
        <f>IF(O$9=0,0,O$9/OIS!O$5*1000)</f>
        <v>0.32575693815944612</v>
      </c>
      <c r="P100" s="331">
        <f>IF(P$9=0,0,P$9/OIS!P$5*1000)</f>
        <v>0.32249291264036889</v>
      </c>
      <c r="Q100" s="331">
        <f>IF(Q$9=0,0,Q$9/OIS!Q$5*1000)</f>
        <v>0.30993900917484679</v>
      </c>
      <c r="R100" s="331">
        <f>IF(R$9=0,0,R$9/OIS!R$5*1000)</f>
        <v>0.31578350447126458</v>
      </c>
      <c r="S100" s="331">
        <f>IF(S$9=0,0,S$9/OIS!S$5*1000)</f>
        <v>0.32677529766535784</v>
      </c>
      <c r="T100" s="331">
        <f>IF(T$9=0,0,T$9/OIS!T$5*1000)</f>
        <v>0.32257348139334768</v>
      </c>
      <c r="U100" s="331">
        <f>IF(U$9=0,0,U$9/OIS!U$5*1000)</f>
        <v>0.33504554691063798</v>
      </c>
      <c r="V100" s="331">
        <f>IF(V$9=0,0,V$9/OIS!V$5*1000)</f>
        <v>0.42095589223876373</v>
      </c>
      <c r="W100" s="331">
        <f>IF(W$9=0,0,W$9/OIS!W$5*1000)</f>
        <v>0.39613921558487042</v>
      </c>
      <c r="X100" s="331">
        <f>IF(X$9=0,0,X$9/OIS!X$5*1000)</f>
        <v>0.35946946696784787</v>
      </c>
      <c r="Y100" s="331">
        <f>IF(Y$9=0,0,Y$9/OIS!Y$5*1000)</f>
        <v>0.33784968329133269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1.9883460613818906</v>
      </c>
      <c r="C101" s="332">
        <f>IF(C$10=0,0,C$10/OIS!C$5*1000)</f>
        <v>2.0313437426620071</v>
      </c>
      <c r="D101" s="332">
        <f>IF(D$10=0,0,D$10/OIS!D$5*1000)</f>
        <v>2.0190241853884041</v>
      </c>
      <c r="E101" s="332">
        <f>IF(E$10=0,0,E$10/OIS!E$5*1000)</f>
        <v>1.4069210087326893</v>
      </c>
      <c r="F101" s="332">
        <f>IF(F$10=0,0,F$10/OIS!F$5*1000)</f>
        <v>1.3686610575311389</v>
      </c>
      <c r="G101" s="332">
        <f>IF(G$10=0,0,G$10/OIS!G$5*1000)</f>
        <v>0.94252814716639155</v>
      </c>
      <c r="H101" s="332">
        <f>IF(H$10=0,0,H$10/OIS!H$5*1000)</f>
        <v>0.82018261311862251</v>
      </c>
      <c r="I101" s="332">
        <f>IF(I$10=0,0,I$10/OIS!I$5*1000)</f>
        <v>0.77603416539847958</v>
      </c>
      <c r="J101" s="332">
        <f>IF(J$10=0,0,J$10/OIS!J$5*1000)</f>
        <v>0.80261311776683697</v>
      </c>
      <c r="K101" s="332">
        <f>IF(K$10=0,0,K$10/OIS!K$5*1000)</f>
        <v>0.73860314970175589</v>
      </c>
      <c r="L101" s="332">
        <f>IF(L$10=0,0,L$10/OIS!L$5*1000)</f>
        <v>0.7801158220317721</v>
      </c>
      <c r="M101" s="332">
        <f>IF(M$10=0,0,M$10/OIS!M$5*1000)</f>
        <v>0.77744644190518397</v>
      </c>
      <c r="N101" s="332">
        <f>IF(N$10=0,0,N$10/OIS!N$5*1000)</f>
        <v>0.80280007440738865</v>
      </c>
      <c r="O101" s="332">
        <f>IF(O$10=0,0,O$10/OIS!O$5*1000)</f>
        <v>0.86727979337520567</v>
      </c>
      <c r="P101" s="332">
        <f>IF(P$10=0,0,P$10/OIS!P$5*1000)</f>
        <v>0.85396863386728472</v>
      </c>
      <c r="Q101" s="332">
        <f>IF(Q$10=0,0,Q$10/OIS!Q$5*1000)</f>
        <v>0.80546698145892148</v>
      </c>
      <c r="R101" s="332">
        <f>IF(R$10=0,0,R$10/OIS!R$5*1000)</f>
        <v>0.79740826071438198</v>
      </c>
      <c r="S101" s="332">
        <f>IF(S$10=0,0,S$10/OIS!S$5*1000)</f>
        <v>0.82288520970955414</v>
      </c>
      <c r="T101" s="332">
        <f>IF(T$10=0,0,T$10/OIS!T$5*1000)</f>
        <v>0.80359763457132483</v>
      </c>
      <c r="U101" s="332">
        <f>IF(U$10=0,0,U$10/OIS!U$5*1000)</f>
        <v>0.8397554740036336</v>
      </c>
      <c r="V101" s="332">
        <f>IF(V$10=0,0,V$10/OIS!V$5*1000)</f>
        <v>1.0631614303857895</v>
      </c>
      <c r="W101" s="332">
        <f>IF(W$10=0,0,W$10/OIS!W$5*1000)</f>
        <v>0.98656096795364612</v>
      </c>
      <c r="X101" s="332">
        <f>IF(X$10=0,0,X$10/OIS!X$5*1000)</f>
        <v>0.89175452028767033</v>
      </c>
      <c r="Y101" s="332">
        <f>IF(Y$10=0,0,Y$10/OIS!Y$5*1000)</f>
        <v>0.8367250569117316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15.84750173146517</v>
      </c>
      <c r="C102" s="348">
        <f>IF(C$16=0,0,C$16/OIS!C$5*1000)</f>
        <v>15.312846279153863</v>
      </c>
      <c r="D102" s="348">
        <f>IF(D$16=0,0,D$16/OIS!D$5*1000)</f>
        <v>15.283729546350919</v>
      </c>
      <c r="E102" s="348">
        <f>IF(E$16=0,0,E$16/OIS!E$5*1000)</f>
        <v>12.008793869231528</v>
      </c>
      <c r="F102" s="348">
        <f>IF(F$16=0,0,F$16/OIS!F$5*1000)</f>
        <v>12.063383485509098</v>
      </c>
      <c r="G102" s="348">
        <f>IF(G$16=0,0,G$16/OIS!G$5*1000)</f>
        <v>8.5519894104291545</v>
      </c>
      <c r="H102" s="348">
        <f>IF(H$16=0,0,H$16/OIS!H$5*1000)</f>
        <v>7.9545235242379935</v>
      </c>
      <c r="I102" s="348">
        <f>IF(I$16=0,0,I$16/OIS!I$5*1000)</f>
        <v>7.4046167807487704</v>
      </c>
      <c r="J102" s="348">
        <f>IF(J$16=0,0,J$16/OIS!J$5*1000)</f>
        <v>6.6049055383201862</v>
      </c>
      <c r="K102" s="348">
        <f>IF(K$16=0,0,K$16/OIS!K$5*1000)</f>
        <v>6.3856487923543321</v>
      </c>
      <c r="L102" s="348">
        <f>IF(L$16=0,0,L$16/OIS!L$5*1000)</f>
        <v>8.0051000446403222</v>
      </c>
      <c r="M102" s="348">
        <f>IF(M$16=0,0,M$16/OIS!M$5*1000)</f>
        <v>6.9762091702107369</v>
      </c>
      <c r="N102" s="348">
        <f>IF(N$16=0,0,N$16/OIS!N$5*1000)</f>
        <v>7.2841434065141497</v>
      </c>
      <c r="O102" s="348">
        <f>IF(O$16=0,0,O$16/OIS!O$5*1000)</f>
        <v>8.1864715502092498</v>
      </c>
      <c r="P102" s="348">
        <f>IF(P$16=0,0,P$16/OIS!P$5*1000)</f>
        <v>8.4226627281107493</v>
      </c>
      <c r="Q102" s="348">
        <f>IF(Q$16=0,0,Q$16/OIS!Q$5*1000)</f>
        <v>8.1214131293408549</v>
      </c>
      <c r="R102" s="348">
        <f>IF(R$16=0,0,R$16/OIS!R$5*1000)</f>
        <v>8.4194266940516069</v>
      </c>
      <c r="S102" s="348">
        <f>IF(S$16=0,0,S$16/OIS!S$5*1000)</f>
        <v>8.6466357208384714</v>
      </c>
      <c r="T102" s="348">
        <f>IF(T$16=0,0,T$16/OIS!T$5*1000)</f>
        <v>8.4217007238542472</v>
      </c>
      <c r="U102" s="348">
        <f>IF(U$16=0,0,U$16/OIS!U$5*1000)</f>
        <v>8.5561490856593423</v>
      </c>
      <c r="V102" s="348">
        <f>IF(V$16=0,0,V$16/OIS!V$5*1000)</f>
        <v>4.3892808038067894</v>
      </c>
      <c r="W102" s="348">
        <f>IF(W$16=0,0,W$16/OIS!W$5*1000)</f>
        <v>4.8670952705408226</v>
      </c>
      <c r="X102" s="348">
        <f>IF(X$16=0,0,X$16/OIS!X$5*1000)</f>
        <v>4.4621790557651142</v>
      </c>
      <c r="Y102" s="348">
        <f>IF(Y$16=0,0,Y$16/OIS!Y$5*1000)</f>
        <v>4.776702519668536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11.811693330947774</v>
      </c>
      <c r="C103" s="348">
        <f>IF(C$27=0,0,C$27/OIS!C$5*1000)</f>
        <v>7.2109832321124259</v>
      </c>
      <c r="D103" s="348">
        <f>IF(D$27=0,0,D$27/OIS!D$5*1000)</f>
        <v>7.4363676698217303</v>
      </c>
      <c r="E103" s="348">
        <f>IF(E$27=0,0,E$27/OIS!E$5*1000)</f>
        <v>7.9339302472249456</v>
      </c>
      <c r="F103" s="348">
        <f>IF(F$27=0,0,F$27/OIS!F$5*1000)</f>
        <v>7.481374060283585</v>
      </c>
      <c r="G103" s="348">
        <f>IF(G$27=0,0,G$27/OIS!G$5*1000)</f>
        <v>6.2586208988516043</v>
      </c>
      <c r="H103" s="348">
        <f>IF(H$27=0,0,H$27/OIS!H$5*1000)</f>
        <v>5.6050877902603826</v>
      </c>
      <c r="I103" s="348">
        <f>IF(I$27=0,0,I$27/OIS!I$5*1000)</f>
        <v>5.4471377731295849</v>
      </c>
      <c r="J103" s="348">
        <f>IF(J$27=0,0,J$27/OIS!J$5*1000)</f>
        <v>5.5617456775073126</v>
      </c>
      <c r="K103" s="348">
        <f>IF(K$27=0,0,K$27/OIS!K$5*1000)</f>
        <v>4.6544343636407302</v>
      </c>
      <c r="L103" s="348">
        <f>IF(L$27=0,0,L$27/OIS!L$5*1000)</f>
        <v>5.3184841549702941</v>
      </c>
      <c r="M103" s="348">
        <f>IF(M$27=0,0,M$27/OIS!M$5*1000)</f>
        <v>5.4528508954679591</v>
      </c>
      <c r="N103" s="348">
        <f>IF(N$27=0,0,N$27/OIS!N$5*1000)</f>
        <v>5.4390130220270727</v>
      </c>
      <c r="O103" s="348">
        <f>IF(O$27=0,0,O$27/OIS!O$5*1000)</f>
        <v>5.1580721336266491</v>
      </c>
      <c r="P103" s="348">
        <f>IF(P$27=0,0,P$27/OIS!P$5*1000)</f>
        <v>5.2923168382198478</v>
      </c>
      <c r="Q103" s="348">
        <f>IF(Q$27=0,0,Q$27/OIS!Q$5*1000)</f>
        <v>4.7760005141120194</v>
      </c>
      <c r="R103" s="348">
        <f>IF(R$27=0,0,R$27/OIS!R$5*1000)</f>
        <v>4.8973891629214021</v>
      </c>
      <c r="S103" s="348">
        <f>IF(S$27=0,0,S$27/OIS!S$5*1000)</f>
        <v>4.726059009035251</v>
      </c>
      <c r="T103" s="348">
        <f>IF(T$27=0,0,T$27/OIS!T$5*1000)</f>
        <v>4.742701468342748</v>
      </c>
      <c r="U103" s="348">
        <f>IF(U$27=0,0,U$27/OIS!U$5*1000)</f>
        <v>4.8775638901038363</v>
      </c>
      <c r="V103" s="348">
        <f>IF(V$27=0,0,V$27/OIS!V$5*1000)</f>
        <v>5.8625761997428754</v>
      </c>
      <c r="W103" s="348">
        <f>IF(W$27=0,0,W$27/OIS!W$5*1000)</f>
        <v>5.6896707294213522</v>
      </c>
      <c r="X103" s="348">
        <f>IF(X$27=0,0,X$27/OIS!X$5*1000)</f>
        <v>5.1920696585209036</v>
      </c>
      <c r="Y103" s="348">
        <f>IF(Y$27=0,0,Y$27/OIS!Y$5*1000)</f>
        <v>5.1588070400389059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3.8557001908225059</v>
      </c>
      <c r="C104" s="348">
        <f>IF(C$35=0,0,C$35/OIS!C$5*1000)</f>
        <v>3.0982214425152979</v>
      </c>
      <c r="D104" s="348">
        <f>IF(D$35=0,0,D$35/OIS!D$5*1000)</f>
        <v>3.0186018665026118</v>
      </c>
      <c r="E104" s="348">
        <f>IF(E$35=0,0,E$35/OIS!E$5*1000)</f>
        <v>2.6304956418271832</v>
      </c>
      <c r="F104" s="348">
        <f>IF(F$35=0,0,F$35/OIS!F$5*1000)</f>
        <v>2.6284314311001991</v>
      </c>
      <c r="G104" s="348">
        <f>IF(G$35=0,0,G$35/OIS!G$5*1000)</f>
        <v>1.6661828585751179</v>
      </c>
      <c r="H104" s="348">
        <f>IF(H$35=0,0,H$35/OIS!H$5*1000)</f>
        <v>1.5192313353647553</v>
      </c>
      <c r="I104" s="348">
        <f>IF(I$35=0,0,I$35/OIS!I$5*1000)</f>
        <v>1.3973261940903916</v>
      </c>
      <c r="J104" s="348">
        <f>IF(J$35=0,0,J$35/OIS!J$5*1000)</f>
        <v>1.3103072391404174</v>
      </c>
      <c r="K104" s="348">
        <f>IF(K$35=0,0,K$35/OIS!K$5*1000)</f>
        <v>1.2410296816387734</v>
      </c>
      <c r="L104" s="348">
        <f>IF(L$35=0,0,L$35/OIS!L$5*1000)</f>
        <v>1.4975777655178864</v>
      </c>
      <c r="M104" s="348">
        <f>IF(M$35=0,0,M$35/OIS!M$5*1000)</f>
        <v>1.2695440759014942</v>
      </c>
      <c r="N104" s="348">
        <f>IF(N$35=0,0,N$35/OIS!N$5*1000)</f>
        <v>1.3370481123727997</v>
      </c>
      <c r="O104" s="348">
        <f>IF(O$35=0,0,O$35/OIS!O$5*1000)</f>
        <v>1.4519616951177683</v>
      </c>
      <c r="P104" s="348">
        <f>IF(P$35=0,0,P$35/OIS!P$5*1000)</f>
        <v>1.4866406190195143</v>
      </c>
      <c r="Q104" s="348">
        <f>IF(Q$35=0,0,Q$35/OIS!Q$5*1000)</f>
        <v>1.4462744508383247</v>
      </c>
      <c r="R104" s="348">
        <f>IF(R$35=0,0,R$35/OIS!R$5*1000)</f>
        <v>1.4842333986371661</v>
      </c>
      <c r="S104" s="348">
        <f>IF(S$35=0,0,S$35/OIS!S$5*1000)</f>
        <v>1.5439249914501456</v>
      </c>
      <c r="T104" s="348">
        <f>IF(T$35=0,0,T$35/OIS!T$5*1000)</f>
        <v>1.5032304092056259</v>
      </c>
      <c r="U104" s="348">
        <f>IF(U$35=0,0,U$35/OIS!U$5*1000)</f>
        <v>1.5242618048777254</v>
      </c>
      <c r="V104" s="348">
        <f>IF(V$35=0,0,V$35/OIS!V$5*1000)</f>
        <v>0.75802824157093407</v>
      </c>
      <c r="W104" s="348">
        <f>IF(W$35=0,0,W$35/OIS!W$5*1000)</f>
        <v>0.86466184579039185</v>
      </c>
      <c r="X104" s="348">
        <f>IF(X$35=0,0,X$35/OIS!X$5*1000)</f>
        <v>0.7788875221257362</v>
      </c>
      <c r="Y104" s="348">
        <f>IF(Y$35=0,0,Y$35/OIS!Y$5*1000)</f>
        <v>0.81397377838451024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1.2509807809753362</v>
      </c>
      <c r="C105" s="348">
        <f>IF(C$54=0,0,C$54/OIS!C$5*1000)</f>
        <v>1.2382465869942467</v>
      </c>
      <c r="D105" s="348">
        <f>IF(D$54=0,0,D$54/OIS!D$5*1000)</f>
        <v>1.2180206738426764</v>
      </c>
      <c r="E105" s="348">
        <f>IF(E$54=0,0,E$54/OIS!E$5*1000)</f>
        <v>0.8699207298173649</v>
      </c>
      <c r="F105" s="348">
        <f>IF(F$54=0,0,F$54/OIS!F$5*1000)</f>
        <v>0.85467590058628939</v>
      </c>
      <c r="G105" s="348">
        <f>IF(G$54=0,0,G$54/OIS!G$5*1000)</f>
        <v>0.59763814272391524</v>
      </c>
      <c r="H105" s="348">
        <f>IF(H$54=0,0,H$54/OIS!H$5*1000)</f>
        <v>0.47465778707586292</v>
      </c>
      <c r="I105" s="348">
        <f>IF(I$54=0,0,I$54/OIS!I$5*1000)</f>
        <v>0.45510254846107157</v>
      </c>
      <c r="J105" s="348">
        <f>IF(J$54=0,0,J$54/OIS!J$5*1000)</f>
        <v>0.46002377778763476</v>
      </c>
      <c r="K105" s="348">
        <f>IF(K$54=0,0,K$54/OIS!K$5*1000)</f>
        <v>0.43338106469913645</v>
      </c>
      <c r="L105" s="348">
        <f>IF(L$54=0,0,L$54/OIS!L$5*1000)</f>
        <v>0.3575039957461319</v>
      </c>
      <c r="M105" s="348">
        <f>IF(M$54=0,0,M$54/OIS!M$5*1000)</f>
        <v>0.28601918554699107</v>
      </c>
      <c r="N105" s="348">
        <f>IF(N$54=0,0,N$54/OIS!N$5*1000)</f>
        <v>0.34018739708388873</v>
      </c>
      <c r="O105" s="348">
        <f>IF(O$54=0,0,O$54/OIS!O$5*1000)</f>
        <v>0.25892718885933347</v>
      </c>
      <c r="P105" s="348">
        <f>IF(P$54=0,0,P$54/OIS!P$5*1000)</f>
        <v>0.24405281567566128</v>
      </c>
      <c r="Q105" s="348">
        <f>IF(Q$54=0,0,Q$54/OIS!Q$5*1000)</f>
        <v>0.27466562939567013</v>
      </c>
      <c r="R105" s="348">
        <f>IF(R$54=0,0,R$54/OIS!R$5*1000)</f>
        <v>0.26953409218357427</v>
      </c>
      <c r="S105" s="348">
        <f>IF(S$54=0,0,S$54/OIS!S$5*1000)</f>
        <v>0.28882050817735627</v>
      </c>
      <c r="T105" s="348">
        <f>IF(T$54=0,0,T$54/OIS!T$5*1000)</f>
        <v>0.28771610422569133</v>
      </c>
      <c r="U105" s="348">
        <f>IF(U$54=0,0,U$54/OIS!U$5*1000)</f>
        <v>0.28117032073505621</v>
      </c>
      <c r="V105" s="348">
        <f>IF(V$54=0,0,V$54/OIS!V$5*1000)</f>
        <v>0.25742446604206642</v>
      </c>
      <c r="W105" s="348">
        <f>IF(W$54=0,0,W$54/OIS!W$5*1000)</f>
        <v>0.26058921649646821</v>
      </c>
      <c r="X105" s="348">
        <f>IF(X$54=0,0,X$54/OIS!X$5*1000)</f>
        <v>0.1860129902091863</v>
      </c>
      <c r="Y105" s="348">
        <f>IF(Y$54=0,0,Y$54/OIS!Y$5*1000)</f>
        <v>0.18188164464151002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0</v>
      </c>
      <c r="C106" s="348">
        <f>IF(C$68=0,0,C$68/OIS!C$5*1000)</f>
        <v>0</v>
      </c>
      <c r="D106" s="348">
        <f>IF(D$68=0,0,D$68/OIS!D$5*1000)</f>
        <v>0</v>
      </c>
      <c r="E106" s="348">
        <f>IF(E$68=0,0,E$68/OIS!E$5*1000)</f>
        <v>0</v>
      </c>
      <c r="F106" s="348">
        <f>IF(F$68=0,0,F$68/OIS!F$5*1000)</f>
        <v>0</v>
      </c>
      <c r="G106" s="348">
        <f>IF(G$68=0,0,G$68/OIS!G$5*1000)</f>
        <v>1.8783217058483612</v>
      </c>
      <c r="H106" s="348">
        <f>IF(H$68=0,0,H$68/OIS!H$5*1000)</f>
        <v>1.7490707916122445</v>
      </c>
      <c r="I106" s="348">
        <f>IF(I$68=0,0,I$68/OIS!I$5*1000)</f>
        <v>1.8142193571854273</v>
      </c>
      <c r="J106" s="348">
        <f>IF(J$68=0,0,J$68/OIS!J$5*1000)</f>
        <v>1.8538264101447213</v>
      </c>
      <c r="K106" s="348">
        <f>IF(K$68=0,0,K$68/OIS!K$5*1000)</f>
        <v>1.7128351988317743</v>
      </c>
      <c r="L106" s="348">
        <f>IF(L$68=0,0,L$68/OIS!L$5*1000)</f>
        <v>1.8204475355302003</v>
      </c>
      <c r="M106" s="348">
        <f>IF(M$68=0,0,M$68/OIS!M$5*1000)</f>
        <v>1.7825023775624935</v>
      </c>
      <c r="N106" s="348">
        <f>IF(N$68=0,0,N$68/OIS!N$5*1000)</f>
        <v>1.8008665137344884</v>
      </c>
      <c r="O106" s="348">
        <f>IF(O$68=0,0,O$68/OIS!O$5*1000)</f>
        <v>1.7983862273288367</v>
      </c>
      <c r="P106" s="348">
        <f>IF(P$68=0,0,P$68/OIS!P$5*1000)</f>
        <v>1.9583723501660306</v>
      </c>
      <c r="Q106" s="348">
        <f>IF(Q$68=0,0,Q$68/OIS!Q$5*1000)</f>
        <v>1.9440720960198976</v>
      </c>
      <c r="R106" s="348">
        <f>IF(R$68=0,0,R$68/OIS!R$5*1000)</f>
        <v>2.3260559940641632</v>
      </c>
      <c r="S106" s="348">
        <f>IF(S$68=0,0,S$68/OIS!S$5*1000)</f>
        <v>2.2308621082495805</v>
      </c>
      <c r="T106" s="348">
        <f>IF(T$68=0,0,T$68/OIS!T$5*1000)</f>
        <v>2.2921064530860913</v>
      </c>
      <c r="U106" s="348">
        <f>IF(U$68=0,0,U$68/OIS!U$5*1000)</f>
        <v>2.3242790933538657</v>
      </c>
      <c r="V106" s="348">
        <f>IF(V$68=0,0,V$68/OIS!V$5*1000)</f>
        <v>2.8173879498074252</v>
      </c>
      <c r="W106" s="348">
        <f>IF(W$68=0,0,W$68/OIS!W$5*1000)</f>
        <v>2.7251572336065331</v>
      </c>
      <c r="X106" s="348">
        <f>IF(X$68=0,0,X$68/OIS!X$5*1000)</f>
        <v>2.6683397018653139</v>
      </c>
      <c r="Y106" s="348">
        <f>IF(Y$68=0,0,Y$68/OIS!Y$5*1000)</f>
        <v>2.6895522266736189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23.426058117772374</v>
      </c>
      <c r="C107" s="333">
        <f>IF(C$69=0,0,C$69/OIS!C$5*1000)</f>
        <v>25.532238201990769</v>
      </c>
      <c r="D107" s="333">
        <f>IF(D$69=0,0,D$69/OIS!D$5*1000)</f>
        <v>25.449366599987886</v>
      </c>
      <c r="E107" s="333">
        <f>IF(E$69=0,0,E$69/OIS!E$5*1000)</f>
        <v>16.52815115073253</v>
      </c>
      <c r="F107" s="333">
        <f>IF(F$69=0,0,F$69/OIS!F$5*1000)</f>
        <v>16.072530100183592</v>
      </c>
      <c r="G107" s="333">
        <f>IF(G$69=0,0,G$69/OIS!G$5*1000)</f>
        <v>12.106842121986402</v>
      </c>
      <c r="H107" s="333">
        <f>IF(H$69=0,0,H$69/OIS!H$5*1000)</f>
        <v>9.8454747122487341</v>
      </c>
      <c r="I107" s="333">
        <f>IF(I$69=0,0,I$69/OIS!I$5*1000)</f>
        <v>9.4892152559800493</v>
      </c>
      <c r="J107" s="333">
        <f>IF(J$69=0,0,J$69/OIS!J$5*1000)</f>
        <v>9.672095786203057</v>
      </c>
      <c r="K107" s="333">
        <f>IF(K$69=0,0,K$69/OIS!K$5*1000)</f>
        <v>9.7091025907476443</v>
      </c>
      <c r="L107" s="333">
        <f>IF(L$69=0,0,L$69/OIS!L$5*1000)</f>
        <v>7.9885265445567217</v>
      </c>
      <c r="M107" s="333">
        <f>IF(M$69=0,0,M$69/OIS!M$5*1000)</f>
        <v>7.154855653792775</v>
      </c>
      <c r="N107" s="333">
        <f>IF(N$69=0,0,N$69/OIS!N$5*1000)</f>
        <v>8.0538986253454006</v>
      </c>
      <c r="O107" s="333">
        <f>IF(O$69=0,0,O$69/OIS!O$5*1000)</f>
        <v>7.8499687243082619</v>
      </c>
      <c r="P107" s="333">
        <f>IF(P$69=0,0,P$69/OIS!P$5*1000)</f>
        <v>7.126112647512775</v>
      </c>
      <c r="Q107" s="333">
        <f>IF(Q$69=0,0,Q$69/OIS!Q$5*1000)</f>
        <v>7.5010581296531864</v>
      </c>
      <c r="R107" s="333">
        <f>IF(R$69=0,0,R$69/OIS!R$5*1000)</f>
        <v>7.5242672471427046</v>
      </c>
      <c r="S107" s="333">
        <f>IF(S$69=0,0,S$69/OIS!S$5*1000)</f>
        <v>7.7239184458531218</v>
      </c>
      <c r="T107" s="333">
        <f>IF(T$69=0,0,T$69/OIS!T$5*1000)</f>
        <v>7.6517174068648206</v>
      </c>
      <c r="U107" s="333">
        <f>IF(U$69=0,0,U$69/OIS!U$5*1000)</f>
        <v>7.7737594362106233</v>
      </c>
      <c r="V107" s="333">
        <f>IF(V$69=0,0,V$69/OIS!V$5*1000)</f>
        <v>9.579592609585097</v>
      </c>
      <c r="W107" s="333">
        <f>IF(W$69=0,0,W$69/OIS!W$5*1000)</f>
        <v>9.016134597801635</v>
      </c>
      <c r="X107" s="333">
        <f>IF(X$69=0,0,X$69/OIS!X$5*1000)</f>
        <v>7.3703369697351881</v>
      </c>
      <c r="Y107" s="333">
        <f>IF(Y$69=0,0,Y$69/OIS!Y$5*1000)</f>
        <v>6.8999105586060088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SE: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609.28637903109245</v>
      </c>
      <c r="C5" s="223">
        <v>634.69857262723804</v>
      </c>
      <c r="D5" s="223">
        <v>659.06250052852852</v>
      </c>
      <c r="E5" s="223">
        <v>619.65622006825754</v>
      </c>
      <c r="F5" s="223">
        <v>634.5513786436228</v>
      </c>
      <c r="G5" s="223">
        <v>655.32815918939332</v>
      </c>
      <c r="H5" s="223">
        <v>624.95287124722643</v>
      </c>
      <c r="I5" s="223">
        <v>638.76230078391234</v>
      </c>
      <c r="J5" s="223">
        <v>682.31243795429646</v>
      </c>
      <c r="K5" s="223">
        <v>672.34963968663601</v>
      </c>
      <c r="L5" s="223">
        <v>641.09992336306186</v>
      </c>
      <c r="M5" s="223">
        <v>585.25743416054581</v>
      </c>
      <c r="N5" s="223">
        <v>627.9957588787837</v>
      </c>
      <c r="O5" s="223">
        <v>630.53881731967874</v>
      </c>
      <c r="P5" s="223">
        <v>584.05955917799554</v>
      </c>
      <c r="Q5" s="223">
        <v>636.83060768859855</v>
      </c>
      <c r="R5" s="223">
        <v>666.3921048787488</v>
      </c>
      <c r="S5" s="223">
        <v>674.15235353220191</v>
      </c>
      <c r="T5" s="223">
        <v>690.43300976547857</v>
      </c>
      <c r="U5" s="223">
        <v>668.89127111166977</v>
      </c>
      <c r="V5" s="223">
        <v>509.05645102720808</v>
      </c>
      <c r="W5" s="223">
        <v>561.56896779720489</v>
      </c>
      <c r="X5" s="223">
        <v>508.95421544246489</v>
      </c>
      <c r="Y5" s="223">
        <v>532.61395523847091</v>
      </c>
      <c r="DA5" s="89" t="s">
        <v>3123</v>
      </c>
    </row>
    <row r="6" spans="1:105" ht="12" customHeight="1" x14ac:dyDescent="0.25">
      <c r="A6" s="55" t="s">
        <v>91</v>
      </c>
      <c r="B6" s="259">
        <v>19.7097593359527</v>
      </c>
      <c r="C6" s="259">
        <v>21.412019695440961</v>
      </c>
      <c r="D6" s="259">
        <v>22.174221812566749</v>
      </c>
      <c r="E6" s="259">
        <v>20.17337668988807</v>
      </c>
      <c r="F6" s="259">
        <v>20.536276262592128</v>
      </c>
      <c r="G6" s="259">
        <v>20.39160758624935</v>
      </c>
      <c r="H6" s="259">
        <v>19.665298699497971</v>
      </c>
      <c r="I6" s="259">
        <v>20.033580758851851</v>
      </c>
      <c r="J6" s="259">
        <v>22.43841280050869</v>
      </c>
      <c r="K6" s="259">
        <v>21.45697115347885</v>
      </c>
      <c r="L6" s="259">
        <v>21.351690738639221</v>
      </c>
      <c r="M6" s="259">
        <v>20.966687140054361</v>
      </c>
      <c r="N6" s="259">
        <v>21.82040332434881</v>
      </c>
      <c r="O6" s="259">
        <v>22.69815527245888</v>
      </c>
      <c r="P6" s="259">
        <v>21.16951433906717</v>
      </c>
      <c r="Q6" s="259">
        <v>22.428300477194629</v>
      </c>
      <c r="R6" s="259">
        <v>23.269693225548089</v>
      </c>
      <c r="S6" s="259">
        <v>23.890521012261289</v>
      </c>
      <c r="T6" s="259">
        <v>24.457015384246059</v>
      </c>
      <c r="U6" s="259">
        <v>24.144224449980921</v>
      </c>
      <c r="V6" s="259">
        <v>24.177489994650859</v>
      </c>
      <c r="W6" s="259">
        <v>25.7060755620648</v>
      </c>
      <c r="X6" s="259">
        <v>24.115540042627391</v>
      </c>
      <c r="Y6" s="259">
        <v>24.332778162948301</v>
      </c>
      <c r="DA6" s="67" t="s">
        <v>3124</v>
      </c>
    </row>
    <row r="7" spans="1:105" ht="12" customHeight="1" x14ac:dyDescent="0.25">
      <c r="A7" s="173" t="s">
        <v>92</v>
      </c>
      <c r="B7" s="224">
        <v>2.5610784579509449</v>
      </c>
      <c r="C7" s="224">
        <v>2.830377638708113</v>
      </c>
      <c r="D7" s="224">
        <v>2.934844965615993</v>
      </c>
      <c r="E7" s="224">
        <v>2.6044124645650291</v>
      </c>
      <c r="F7" s="224">
        <v>2.6492033174829008</v>
      </c>
      <c r="G7" s="224">
        <v>2.647070477749498</v>
      </c>
      <c r="H7" s="224">
        <v>2.4930233324982058</v>
      </c>
      <c r="I7" s="224">
        <v>2.5493490769084168</v>
      </c>
      <c r="J7" s="224">
        <v>2.8418893672934531</v>
      </c>
      <c r="K7" s="224">
        <v>2.781997741013285</v>
      </c>
      <c r="L7" s="224">
        <v>2.5686835379863622</v>
      </c>
      <c r="M7" s="224">
        <v>2.460253608152374</v>
      </c>
      <c r="N7" s="224">
        <v>2.6186835797442671</v>
      </c>
      <c r="O7" s="224">
        <v>2.6587490605386539</v>
      </c>
      <c r="P7" s="224">
        <v>2.426446384096351</v>
      </c>
      <c r="Q7" s="224">
        <v>2.63013829605605</v>
      </c>
      <c r="R7" s="224">
        <v>2.717954679232975</v>
      </c>
      <c r="S7" s="224">
        <v>2.7847606613840918</v>
      </c>
      <c r="T7" s="224">
        <v>2.8534230179316591</v>
      </c>
      <c r="U7" s="224">
        <v>2.8011863239142381</v>
      </c>
      <c r="V7" s="224">
        <v>2.791413474958969</v>
      </c>
      <c r="W7" s="224">
        <v>2.968130613893504</v>
      </c>
      <c r="X7" s="224">
        <v>2.7154444393726629</v>
      </c>
      <c r="Y7" s="224">
        <v>2.7374045493397872</v>
      </c>
      <c r="DA7" s="177" t="s">
        <v>3125</v>
      </c>
    </row>
    <row r="8" spans="1:105" ht="12" customHeight="1" x14ac:dyDescent="0.25">
      <c r="A8" s="173" t="s">
        <v>93</v>
      </c>
      <c r="B8" s="224">
        <v>24.029319151040362</v>
      </c>
      <c r="C8" s="224">
        <v>26.861536901390711</v>
      </c>
      <c r="D8" s="224">
        <v>27.876167130763431</v>
      </c>
      <c r="E8" s="224">
        <v>24.328522008260791</v>
      </c>
      <c r="F8" s="224">
        <v>24.733758127433301</v>
      </c>
      <c r="G8" s="224">
        <v>24.819582651765071</v>
      </c>
      <c r="H8" s="224">
        <v>22.995286312436381</v>
      </c>
      <c r="I8" s="224">
        <v>23.577561029000591</v>
      </c>
      <c r="J8" s="224">
        <v>26.195671484831959</v>
      </c>
      <c r="K8" s="224">
        <v>26.063274464904559</v>
      </c>
      <c r="L8" s="224">
        <v>22.794046644446158</v>
      </c>
      <c r="M8" s="224">
        <v>21.405807351440838</v>
      </c>
      <c r="N8" s="224">
        <v>23.193922671399111</v>
      </c>
      <c r="O8" s="224">
        <v>23.09995677913891</v>
      </c>
      <c r="P8" s="224">
        <v>20.706539732911189</v>
      </c>
      <c r="Q8" s="224">
        <v>22.872503798169589</v>
      </c>
      <c r="R8" s="224">
        <v>23.559813916534232</v>
      </c>
      <c r="S8" s="224">
        <v>24.098574699855039</v>
      </c>
      <c r="T8" s="224">
        <v>24.711378129365539</v>
      </c>
      <c r="U8" s="224">
        <v>24.14764571099558</v>
      </c>
      <c r="V8" s="224">
        <v>23.966437184685041</v>
      </c>
      <c r="W8" s="224">
        <v>25.485364050360339</v>
      </c>
      <c r="X8" s="224">
        <v>22.822325783595709</v>
      </c>
      <c r="Y8" s="224">
        <v>22.988562351224051</v>
      </c>
      <c r="DA8" s="177" t="s">
        <v>3126</v>
      </c>
    </row>
    <row r="9" spans="1:105" ht="12" customHeight="1" x14ac:dyDescent="0.25">
      <c r="A9" s="173" t="s">
        <v>94</v>
      </c>
      <c r="B9" s="224">
        <v>6.9582411843248657</v>
      </c>
      <c r="C9" s="224">
        <v>7.5332551217983861</v>
      </c>
      <c r="D9" s="224">
        <v>7.7994126355717768</v>
      </c>
      <c r="E9" s="224">
        <v>7.1310328862199057</v>
      </c>
      <c r="F9" s="224">
        <v>7.2604242224836568</v>
      </c>
      <c r="G9" s="224">
        <v>7.200363661797077</v>
      </c>
      <c r="H9" s="224">
        <v>6.9761306889101657</v>
      </c>
      <c r="I9" s="224">
        <v>7.1015787919190414</v>
      </c>
      <c r="J9" s="224">
        <v>7.9613242524638164</v>
      </c>
      <c r="K9" s="224">
        <v>7.5783651883490144</v>
      </c>
      <c r="L9" s="224">
        <v>7.6488575710722788</v>
      </c>
      <c r="M9" s="224">
        <v>7.5444335286536406</v>
      </c>
      <c r="N9" s="224">
        <v>7.8202102104357527</v>
      </c>
      <c r="O9" s="224">
        <v>8.1699891023768245</v>
      </c>
      <c r="P9" s="224">
        <v>7.6484835566403184</v>
      </c>
      <c r="Q9" s="224">
        <v>8.07124023616581</v>
      </c>
      <c r="R9" s="224">
        <v>8.3798837415676068</v>
      </c>
      <c r="S9" s="224">
        <v>8.6065346280776307</v>
      </c>
      <c r="T9" s="224">
        <v>8.8091953811095784</v>
      </c>
      <c r="U9" s="224">
        <v>8.7050209599217645</v>
      </c>
      <c r="V9" s="224">
        <v>8.7243663176336881</v>
      </c>
      <c r="W9" s="224">
        <v>9.275824997741843</v>
      </c>
      <c r="X9" s="224">
        <v>8.7391237859260045</v>
      </c>
      <c r="Y9" s="224">
        <v>8.819196619031338</v>
      </c>
      <c r="DA9" s="177" t="s">
        <v>3127</v>
      </c>
    </row>
    <row r="10" spans="1:105" ht="12" customHeight="1" x14ac:dyDescent="0.25">
      <c r="A10" s="56" t="s">
        <v>95</v>
      </c>
      <c r="B10" s="260">
        <v>35.080423627278059</v>
      </c>
      <c r="C10" s="260">
        <v>38.52466781785629</v>
      </c>
      <c r="D10" s="260">
        <v>39.93548535847124</v>
      </c>
      <c r="E10" s="260">
        <v>35.84809002434271</v>
      </c>
      <c r="F10" s="260">
        <v>36.442582789117708</v>
      </c>
      <c r="G10" s="260">
        <v>33.869393874501903</v>
      </c>
      <c r="H10" s="260">
        <v>32.498492090453851</v>
      </c>
      <c r="I10" s="260">
        <v>32.868651993146607</v>
      </c>
      <c r="J10" s="260">
        <v>36.758285154820953</v>
      </c>
      <c r="K10" s="260">
        <v>34.736453160675303</v>
      </c>
      <c r="L10" s="260">
        <v>34.750313374062607</v>
      </c>
      <c r="M10" s="260">
        <v>34.642667515828848</v>
      </c>
      <c r="N10" s="260">
        <v>35.950429438666788</v>
      </c>
      <c r="O10" s="260">
        <v>38.049239079271267</v>
      </c>
      <c r="P10" s="260">
        <v>35.326992412999431</v>
      </c>
      <c r="Q10" s="260">
        <v>36.709873237969227</v>
      </c>
      <c r="R10" s="260">
        <v>37.056769532250122</v>
      </c>
      <c r="S10" s="260">
        <v>37.998046875569059</v>
      </c>
      <c r="T10" s="260">
        <v>38.474737726111073</v>
      </c>
      <c r="U10" s="260">
        <v>38.250176910834917</v>
      </c>
      <c r="V10" s="260">
        <v>38.56170485665433</v>
      </c>
      <c r="W10" s="260">
        <v>40.37177974563059</v>
      </c>
      <c r="X10" s="260">
        <v>37.726962717544289</v>
      </c>
      <c r="Y10" s="260">
        <v>37.914869276848329</v>
      </c>
      <c r="DA10" s="68" t="s">
        <v>3128</v>
      </c>
    </row>
    <row r="11" spans="1:105" ht="12" customHeight="1" x14ac:dyDescent="0.25">
      <c r="A11" s="37" t="s">
        <v>159</v>
      </c>
      <c r="B11" s="226">
        <v>2.398567242909301</v>
      </c>
      <c r="C11" s="226">
        <v>4.3734711480488887E-2</v>
      </c>
      <c r="D11" s="226">
        <v>3.2839673073678091E-2</v>
      </c>
      <c r="E11" s="226">
        <v>0.94308558493695438</v>
      </c>
      <c r="F11" s="226">
        <v>0.89196808418524187</v>
      </c>
      <c r="G11" s="226">
        <v>0.65115882460213914</v>
      </c>
      <c r="H11" s="226">
        <v>0.65486270455793982</v>
      </c>
      <c r="I11" s="226">
        <v>0.71512719157527682</v>
      </c>
      <c r="J11" s="226">
        <v>0.91991987925485164</v>
      </c>
      <c r="K11" s="226">
        <v>0.60252592325493892</v>
      </c>
      <c r="L11" s="226">
        <v>0.77663638463323892</v>
      </c>
      <c r="M11" s="226">
        <v>0.94163283737072911</v>
      </c>
      <c r="N11" s="226">
        <v>0.79334774809949204</v>
      </c>
      <c r="O11" s="226">
        <v>0.74303056012899971</v>
      </c>
      <c r="P11" s="226">
        <v>0.95486105740833793</v>
      </c>
      <c r="Q11" s="226">
        <v>0.68371746741845119</v>
      </c>
      <c r="R11" s="226">
        <v>0.64197686938999132</v>
      </c>
      <c r="S11" s="226">
        <v>0.5191474581621538</v>
      </c>
      <c r="T11" s="226">
        <v>0.52674231405731931</v>
      </c>
      <c r="U11" s="226">
        <v>0.52656799090880624</v>
      </c>
      <c r="V11" s="226">
        <v>0.69038041254980786</v>
      </c>
      <c r="W11" s="226">
        <v>0.87000060468884333</v>
      </c>
      <c r="X11" s="226">
        <v>1.1120091689162579</v>
      </c>
      <c r="Y11" s="226">
        <v>1.3295389991730271</v>
      </c>
      <c r="DA11" s="69" t="s">
        <v>3129</v>
      </c>
    </row>
    <row r="12" spans="1:105" ht="12" customHeight="1" x14ac:dyDescent="0.25">
      <c r="A12" s="37" t="s">
        <v>35</v>
      </c>
      <c r="B12" s="226">
        <v>4.0613613697154272E-2</v>
      </c>
      <c r="C12" s="226">
        <v>1.3104922223710539E-2</v>
      </c>
      <c r="D12" s="226">
        <v>7.9627146203481991E-3</v>
      </c>
      <c r="E12" s="226">
        <v>6.8060988746328724E-2</v>
      </c>
      <c r="F12" s="226">
        <v>8.8222856387589602E-2</v>
      </c>
      <c r="G12" s="226">
        <v>3.740105559073751E-2</v>
      </c>
      <c r="H12" s="226">
        <v>4.6070833183075421E-2</v>
      </c>
      <c r="I12" s="226">
        <v>4.7452091974741747E-2</v>
      </c>
      <c r="J12" s="226">
        <v>7.327595314998385E-2</v>
      </c>
      <c r="K12" s="226">
        <v>2.568187234772736E-3</v>
      </c>
      <c r="L12" s="226">
        <v>0.15360159904979601</v>
      </c>
      <c r="M12" s="226">
        <v>0.2255892353202901</v>
      </c>
      <c r="N12" s="226">
        <v>0.13726337742875969</v>
      </c>
      <c r="O12" s="226">
        <v>2.1900719980325199E-3</v>
      </c>
      <c r="P12" s="226">
        <v>1.021336531144924E-2</v>
      </c>
      <c r="Q12" s="226">
        <v>6.0783962186821243E-3</v>
      </c>
      <c r="R12" s="226">
        <v>1.5688219436876089E-3</v>
      </c>
      <c r="S12" s="226">
        <v>2.180515781297462E-2</v>
      </c>
      <c r="T12" s="226">
        <v>3.6680673203053439E-2</v>
      </c>
      <c r="U12" s="226">
        <v>2.562482800116082E-2</v>
      </c>
      <c r="V12" s="226">
        <v>3.4657003105469611E-2</v>
      </c>
      <c r="W12" s="226">
        <v>5.98741906078534E-2</v>
      </c>
      <c r="X12" s="226">
        <v>0.28645636315582867</v>
      </c>
      <c r="Y12" s="226">
        <v>0.38704759677984851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32.641242770671603</v>
      </c>
      <c r="C15" s="226">
        <v>38.467828184152097</v>
      </c>
      <c r="D15" s="226">
        <v>39.894682970777211</v>
      </c>
      <c r="E15" s="226">
        <v>34.836943450659433</v>
      </c>
      <c r="F15" s="226">
        <v>35.462391848544883</v>
      </c>
      <c r="G15" s="226">
        <v>33.180833994309012</v>
      </c>
      <c r="H15" s="226">
        <v>31.797558552712829</v>
      </c>
      <c r="I15" s="226">
        <v>32.106072709596603</v>
      </c>
      <c r="J15" s="226">
        <v>35.765089322416117</v>
      </c>
      <c r="K15" s="226">
        <v>34.131359050185587</v>
      </c>
      <c r="L15" s="226">
        <v>33.820075390379571</v>
      </c>
      <c r="M15" s="226">
        <v>33.475445443137829</v>
      </c>
      <c r="N15" s="226">
        <v>35.019818313138543</v>
      </c>
      <c r="O15" s="226">
        <v>37.304018447144237</v>
      </c>
      <c r="P15" s="226">
        <v>34.361917990279643</v>
      </c>
      <c r="Q15" s="226">
        <v>36.020077374332089</v>
      </c>
      <c r="R15" s="226">
        <v>36.41322384091643</v>
      </c>
      <c r="S15" s="226">
        <v>37.45709425959393</v>
      </c>
      <c r="T15" s="226">
        <v>37.911314738850699</v>
      </c>
      <c r="U15" s="226">
        <v>37.697984091924951</v>
      </c>
      <c r="V15" s="226">
        <v>37.836667440999051</v>
      </c>
      <c r="W15" s="226">
        <v>39.441904950333893</v>
      </c>
      <c r="X15" s="226">
        <v>36.328497185472202</v>
      </c>
      <c r="Y15" s="226">
        <v>36.198282680895453</v>
      </c>
      <c r="DA15" s="69" t="s">
        <v>3133</v>
      </c>
    </row>
    <row r="16" spans="1:105" ht="12" customHeight="1" x14ac:dyDescent="0.25">
      <c r="A16" s="57" t="s">
        <v>3057</v>
      </c>
      <c r="B16" s="261">
        <v>154.5235044691882</v>
      </c>
      <c r="C16" s="261">
        <v>158.2132289099745</v>
      </c>
      <c r="D16" s="261">
        <v>163.8433902665243</v>
      </c>
      <c r="E16" s="261">
        <v>166.69720558041541</v>
      </c>
      <c r="F16" s="261">
        <v>175.30128612174749</v>
      </c>
      <c r="G16" s="261">
        <v>166.26335391511739</v>
      </c>
      <c r="H16" s="261">
        <v>170.72278450568189</v>
      </c>
      <c r="I16" s="261">
        <v>169.77610729881931</v>
      </c>
      <c r="J16" s="261">
        <v>164.74200940817619</v>
      </c>
      <c r="K16" s="261">
        <v>163.35394064096101</v>
      </c>
      <c r="L16" s="261">
        <v>195.18083254125051</v>
      </c>
      <c r="M16" s="261">
        <v>169.75512525953641</v>
      </c>
      <c r="N16" s="261">
        <v>178.19807801481241</v>
      </c>
      <c r="O16" s="261">
        <v>196.92060927312491</v>
      </c>
      <c r="P16" s="261">
        <v>191.754833228721</v>
      </c>
      <c r="Q16" s="261">
        <v>203.54645759603571</v>
      </c>
      <c r="R16" s="261">
        <v>214.64648897067261</v>
      </c>
      <c r="S16" s="261">
        <v>219.25204851607481</v>
      </c>
      <c r="T16" s="261">
        <v>221.4802723141681</v>
      </c>
      <c r="U16" s="261">
        <v>213.7873577480388</v>
      </c>
      <c r="V16" s="261">
        <v>77.751563275396308</v>
      </c>
      <c r="W16" s="261">
        <v>97.745534934356442</v>
      </c>
      <c r="X16" s="261">
        <v>94.088334984617788</v>
      </c>
      <c r="Y16" s="261">
        <v>106.6831970155225</v>
      </c>
      <c r="DA16" s="70" t="s">
        <v>3134</v>
      </c>
    </row>
    <row r="17" spans="1:105" ht="12" customHeight="1" x14ac:dyDescent="0.25">
      <c r="A17" s="46" t="s">
        <v>28</v>
      </c>
      <c r="B17" s="229">
        <v>3.5359718480973958</v>
      </c>
      <c r="C17" s="229">
        <v>2.1473017463577331</v>
      </c>
      <c r="D17" s="229">
        <v>3.6572150103172589</v>
      </c>
      <c r="E17" s="229">
        <v>4.6107363673843613</v>
      </c>
      <c r="F17" s="229">
        <v>4.4423243300782929</v>
      </c>
      <c r="G17" s="229">
        <v>4.4657647361775474</v>
      </c>
      <c r="H17" s="229">
        <v>4.5944373363781166</v>
      </c>
      <c r="I17" s="229">
        <v>4.2029293276760793</v>
      </c>
      <c r="J17" s="229">
        <v>3.5653651025570241</v>
      </c>
      <c r="K17" s="229">
        <v>3.003509164816299</v>
      </c>
      <c r="L17" s="229">
        <v>4.1583149125823544</v>
      </c>
      <c r="M17" s="229">
        <v>5.4841918375845786</v>
      </c>
      <c r="N17" s="229">
        <v>4.9664536522908573</v>
      </c>
      <c r="O17" s="229">
        <v>5.2619239096846124</v>
      </c>
      <c r="P17" s="229">
        <v>5.3037450810620816</v>
      </c>
      <c r="Q17" s="229">
        <v>5.3477032582135244</v>
      </c>
      <c r="R17" s="229">
        <v>5.2035116251756852</v>
      </c>
      <c r="S17" s="229">
        <v>4.9428240767758442</v>
      </c>
      <c r="T17" s="229">
        <v>4.4223310613191682</v>
      </c>
      <c r="U17" s="229">
        <v>5.2624714939416082</v>
      </c>
      <c r="V17" s="229">
        <v>3.680636473148549</v>
      </c>
      <c r="W17" s="229">
        <v>3.877459642890555</v>
      </c>
      <c r="X17" s="229">
        <v>4.4518413876313412</v>
      </c>
      <c r="Y17" s="229">
        <v>3.1496522728452772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0.13080576300157731</v>
      </c>
      <c r="C19" s="229">
        <v>0.1473733422531216</v>
      </c>
      <c r="D19" s="229">
        <v>0.14833747076836459</v>
      </c>
      <c r="E19" s="229">
        <v>0.17328055650885599</v>
      </c>
      <c r="F19" s="229">
        <v>0.1692553188949196</v>
      </c>
      <c r="G19" s="229">
        <v>0.54645398724112848</v>
      </c>
      <c r="H19" s="229">
        <v>0.56649903634164522</v>
      </c>
      <c r="I19" s="229">
        <v>0.56953330104724986</v>
      </c>
      <c r="J19" s="229">
        <v>0.7195371503047171</v>
      </c>
      <c r="K19" s="229">
        <v>0.56758198001921678</v>
      </c>
      <c r="L19" s="229">
        <v>0.6440182192230538</v>
      </c>
      <c r="M19" s="229">
        <v>0.56460959780942332</v>
      </c>
      <c r="N19" s="229">
        <v>0.53680795436753403</v>
      </c>
      <c r="O19" s="229">
        <v>0.47581292522818142</v>
      </c>
      <c r="P19" s="229">
        <v>0.52754043127991423</v>
      </c>
      <c r="Q19" s="229">
        <v>0.48901199398865142</v>
      </c>
      <c r="R19" s="229">
        <v>0.56500395631835021</v>
      </c>
      <c r="S19" s="229">
        <v>0.48332453254301228</v>
      </c>
      <c r="T19" s="229">
        <v>0.54067139551912013</v>
      </c>
      <c r="U19" s="229">
        <v>0.49822689535730669</v>
      </c>
      <c r="V19" s="229">
        <v>0.72303376518877616</v>
      </c>
      <c r="W19" s="229">
        <v>0.75989725846545553</v>
      </c>
      <c r="X19" s="229">
        <v>0.75900817143743748</v>
      </c>
      <c r="Y19" s="229">
        <v>0.70722871207007509</v>
      </c>
      <c r="DA19" s="73" t="s">
        <v>3137</v>
      </c>
    </row>
    <row r="20" spans="1:105" ht="12" customHeight="1" x14ac:dyDescent="0.25">
      <c r="A20" s="46" t="s">
        <v>159</v>
      </c>
      <c r="B20" s="229">
        <v>11.11365226388412</v>
      </c>
      <c r="C20" s="229">
        <v>0.94330736589007413</v>
      </c>
      <c r="D20" s="229">
        <v>1.000823741495362</v>
      </c>
      <c r="E20" s="229">
        <v>4.1182761550956997</v>
      </c>
      <c r="F20" s="229">
        <v>3.8145428521403901</v>
      </c>
      <c r="G20" s="229">
        <v>6.5360699590000761</v>
      </c>
      <c r="H20" s="229">
        <v>6.661244357232821</v>
      </c>
      <c r="I20" s="229">
        <v>7.1232581288714734</v>
      </c>
      <c r="J20" s="229">
        <v>8.2651446621735793</v>
      </c>
      <c r="K20" s="229">
        <v>7.5574508873612034</v>
      </c>
      <c r="L20" s="229">
        <v>7.4718379697394459</v>
      </c>
      <c r="M20" s="229">
        <v>7.6009493331611964</v>
      </c>
      <c r="N20" s="229">
        <v>7.5816569588403864</v>
      </c>
      <c r="O20" s="229">
        <v>7.4836452432651273</v>
      </c>
      <c r="P20" s="229">
        <v>7.5094730402867187</v>
      </c>
      <c r="Q20" s="229">
        <v>7.7825861228096294</v>
      </c>
      <c r="R20" s="229">
        <v>8.4261806148045171</v>
      </c>
      <c r="S20" s="229">
        <v>8.2393416463935054</v>
      </c>
      <c r="T20" s="229">
        <v>8.8393045120261569</v>
      </c>
      <c r="U20" s="229">
        <v>8.5888427089961255</v>
      </c>
      <c r="V20" s="229">
        <v>9.4815527617023054</v>
      </c>
      <c r="W20" s="229">
        <v>10.295356736053501</v>
      </c>
      <c r="X20" s="229">
        <v>9.2639203277491262</v>
      </c>
      <c r="Y20" s="229">
        <v>9.8153466775604521</v>
      </c>
      <c r="DA20" s="73" t="s">
        <v>3138</v>
      </c>
    </row>
    <row r="21" spans="1:105" ht="12" customHeight="1" x14ac:dyDescent="0.25">
      <c r="A21" s="46" t="s">
        <v>32</v>
      </c>
      <c r="B21" s="229">
        <v>2.7753273724080731</v>
      </c>
      <c r="C21" s="229">
        <v>2.316681485702075</v>
      </c>
      <c r="D21" s="229">
        <v>1.9960132913741759</v>
      </c>
      <c r="E21" s="229">
        <v>2.531578555233116</v>
      </c>
      <c r="F21" s="229">
        <v>2.241540922048078</v>
      </c>
      <c r="G21" s="229">
        <v>2.311987484108899</v>
      </c>
      <c r="H21" s="229">
        <v>2.6195549725177951</v>
      </c>
      <c r="I21" s="229">
        <v>2.878941239823062</v>
      </c>
      <c r="J21" s="229">
        <v>3.7301251561995672</v>
      </c>
      <c r="K21" s="229">
        <v>2.6743298984654729</v>
      </c>
      <c r="L21" s="229">
        <v>3.4370552042291078</v>
      </c>
      <c r="M21" s="229">
        <v>3.5260073954810638</v>
      </c>
      <c r="N21" s="229">
        <v>3.4523901400726489</v>
      </c>
      <c r="O21" s="229">
        <v>2.7993405015156498</v>
      </c>
      <c r="P21" s="229">
        <v>2.9103053335896569</v>
      </c>
      <c r="Q21" s="229">
        <v>2.492438545518592</v>
      </c>
      <c r="R21" s="229">
        <v>2.522394978145825</v>
      </c>
      <c r="S21" s="229">
        <v>2.1685945991014401</v>
      </c>
      <c r="T21" s="229">
        <v>2.8787400095366782</v>
      </c>
      <c r="U21" s="229">
        <v>2.8560066856934219</v>
      </c>
      <c r="V21" s="229">
        <v>2.2626593189622861</v>
      </c>
      <c r="W21" s="229">
        <v>1.627466553214473</v>
      </c>
      <c r="X21" s="229">
        <v>1.812526968002621</v>
      </c>
      <c r="Y21" s="229">
        <v>1.727286483950446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1.337902307978325</v>
      </c>
      <c r="H22" s="229">
        <v>1.264656169314035</v>
      </c>
      <c r="I22" s="229">
        <v>1.3434634553033149</v>
      </c>
      <c r="J22" s="229">
        <v>1.3775135411518531</v>
      </c>
      <c r="K22" s="229">
        <v>1.3481948606202629</v>
      </c>
      <c r="L22" s="229">
        <v>1.4416876921889239</v>
      </c>
      <c r="M22" s="229">
        <v>1.450517291766835</v>
      </c>
      <c r="N22" s="229">
        <v>1.4498584647794659</v>
      </c>
      <c r="O22" s="229">
        <v>1.491648199793457</v>
      </c>
      <c r="P22" s="229">
        <v>1.4863682495927431</v>
      </c>
      <c r="Q22" s="229">
        <v>1.55194679235545</v>
      </c>
      <c r="R22" s="229">
        <v>1.6394906759658019</v>
      </c>
      <c r="S22" s="229">
        <v>1.1133704471928669</v>
      </c>
      <c r="T22" s="229">
        <v>1.150453556567274</v>
      </c>
      <c r="U22" s="229">
        <v>1.1692557747213019</v>
      </c>
      <c r="V22" s="229">
        <v>1.207147365587139</v>
      </c>
      <c r="W22" s="229">
        <v>1.18693048795588</v>
      </c>
      <c r="X22" s="229">
        <v>3.400350416392385</v>
      </c>
      <c r="Y22" s="229">
        <v>3.6917775743067009</v>
      </c>
      <c r="DA22" s="73" t="s">
        <v>3140</v>
      </c>
    </row>
    <row r="23" spans="1:105" ht="12" customHeight="1" x14ac:dyDescent="0.25">
      <c r="A23" s="46" t="s">
        <v>35</v>
      </c>
      <c r="B23" s="229">
        <v>0.2047453313633891</v>
      </c>
      <c r="C23" s="229">
        <v>9.8334989987985635E-2</v>
      </c>
      <c r="D23" s="229">
        <v>6.9468659802095309E-2</v>
      </c>
      <c r="E23" s="229">
        <v>0.26365105630991281</v>
      </c>
      <c r="F23" s="229">
        <v>0.30991446762797698</v>
      </c>
      <c r="G23" s="229">
        <v>0.16599768087531161</v>
      </c>
      <c r="H23" s="229">
        <v>0.14308092942937889</v>
      </c>
      <c r="I23" s="229">
        <v>0.161928094398126</v>
      </c>
      <c r="J23" s="229">
        <v>0.29198058523498088</v>
      </c>
      <c r="K23" s="229">
        <v>3.0642610634492431E-2</v>
      </c>
      <c r="L23" s="229">
        <v>0.24353125492052149</v>
      </c>
      <c r="M23" s="229">
        <v>0.27173658030028203</v>
      </c>
      <c r="N23" s="229">
        <v>0.2230566790641334</v>
      </c>
      <c r="O23" s="229">
        <v>2.8569542119941709E-2</v>
      </c>
      <c r="P23" s="229">
        <v>5.375067011159123E-3</v>
      </c>
      <c r="Q23" s="229">
        <v>0.28379233124722753</v>
      </c>
      <c r="R23" s="229">
        <v>9.4583141916093844E-4</v>
      </c>
      <c r="S23" s="229">
        <v>0.16429740990636749</v>
      </c>
      <c r="T23" s="229">
        <v>0.31501708450087351</v>
      </c>
      <c r="U23" s="229">
        <v>0.3251248213505753</v>
      </c>
      <c r="V23" s="229">
        <v>0.37723171897090368</v>
      </c>
      <c r="W23" s="229">
        <v>0.34296813662194992</v>
      </c>
      <c r="X23" s="229">
        <v>0.61929767445128792</v>
      </c>
      <c r="Y23" s="229">
        <v>0.60757466725283993</v>
      </c>
      <c r="DA23" s="73" t="s">
        <v>3141</v>
      </c>
    </row>
    <row r="24" spans="1:105" ht="12" customHeight="1" x14ac:dyDescent="0.25">
      <c r="A24" s="46" t="s">
        <v>36</v>
      </c>
      <c r="B24" s="229">
        <v>1.7799536482011029</v>
      </c>
      <c r="C24" s="229">
        <v>3.403337299568765</v>
      </c>
      <c r="D24" s="229">
        <v>3.3209320380744489</v>
      </c>
      <c r="E24" s="229">
        <v>3.1643620412402349</v>
      </c>
      <c r="F24" s="229">
        <v>3.1726025673902671</v>
      </c>
      <c r="G24" s="229">
        <v>2.8265004691300701</v>
      </c>
      <c r="H24" s="229">
        <v>2.2661446909932139</v>
      </c>
      <c r="I24" s="229">
        <v>3.4445399302983648</v>
      </c>
      <c r="J24" s="229">
        <v>3.8730472900503252</v>
      </c>
      <c r="K24" s="229">
        <v>2.3278806117750239</v>
      </c>
      <c r="L24" s="229">
        <v>3.459701809140153</v>
      </c>
      <c r="M24" s="229">
        <v>3.2879699334668469</v>
      </c>
      <c r="N24" s="229">
        <v>3.7988825547076992</v>
      </c>
      <c r="O24" s="229">
        <v>3.9636930776899839</v>
      </c>
      <c r="P24" s="229">
        <v>3.040754148997364</v>
      </c>
      <c r="Q24" s="229">
        <v>1.878839961982532</v>
      </c>
      <c r="R24" s="229">
        <v>3.4610209825980078</v>
      </c>
      <c r="S24" s="229">
        <v>3.2879699334682382</v>
      </c>
      <c r="T24" s="229">
        <v>2.9006652044628489</v>
      </c>
      <c r="U24" s="229">
        <v>1.227838396207422</v>
      </c>
      <c r="V24" s="229">
        <v>2.257904164838695</v>
      </c>
      <c r="W24" s="229">
        <v>1.2525599746545759</v>
      </c>
      <c r="X24" s="229">
        <v>2.397993109371872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7.6084089542530053</v>
      </c>
      <c r="C25" s="229">
        <v>6.7289054454096933</v>
      </c>
      <c r="D25" s="229">
        <v>8.7741029048684229</v>
      </c>
      <c r="E25" s="229">
        <v>10.77741086863066</v>
      </c>
      <c r="F25" s="229">
        <v>11.11245144815353</v>
      </c>
      <c r="G25" s="229">
        <v>7.5804910000082719</v>
      </c>
      <c r="H25" s="229">
        <v>9.0742397594234383</v>
      </c>
      <c r="I25" s="229">
        <v>8.4809266923624573</v>
      </c>
      <c r="J25" s="229">
        <v>3.7972187063969991</v>
      </c>
      <c r="K25" s="229">
        <v>4.3975175441850718</v>
      </c>
      <c r="L25" s="229">
        <v>8.1807898378078363</v>
      </c>
      <c r="M25" s="229">
        <v>7.0150958871861082</v>
      </c>
      <c r="N25" s="229">
        <v>5.5492399533434567</v>
      </c>
      <c r="O25" s="229">
        <v>5.8424161658511116</v>
      </c>
      <c r="P25" s="229">
        <v>6.1355923783543647</v>
      </c>
      <c r="Q25" s="229">
        <v>5.2630495115718672</v>
      </c>
      <c r="R25" s="229">
        <v>7.3082469710230669</v>
      </c>
      <c r="S25" s="229">
        <v>7.8876136253020341</v>
      </c>
      <c r="T25" s="229">
        <v>7.5944374127989436</v>
      </c>
      <c r="U25" s="229">
        <v>8.1807898378051487</v>
      </c>
      <c r="V25" s="229">
        <v>29.820286240320609</v>
      </c>
      <c r="W25" s="229">
        <v>40.782748135251808</v>
      </c>
      <c r="X25" s="229">
        <v>32.269385797951337</v>
      </c>
      <c r="Y25" s="229">
        <v>46.721983591513492</v>
      </c>
      <c r="DA25" s="73" t="s">
        <v>3143</v>
      </c>
    </row>
    <row r="26" spans="1:105" ht="12" customHeight="1" x14ac:dyDescent="0.25">
      <c r="A26" s="46" t="s">
        <v>39</v>
      </c>
      <c r="B26" s="229">
        <v>127.3746392879796</v>
      </c>
      <c r="C26" s="229">
        <v>142.4279872348051</v>
      </c>
      <c r="D26" s="229">
        <v>144.8764971498241</v>
      </c>
      <c r="E26" s="229">
        <v>141.0579099800126</v>
      </c>
      <c r="F26" s="229">
        <v>150.038654215414</v>
      </c>
      <c r="G26" s="229">
        <v>140.4921862905978</v>
      </c>
      <c r="H26" s="229">
        <v>143.5329272540514</v>
      </c>
      <c r="I26" s="229">
        <v>141.57058712903921</v>
      </c>
      <c r="J26" s="229">
        <v>139.12207721410709</v>
      </c>
      <c r="K26" s="229">
        <v>141.44683308308399</v>
      </c>
      <c r="L26" s="229">
        <v>166.14389564141911</v>
      </c>
      <c r="M26" s="229">
        <v>140.55404740277999</v>
      </c>
      <c r="N26" s="229">
        <v>150.63973165734629</v>
      </c>
      <c r="O26" s="229">
        <v>169.57355970797681</v>
      </c>
      <c r="P26" s="229">
        <v>164.83567949854699</v>
      </c>
      <c r="Q26" s="229">
        <v>178.45708907834819</v>
      </c>
      <c r="R26" s="229">
        <v>185.51969333522209</v>
      </c>
      <c r="S26" s="229">
        <v>190.9647122453915</v>
      </c>
      <c r="T26" s="229">
        <v>192.83865207743699</v>
      </c>
      <c r="U26" s="229">
        <v>185.67880113396589</v>
      </c>
      <c r="V26" s="229">
        <v>27.94111146667705</v>
      </c>
      <c r="W26" s="229">
        <v>37.620148009248247</v>
      </c>
      <c r="X26" s="229">
        <v>39.11401113163037</v>
      </c>
      <c r="Y26" s="229">
        <v>40.262347036023208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62.966754265012099</v>
      </c>
      <c r="C27" s="261">
        <f t="shared" si="0"/>
        <v>40.720144697735329</v>
      </c>
      <c r="D27" s="261">
        <f t="shared" si="0"/>
        <v>43.261855571250138</v>
      </c>
      <c r="E27" s="261">
        <f t="shared" si="0"/>
        <v>59.396282488745761</v>
      </c>
      <c r="F27" s="261">
        <f t="shared" si="0"/>
        <v>58.68356405111232</v>
      </c>
      <c r="G27" s="261">
        <f t="shared" si="0"/>
        <v>64.92595522795763</v>
      </c>
      <c r="H27" s="261">
        <f t="shared" si="0"/>
        <v>63.880072374950572</v>
      </c>
      <c r="I27" s="261">
        <f t="shared" si="0"/>
        <v>66.391547120780572</v>
      </c>
      <c r="J27" s="261">
        <f t="shared" si="0"/>
        <v>73.670573481655083</v>
      </c>
      <c r="K27" s="261">
        <f t="shared" si="0"/>
        <v>63.64289463281478</v>
      </c>
      <c r="L27" s="261">
        <f t="shared" si="0"/>
        <v>68.150780483986907</v>
      </c>
      <c r="M27" s="261">
        <f t="shared" si="0"/>
        <v>69.279422825812645</v>
      </c>
      <c r="N27" s="261">
        <f t="shared" si="0"/>
        <v>69.626928670392928</v>
      </c>
      <c r="O27" s="261">
        <f t="shared" si="0"/>
        <v>63.822603234537112</v>
      </c>
      <c r="P27" s="261">
        <f t="shared" si="0"/>
        <v>61.68839083478646</v>
      </c>
      <c r="Q27" s="261">
        <f t="shared" si="0"/>
        <v>61.645164960795668</v>
      </c>
      <c r="R27" s="261">
        <f t="shared" si="0"/>
        <v>64.30356143404515</v>
      </c>
      <c r="S27" s="261">
        <f t="shared" si="0"/>
        <v>61.903028465102793</v>
      </c>
      <c r="T27" s="261">
        <f t="shared" si="0"/>
        <v>64.640744523573105</v>
      </c>
      <c r="U27" s="261">
        <f t="shared" si="0"/>
        <v>62.989665104429427</v>
      </c>
      <c r="V27" s="261">
        <f t="shared" si="0"/>
        <v>60.689147406345185</v>
      </c>
      <c r="W27" s="261">
        <f t="shared" si="0"/>
        <v>66.703858966426182</v>
      </c>
      <c r="X27" s="261">
        <f t="shared" si="0"/>
        <v>63.075252843340557</v>
      </c>
      <c r="Y27" s="261">
        <f t="shared" si="0"/>
        <v>67.397739864478268</v>
      </c>
      <c r="DA27" s="70"/>
    </row>
    <row r="28" spans="1:105" ht="12" customHeight="1" x14ac:dyDescent="0.25">
      <c r="A28" s="60" t="s">
        <v>3070</v>
      </c>
      <c r="B28" s="262">
        <v>54.128793701546762</v>
      </c>
      <c r="C28" s="262">
        <v>30.140110900658129</v>
      </c>
      <c r="D28" s="262">
        <v>32.229631144292988</v>
      </c>
      <c r="E28" s="262">
        <v>50.694435598791927</v>
      </c>
      <c r="F28" s="262">
        <v>49.867090763340038</v>
      </c>
      <c r="G28" s="262">
        <v>55.835291846934652</v>
      </c>
      <c r="H28" s="262">
        <v>56.329106509216381</v>
      </c>
      <c r="I28" s="262">
        <v>58.503090797091573</v>
      </c>
      <c r="J28" s="262">
        <v>65.109515364970761</v>
      </c>
      <c r="K28" s="262">
        <v>54.145840097489511</v>
      </c>
      <c r="L28" s="262">
        <v>62.762534624846381</v>
      </c>
      <c r="M28" s="262">
        <v>65.252030809175608</v>
      </c>
      <c r="N28" s="262">
        <v>64.250359796905229</v>
      </c>
      <c r="O28" s="262">
        <v>59.557773830301031</v>
      </c>
      <c r="P28" s="262">
        <v>58.794069723945277</v>
      </c>
      <c r="Q28" s="262">
        <v>57.370030535767206</v>
      </c>
      <c r="R28" s="262">
        <v>60.088846378566771</v>
      </c>
      <c r="S28" s="262">
        <v>57.691999932921618</v>
      </c>
      <c r="T28" s="262">
        <v>60.276359005357072</v>
      </c>
      <c r="U28" s="262">
        <v>59.001394019530451</v>
      </c>
      <c r="V28" s="262">
        <v>56.972733132298117</v>
      </c>
      <c r="W28" s="262">
        <v>62.747715001281847</v>
      </c>
      <c r="X28" s="262">
        <v>60.768450198700982</v>
      </c>
      <c r="Y28" s="262">
        <v>65.121044794227117</v>
      </c>
      <c r="DA28" s="72" t="s">
        <v>3145</v>
      </c>
    </row>
    <row r="29" spans="1:105" ht="12" customHeight="1" x14ac:dyDescent="0.25">
      <c r="A29" s="59" t="s">
        <v>28</v>
      </c>
      <c r="B29" s="230">
        <v>10.969756243691441</v>
      </c>
      <c r="C29" s="230">
        <v>9.4531518985013463</v>
      </c>
      <c r="D29" s="230">
        <v>14.06418120956276</v>
      </c>
      <c r="E29" s="230">
        <v>15.715086148913709</v>
      </c>
      <c r="F29" s="230">
        <v>15.540830600757991</v>
      </c>
      <c r="G29" s="230">
        <v>17.17179259806754</v>
      </c>
      <c r="H29" s="230">
        <v>16.060124728853989</v>
      </c>
      <c r="I29" s="230">
        <v>15.515487570217999</v>
      </c>
      <c r="J29" s="230">
        <v>13.3062252421099</v>
      </c>
      <c r="K29" s="230">
        <v>9.7160047031100252</v>
      </c>
      <c r="L29" s="230">
        <v>13.55315806588138</v>
      </c>
      <c r="M29" s="230">
        <v>17.414781564784771</v>
      </c>
      <c r="N29" s="230">
        <v>16.30429823523999</v>
      </c>
      <c r="O29" s="230">
        <v>17.551868536149581</v>
      </c>
      <c r="P29" s="230">
        <v>16.876153459131199</v>
      </c>
      <c r="Q29" s="230">
        <v>16.069157005926961</v>
      </c>
      <c r="R29" s="230">
        <v>16.807993129993349</v>
      </c>
      <c r="S29" s="230">
        <v>15.79893162478035</v>
      </c>
      <c r="T29" s="230">
        <v>13.78026457787662</v>
      </c>
      <c r="U29" s="230">
        <v>15.08186136684078</v>
      </c>
      <c r="V29" s="230">
        <v>12.54794807472066</v>
      </c>
      <c r="W29" s="230">
        <v>14.896223966121211</v>
      </c>
      <c r="X29" s="230">
        <v>13.63208288749215</v>
      </c>
      <c r="Y29" s="230">
        <v>12.48548056293107</v>
      </c>
      <c r="DA29" s="71" t="s">
        <v>3146</v>
      </c>
    </row>
    <row r="30" spans="1:105" ht="12" customHeight="1" x14ac:dyDescent="0.25">
      <c r="A30" s="59" t="s">
        <v>31</v>
      </c>
      <c r="B30" s="230">
        <v>0.40191956237924897</v>
      </c>
      <c r="C30" s="230">
        <v>0.9263665503779499</v>
      </c>
      <c r="D30" s="230">
        <v>0.92592192457232458</v>
      </c>
      <c r="E30" s="230">
        <v>0.66731614157122254</v>
      </c>
      <c r="F30" s="230">
        <v>0.66986512104809581</v>
      </c>
      <c r="G30" s="230">
        <v>4.2669275173047616</v>
      </c>
      <c r="H30" s="230">
        <v>4.4814541038253406</v>
      </c>
      <c r="I30" s="230">
        <v>4.4170121446358763</v>
      </c>
      <c r="J30" s="230">
        <v>3.9699381113208738</v>
      </c>
      <c r="K30" s="230">
        <v>3.964692001983023</v>
      </c>
      <c r="L30" s="230">
        <v>4.3428445945023624</v>
      </c>
      <c r="M30" s="230">
        <v>3.5881542839038878</v>
      </c>
      <c r="N30" s="230">
        <v>3.307574355842692</v>
      </c>
      <c r="O30" s="230">
        <v>2.9664953266267702</v>
      </c>
      <c r="P30" s="230">
        <v>3.121113339208176</v>
      </c>
      <c r="Q30" s="230">
        <v>2.9385156649205149</v>
      </c>
      <c r="R30" s="230">
        <v>3.4031031262546021</v>
      </c>
      <c r="S30" s="230">
        <v>3.154507821451253</v>
      </c>
      <c r="T30" s="230">
        <v>3.275556905644716</v>
      </c>
      <c r="U30" s="230">
        <v>2.9511281529918598</v>
      </c>
      <c r="V30" s="230">
        <v>3.32490716911596</v>
      </c>
      <c r="W30" s="230">
        <v>3.639942023594485</v>
      </c>
      <c r="X30" s="230">
        <v>3.5884863906768278</v>
      </c>
      <c r="Y30" s="230">
        <v>3.6037321899477299</v>
      </c>
      <c r="DA30" s="71" t="s">
        <v>3147</v>
      </c>
    </row>
    <row r="31" spans="1:105" ht="12" customHeight="1" x14ac:dyDescent="0.25">
      <c r="A31" s="59" t="s">
        <v>159</v>
      </c>
      <c r="B31" s="230">
        <v>33.510469846565023</v>
      </c>
      <c r="C31" s="230">
        <v>7.6890175184556586</v>
      </c>
      <c r="D31" s="230">
        <v>6.6456760155382391</v>
      </c>
      <c r="E31" s="230">
        <v>23.720029188505158</v>
      </c>
      <c r="F31" s="230">
        <v>23.549392947064771</v>
      </c>
      <c r="G31" s="230">
        <v>24.031577466678961</v>
      </c>
      <c r="H31" s="230">
        <v>24.637786540063569</v>
      </c>
      <c r="I31" s="230">
        <v>25.62801372534825</v>
      </c>
      <c r="J31" s="230">
        <v>30.276106106722889</v>
      </c>
      <c r="K31" s="230">
        <v>29.44758332833354</v>
      </c>
      <c r="L31" s="230">
        <v>29.26233397356728</v>
      </c>
      <c r="M31" s="230">
        <v>28.542255432606151</v>
      </c>
      <c r="N31" s="230">
        <v>28.959112096734351</v>
      </c>
      <c r="O31" s="230">
        <v>29.10473693100607</v>
      </c>
      <c r="P31" s="230">
        <v>28.89203134493653</v>
      </c>
      <c r="Q31" s="230">
        <v>29.471346771729799</v>
      </c>
      <c r="R31" s="230">
        <v>31.466628323180629</v>
      </c>
      <c r="S31" s="230">
        <v>30.259255145629719</v>
      </c>
      <c r="T31" s="230">
        <v>31.800043174317409</v>
      </c>
      <c r="U31" s="230">
        <v>30.809808476426781</v>
      </c>
      <c r="V31" s="230">
        <v>31.642126609898401</v>
      </c>
      <c r="W31" s="230">
        <v>36.103378022828643</v>
      </c>
      <c r="X31" s="230">
        <v>34.333690137559103</v>
      </c>
      <c r="Y31" s="230">
        <v>37.835672898678169</v>
      </c>
      <c r="DA31" s="71" t="s">
        <v>3148</v>
      </c>
    </row>
    <row r="32" spans="1:105" ht="12" customHeight="1" x14ac:dyDescent="0.25">
      <c r="A32" s="59" t="s">
        <v>32</v>
      </c>
      <c r="B32" s="230">
        <v>8.6293114844906338</v>
      </c>
      <c r="C32" s="230">
        <v>10.08417613921932</v>
      </c>
      <c r="D32" s="230">
        <v>8.8500521982084024</v>
      </c>
      <c r="E32" s="230">
        <v>8.9882824348394266</v>
      </c>
      <c r="F32" s="230">
        <v>7.9911932842347904</v>
      </c>
      <c r="G32" s="230">
        <v>8.1311290750629421</v>
      </c>
      <c r="H32" s="230">
        <v>8.8551051829428005</v>
      </c>
      <c r="I32" s="230">
        <v>10.25370668013236</v>
      </c>
      <c r="J32" s="230">
        <v>15.094067617986569</v>
      </c>
      <c r="K32" s="230">
        <v>10.898134938697631</v>
      </c>
      <c r="L32" s="230">
        <v>11.639992254736359</v>
      </c>
      <c r="M32" s="230">
        <v>11.5479481846514</v>
      </c>
      <c r="N32" s="230">
        <v>11.63143943742006</v>
      </c>
      <c r="O32" s="230">
        <v>9.8503927623699141</v>
      </c>
      <c r="P32" s="230">
        <v>9.7057079224020111</v>
      </c>
      <c r="Q32" s="230">
        <v>7.9381293475949581</v>
      </c>
      <c r="R32" s="230">
        <v>8.3427218002423924</v>
      </c>
      <c r="S32" s="230">
        <v>7.2459948922826962</v>
      </c>
      <c r="T32" s="230">
        <v>9.2692767261365372</v>
      </c>
      <c r="U32" s="230">
        <v>8.4806586899300864</v>
      </c>
      <c r="V32" s="230">
        <v>7.8293087386315436</v>
      </c>
      <c r="W32" s="230">
        <v>6.375539992386889</v>
      </c>
      <c r="X32" s="230">
        <v>5.7455212257932624</v>
      </c>
      <c r="Y32" s="230">
        <v>7.0040616781491822</v>
      </c>
      <c r="DA32" s="71" t="s">
        <v>3149</v>
      </c>
    </row>
    <row r="33" spans="1:105" ht="12" customHeight="1" x14ac:dyDescent="0.25">
      <c r="A33" s="59" t="s">
        <v>35</v>
      </c>
      <c r="B33" s="230">
        <v>0.61733656442041662</v>
      </c>
      <c r="C33" s="230">
        <v>1.987398794103852</v>
      </c>
      <c r="D33" s="230">
        <v>1.743799796411265</v>
      </c>
      <c r="E33" s="230">
        <v>1.6037216849624081</v>
      </c>
      <c r="F33" s="230">
        <v>2.1158088102343928</v>
      </c>
      <c r="G33" s="230">
        <v>2.233865189820448</v>
      </c>
      <c r="H33" s="230">
        <v>2.2946359535306731</v>
      </c>
      <c r="I33" s="230">
        <v>2.6888706767570869</v>
      </c>
      <c r="J33" s="230">
        <v>2.463178286830535</v>
      </c>
      <c r="K33" s="230">
        <v>0.11942512536529749</v>
      </c>
      <c r="L33" s="230">
        <v>3.96420573615899</v>
      </c>
      <c r="M33" s="230">
        <v>4.1588913432293957</v>
      </c>
      <c r="N33" s="230">
        <v>4.0479356716681476</v>
      </c>
      <c r="O33" s="230">
        <v>8.4280274148702955E-2</v>
      </c>
      <c r="P33" s="230">
        <v>0.19906365826735981</v>
      </c>
      <c r="Q33" s="230">
        <v>0.9528817455949804</v>
      </c>
      <c r="R33" s="230">
        <v>6.8399998895799924E-2</v>
      </c>
      <c r="S33" s="230">
        <v>1.2333104487776041</v>
      </c>
      <c r="T33" s="230">
        <v>2.151217621381794</v>
      </c>
      <c r="U33" s="230">
        <v>1.6779373333409391</v>
      </c>
      <c r="V33" s="230">
        <v>1.6284425399315541</v>
      </c>
      <c r="W33" s="230">
        <v>1.732630996350619</v>
      </c>
      <c r="X33" s="230">
        <v>3.468669557179644</v>
      </c>
      <c r="Y33" s="230">
        <v>4.1920974645209652</v>
      </c>
      <c r="DA33" s="71" t="s">
        <v>3150</v>
      </c>
    </row>
    <row r="34" spans="1:105" ht="12" customHeight="1" x14ac:dyDescent="0.25">
      <c r="A34" s="60" t="s">
        <v>3077</v>
      </c>
      <c r="B34" s="262">
        <v>8.8379605634653391</v>
      </c>
      <c r="C34" s="262">
        <v>10.580033797077199</v>
      </c>
      <c r="D34" s="262">
        <v>11.03222442695715</v>
      </c>
      <c r="E34" s="262">
        <v>8.7018468899538348</v>
      </c>
      <c r="F34" s="262">
        <v>8.8164732877722827</v>
      </c>
      <c r="G34" s="262">
        <v>9.090663381022976</v>
      </c>
      <c r="H34" s="262">
        <v>7.550965865734188</v>
      </c>
      <c r="I34" s="262">
        <v>7.8884563236890033</v>
      </c>
      <c r="J34" s="262">
        <v>8.5610581166843271</v>
      </c>
      <c r="K34" s="262">
        <v>9.4970545353252689</v>
      </c>
      <c r="L34" s="262">
        <v>5.3882458591405316</v>
      </c>
      <c r="M34" s="262">
        <v>4.0273920166370321</v>
      </c>
      <c r="N34" s="262">
        <v>5.376568873487698</v>
      </c>
      <c r="O34" s="262">
        <v>4.2648294042360808</v>
      </c>
      <c r="P34" s="262">
        <v>2.8943211108411822</v>
      </c>
      <c r="Q34" s="262">
        <v>4.2751344250284609</v>
      </c>
      <c r="R34" s="262">
        <v>4.2147150554783854</v>
      </c>
      <c r="S34" s="262">
        <v>4.2110285321811727</v>
      </c>
      <c r="T34" s="262">
        <v>4.3643855182160287</v>
      </c>
      <c r="U34" s="262">
        <v>3.9882710848989751</v>
      </c>
      <c r="V34" s="262">
        <v>3.7164142740470711</v>
      </c>
      <c r="W34" s="262">
        <v>3.95614396514434</v>
      </c>
      <c r="X34" s="262">
        <v>2.3068026446395722</v>
      </c>
      <c r="Y34" s="262">
        <v>2.276695070251157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22.652081266643343</v>
      </c>
      <c r="C35" s="261">
        <f t="shared" si="1"/>
        <v>18.977083519243749</v>
      </c>
      <c r="D35" s="261">
        <f t="shared" si="1"/>
        <v>19.206283616767127</v>
      </c>
      <c r="E35" s="261">
        <f t="shared" si="1"/>
        <v>21.879576348538695</v>
      </c>
      <c r="F35" s="261">
        <f t="shared" si="1"/>
        <v>22.820106738782812</v>
      </c>
      <c r="G35" s="261">
        <f t="shared" si="1"/>
        <v>19.451225359196709</v>
      </c>
      <c r="H35" s="261">
        <f t="shared" si="1"/>
        <v>19.512015277296026</v>
      </c>
      <c r="I35" s="261">
        <f t="shared" si="1"/>
        <v>19.225042469461929</v>
      </c>
      <c r="J35" s="261">
        <f t="shared" si="1"/>
        <v>19.718322862823939</v>
      </c>
      <c r="K35" s="261">
        <f t="shared" si="1"/>
        <v>19.058518776361339</v>
      </c>
      <c r="L35" s="261">
        <f t="shared" si="1"/>
        <v>21.741071979133245</v>
      </c>
      <c r="M35" s="261">
        <f t="shared" si="1"/>
        <v>18.51232796619324</v>
      </c>
      <c r="N35" s="261">
        <f t="shared" si="1"/>
        <v>19.589754708403753</v>
      </c>
      <c r="O35" s="261">
        <f t="shared" si="1"/>
        <v>20.636813235930813</v>
      </c>
      <c r="P35" s="261">
        <f t="shared" si="1"/>
        <v>19.955913038677952</v>
      </c>
      <c r="Q35" s="261">
        <f t="shared" si="1"/>
        <v>21.349895387386606</v>
      </c>
      <c r="R35" s="261">
        <f t="shared" si="1"/>
        <v>22.270527759712898</v>
      </c>
      <c r="S35" s="261">
        <f t="shared" si="1"/>
        <v>22.992314734591282</v>
      </c>
      <c r="T35" s="261">
        <f t="shared" si="1"/>
        <v>23.241139462223032</v>
      </c>
      <c r="U35" s="261">
        <f t="shared" si="1"/>
        <v>22.383845411868016</v>
      </c>
      <c r="V35" s="261">
        <f t="shared" si="1"/>
        <v>8.3960052679715762</v>
      </c>
      <c r="W35" s="261">
        <f t="shared" si="1"/>
        <v>10.800318006637989</v>
      </c>
      <c r="X35" s="261">
        <f t="shared" si="1"/>
        <v>10.118238897365398</v>
      </c>
      <c r="Y35" s="261">
        <f t="shared" si="1"/>
        <v>11.214933181950707</v>
      </c>
      <c r="DA35" s="70"/>
    </row>
    <row r="36" spans="1:105" ht="12" customHeight="1" x14ac:dyDescent="0.25">
      <c r="A36" s="60" t="s">
        <v>3080</v>
      </c>
      <c r="B36" s="262">
        <v>6.2200510057114444</v>
      </c>
      <c r="C36" s="262">
        <v>2.044487242117492</v>
      </c>
      <c r="D36" s="262">
        <v>1.766476906432392</v>
      </c>
      <c r="E36" s="262">
        <v>4.5194161725224076</v>
      </c>
      <c r="F36" s="262">
        <v>4.5172387952867821</v>
      </c>
      <c r="G36" s="262">
        <v>2.7436956115786248</v>
      </c>
      <c r="H36" s="262">
        <v>2.5599529825311769</v>
      </c>
      <c r="I36" s="262">
        <v>2.501291322507059</v>
      </c>
      <c r="J36" s="262">
        <v>3.4976237139114321</v>
      </c>
      <c r="K36" s="262">
        <v>2.558928740452362</v>
      </c>
      <c r="L36" s="262">
        <v>2.7748278513205662</v>
      </c>
      <c r="M36" s="262">
        <v>2.5195897019190592</v>
      </c>
      <c r="N36" s="262">
        <v>2.5359505089258438</v>
      </c>
      <c r="O36" s="262">
        <v>1.770988569305548</v>
      </c>
      <c r="P36" s="262">
        <v>1.7274252159214709</v>
      </c>
      <c r="Q36" s="262">
        <v>1.6252802822394321</v>
      </c>
      <c r="R36" s="262">
        <v>1.6028849587138829</v>
      </c>
      <c r="S36" s="262">
        <v>1.6949086296697411</v>
      </c>
      <c r="T36" s="262">
        <v>1.757342892024039</v>
      </c>
      <c r="U36" s="262">
        <v>1.633906152844385</v>
      </c>
      <c r="V36" s="262">
        <v>1.8843851539001351</v>
      </c>
      <c r="W36" s="262">
        <v>2.4024646845871072</v>
      </c>
      <c r="X36" s="262">
        <v>2.1881450328056911</v>
      </c>
      <c r="Y36" s="262">
        <v>2.3366049714758441</v>
      </c>
      <c r="DA36" s="72" t="s">
        <v>3152</v>
      </c>
    </row>
    <row r="37" spans="1:105" ht="12" customHeight="1" x14ac:dyDescent="0.25">
      <c r="A37" s="59" t="s">
        <v>28</v>
      </c>
      <c r="B37" s="230">
        <v>0.30270103508790908</v>
      </c>
      <c r="C37" s="230">
        <v>0.37086249013491929</v>
      </c>
      <c r="D37" s="230">
        <v>0.34323309206223962</v>
      </c>
      <c r="E37" s="230">
        <v>0.26192978997328742</v>
      </c>
      <c r="F37" s="230">
        <v>0.32338179772884312</v>
      </c>
      <c r="G37" s="230">
        <v>0.56729276590295774</v>
      </c>
      <c r="H37" s="230">
        <v>0.35536576497037181</v>
      </c>
      <c r="I37" s="230">
        <v>0.31103095464837088</v>
      </c>
      <c r="J37" s="230">
        <v>0.3000695486413516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6.9378972077370371E-2</v>
      </c>
      <c r="C38" s="230">
        <v>8.1810767948759647E-2</v>
      </c>
      <c r="D38" s="230">
        <v>8.2367294140515551E-2</v>
      </c>
      <c r="E38" s="230">
        <v>3.8127013973238297E-2</v>
      </c>
      <c r="F38" s="230">
        <v>3.847780110183404E-2</v>
      </c>
      <c r="G38" s="230">
        <v>0.56238266055587649</v>
      </c>
      <c r="H38" s="230">
        <v>0.57199451445236471</v>
      </c>
      <c r="I38" s="230">
        <v>0.54918981970348413</v>
      </c>
      <c r="J38" s="230">
        <v>0.4586915897350991</v>
      </c>
      <c r="K38" s="230">
        <v>0.47076402532207101</v>
      </c>
      <c r="L38" s="230">
        <v>0.47655309293245107</v>
      </c>
      <c r="M38" s="230">
        <v>0.38830133019274959</v>
      </c>
      <c r="N38" s="230">
        <v>0.33839931439004978</v>
      </c>
      <c r="O38" s="230">
        <v>0.27636314997964168</v>
      </c>
      <c r="P38" s="230">
        <v>0.27986375439008337</v>
      </c>
      <c r="Q38" s="230">
        <v>0.27003848902849192</v>
      </c>
      <c r="R38" s="230">
        <v>0.30136048214553768</v>
      </c>
      <c r="S38" s="230">
        <v>0.30449308393630409</v>
      </c>
      <c r="T38" s="230">
        <v>0.29937684631565209</v>
      </c>
      <c r="U38" s="230">
        <v>0.27468274983668822</v>
      </c>
      <c r="V38" s="230">
        <v>0.35307759231594088</v>
      </c>
      <c r="W38" s="230">
        <v>0.3742394681789365</v>
      </c>
      <c r="X38" s="230">
        <v>0.3467583139885807</v>
      </c>
      <c r="Y38" s="230">
        <v>0.32132769372801478</v>
      </c>
      <c r="DA38" s="71" t="s">
        <v>3154</v>
      </c>
    </row>
    <row r="39" spans="1:105" ht="12" customHeight="1" x14ac:dyDescent="0.25">
      <c r="A39" s="59" t="s">
        <v>159</v>
      </c>
      <c r="B39" s="230">
        <v>5.5189226580080168</v>
      </c>
      <c r="C39" s="230">
        <v>0.88668482176122776</v>
      </c>
      <c r="D39" s="230">
        <v>0.64319079298052384</v>
      </c>
      <c r="E39" s="230">
        <v>3.6936125859668221</v>
      </c>
      <c r="F39" s="230">
        <v>3.596682565368635</v>
      </c>
      <c r="G39" s="230">
        <v>1.0929200795528391</v>
      </c>
      <c r="H39" s="230">
        <v>1.100484327976619</v>
      </c>
      <c r="I39" s="230">
        <v>1.0264109925422611</v>
      </c>
      <c r="J39" s="230">
        <v>1.637143263529198</v>
      </c>
      <c r="K39" s="230">
        <v>1.5841994147342191</v>
      </c>
      <c r="L39" s="230">
        <v>1.5397345061959009</v>
      </c>
      <c r="M39" s="230">
        <v>1.356493665170035</v>
      </c>
      <c r="N39" s="230">
        <v>1.4281540699527571</v>
      </c>
      <c r="O39" s="230">
        <v>1.372402802268968</v>
      </c>
      <c r="P39" s="230">
        <v>1.317746966847946</v>
      </c>
      <c r="Q39" s="230">
        <v>1.255525542044041</v>
      </c>
      <c r="R39" s="230">
        <v>1.2357177595957789</v>
      </c>
      <c r="S39" s="230">
        <v>1.204793155456783</v>
      </c>
      <c r="T39" s="230">
        <v>1.1919751984686811</v>
      </c>
      <c r="U39" s="230">
        <v>1.174370293432931</v>
      </c>
      <c r="V39" s="230">
        <v>1.3605218268973269</v>
      </c>
      <c r="W39" s="230">
        <v>1.796386149227658</v>
      </c>
      <c r="X39" s="230">
        <v>1.330225651793423</v>
      </c>
      <c r="Y39" s="230">
        <v>1.3909444441027961</v>
      </c>
      <c r="DA39" s="71" t="s">
        <v>3155</v>
      </c>
    </row>
    <row r="40" spans="1:105" ht="12" customHeight="1" x14ac:dyDescent="0.25">
      <c r="A40" s="59" t="s">
        <v>32</v>
      </c>
      <c r="B40" s="230">
        <v>0.23761938194025201</v>
      </c>
      <c r="C40" s="230">
        <v>0.37359777566299879</v>
      </c>
      <c r="D40" s="230">
        <v>0.40748344923423019</v>
      </c>
      <c r="E40" s="230">
        <v>0.26116609180790318</v>
      </c>
      <c r="F40" s="230">
        <v>0.20499922991115671</v>
      </c>
      <c r="G40" s="230">
        <v>0.14783955673634111</v>
      </c>
      <c r="H40" s="230">
        <v>0.1483639394985766</v>
      </c>
      <c r="I40" s="230">
        <v>0.16285217210443689</v>
      </c>
      <c r="J40" s="230">
        <v>0.689592800351428</v>
      </c>
      <c r="K40" s="230">
        <v>0.49790093657487922</v>
      </c>
      <c r="L40" s="230">
        <v>0.1100358589096336</v>
      </c>
      <c r="M40" s="230">
        <v>8.7289324667339518E-2</v>
      </c>
      <c r="N40" s="230">
        <v>8.5192131057001158E-2</v>
      </c>
      <c r="O40" s="230">
        <v>0.12222253137852809</v>
      </c>
      <c r="P40" s="230">
        <v>9.6207827559048817E-2</v>
      </c>
      <c r="Q40" s="230">
        <v>8.0423995185934932E-2</v>
      </c>
      <c r="R40" s="230">
        <v>5.3999574306029488E-2</v>
      </c>
      <c r="S40" s="230">
        <v>5.6327752461398248E-2</v>
      </c>
      <c r="T40" s="230">
        <v>5.2258807334288469E-2</v>
      </c>
      <c r="U40" s="230">
        <v>4.9459054420433739E-2</v>
      </c>
      <c r="V40" s="230">
        <v>4.303031695470183E-2</v>
      </c>
      <c r="W40" s="230">
        <v>5.99405304010475E-2</v>
      </c>
      <c r="X40" s="230">
        <v>5.2441338016174711E-2</v>
      </c>
      <c r="Y40" s="230">
        <v>4.6421342209448588E-2</v>
      </c>
      <c r="DA40" s="71" t="s">
        <v>3156</v>
      </c>
    </row>
    <row r="41" spans="1:105" ht="12" customHeight="1" x14ac:dyDescent="0.25">
      <c r="A41" s="59" t="s">
        <v>35</v>
      </c>
      <c r="B41" s="230">
        <v>9.1428958597895335E-2</v>
      </c>
      <c r="C41" s="230">
        <v>0.33153138660958592</v>
      </c>
      <c r="D41" s="230">
        <v>0.2902022780148823</v>
      </c>
      <c r="E41" s="230">
        <v>0.26458069080115793</v>
      </c>
      <c r="F41" s="230">
        <v>0.35369740117631382</v>
      </c>
      <c r="G41" s="230">
        <v>0.37326054883061083</v>
      </c>
      <c r="H41" s="230">
        <v>0.38374443563324578</v>
      </c>
      <c r="I41" s="230">
        <v>0.45180738350850569</v>
      </c>
      <c r="J41" s="230">
        <v>0.41212651165435471</v>
      </c>
      <c r="K41" s="230">
        <v>6.0643638211938383E-3</v>
      </c>
      <c r="L41" s="230">
        <v>0.64850439328258058</v>
      </c>
      <c r="M41" s="230">
        <v>0.68750538188893462</v>
      </c>
      <c r="N41" s="230">
        <v>0.68420499352603625</v>
      </c>
      <c r="O41" s="230">
        <v>8.5678410561555447E-8</v>
      </c>
      <c r="P41" s="230">
        <v>3.3606667124392149E-2</v>
      </c>
      <c r="Q41" s="230">
        <v>1.9292255980964498E-2</v>
      </c>
      <c r="R41" s="230">
        <v>1.180714266653689E-2</v>
      </c>
      <c r="S41" s="230">
        <v>0.1292946378152553</v>
      </c>
      <c r="T41" s="230">
        <v>0.21373203990541739</v>
      </c>
      <c r="U41" s="230">
        <v>0.1353940551543327</v>
      </c>
      <c r="V41" s="230">
        <v>0.1277554177321657</v>
      </c>
      <c r="W41" s="230">
        <v>0.17189853677946479</v>
      </c>
      <c r="X41" s="230">
        <v>0.45871972900751262</v>
      </c>
      <c r="Y41" s="230">
        <v>0.57791149143558418</v>
      </c>
      <c r="DA41" s="71" t="s">
        <v>3157</v>
      </c>
    </row>
    <row r="42" spans="1:105" ht="12" customHeight="1" x14ac:dyDescent="0.25">
      <c r="A42" s="60" t="s">
        <v>3087</v>
      </c>
      <c r="B42" s="262">
        <v>15.33025086392445</v>
      </c>
      <c r="C42" s="262">
        <v>15.6136422974661</v>
      </c>
      <c r="D42" s="262">
        <v>16.064480639404891</v>
      </c>
      <c r="E42" s="262">
        <v>16.275349313779849</v>
      </c>
      <c r="F42" s="262">
        <v>17.203767245662039</v>
      </c>
      <c r="G42" s="262">
        <v>15.57424729558438</v>
      </c>
      <c r="H42" s="262">
        <v>16.010725369958479</v>
      </c>
      <c r="I42" s="262">
        <v>15.740341163484</v>
      </c>
      <c r="J42" s="262">
        <v>15.153439640136449</v>
      </c>
      <c r="K42" s="262">
        <v>15.315645058542531</v>
      </c>
      <c r="L42" s="262">
        <v>18.294521479699391</v>
      </c>
      <c r="M42" s="262">
        <v>15.49066569722223</v>
      </c>
      <c r="N42" s="262">
        <v>16.38353725623217</v>
      </c>
      <c r="O42" s="262">
        <v>18.334152100811458</v>
      </c>
      <c r="P42" s="262">
        <v>17.867668904709831</v>
      </c>
      <c r="Q42" s="262">
        <v>19.1916578696957</v>
      </c>
      <c r="R42" s="262">
        <v>20.142217712367209</v>
      </c>
      <c r="S42" s="262">
        <v>20.772440594649051</v>
      </c>
      <c r="T42" s="262">
        <v>20.939712897270422</v>
      </c>
      <c r="U42" s="262">
        <v>20.25274368098642</v>
      </c>
      <c r="V42" s="262">
        <v>6.0483154128922862</v>
      </c>
      <c r="W42" s="262">
        <v>7.90466285337987</v>
      </c>
      <c r="X42" s="262">
        <v>7.6425176066012046</v>
      </c>
      <c r="Y42" s="262">
        <v>8.5945052963921142</v>
      </c>
      <c r="DA42" s="72" t="s">
        <v>3158</v>
      </c>
    </row>
    <row r="43" spans="1:105" ht="12" customHeight="1" x14ac:dyDescent="0.25">
      <c r="A43" s="64" t="s">
        <v>28</v>
      </c>
      <c r="B43" s="229">
        <v>5.8971601215030929E-2</v>
      </c>
      <c r="C43" s="229">
        <v>8.4999396992983083E-3</v>
      </c>
      <c r="D43" s="229">
        <v>5.6419150925282576E-3</v>
      </c>
      <c r="E43" s="229">
        <v>2.4314118225254609E-2</v>
      </c>
      <c r="F43" s="229">
        <v>2.6984183762041071E-2</v>
      </c>
      <c r="G43" s="229">
        <v>2.2323582961703461E-2</v>
      </c>
      <c r="H43" s="229">
        <v>1.140065647885859E-2</v>
      </c>
      <c r="I43" s="229">
        <v>9.819216438517955E-3</v>
      </c>
      <c r="J43" s="229">
        <v>2.008355150942143E-2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1.3650995446638991E-2</v>
      </c>
      <c r="C45" s="229">
        <v>1.893742172790148E-3</v>
      </c>
      <c r="D45" s="229">
        <v>1.3674127945534911E-3</v>
      </c>
      <c r="E45" s="229">
        <v>3.5744882165532751E-3</v>
      </c>
      <c r="F45" s="229">
        <v>3.2427346099965599E-3</v>
      </c>
      <c r="G45" s="229">
        <v>2.2350951899177109E-2</v>
      </c>
      <c r="H45" s="229">
        <v>1.8533335335634719E-2</v>
      </c>
      <c r="I45" s="229">
        <v>1.75106853629588E-2</v>
      </c>
      <c r="J45" s="229">
        <v>3.100607644850302E-2</v>
      </c>
      <c r="K45" s="229">
        <v>1.669593736855516E-2</v>
      </c>
      <c r="L45" s="229">
        <v>1.3597920935725609E-2</v>
      </c>
      <c r="M45" s="229">
        <v>1.2643642166632611E-2</v>
      </c>
      <c r="N45" s="229">
        <v>1.0061027861614381E-2</v>
      </c>
      <c r="O45" s="229">
        <v>3.3381600925043282E-3</v>
      </c>
      <c r="P45" s="229">
        <v>3.4752653979946212E-3</v>
      </c>
      <c r="Q45" s="229">
        <v>2.5809646110771631E-3</v>
      </c>
      <c r="R45" s="229">
        <v>2.5254412130703758E-3</v>
      </c>
      <c r="S45" s="229">
        <v>2.6908409248535478E-3</v>
      </c>
      <c r="T45" s="229">
        <v>2.7846445599774869E-3</v>
      </c>
      <c r="U45" s="229">
        <v>2.3724743397954659E-3</v>
      </c>
      <c r="V45" s="229">
        <v>3.2705022983903709E-2</v>
      </c>
      <c r="W45" s="229">
        <v>3.3447369619112759E-2</v>
      </c>
      <c r="X45" s="229">
        <v>2.7879618334478499E-2</v>
      </c>
      <c r="Y45" s="229">
        <v>2.284304249940201E-2</v>
      </c>
      <c r="DA45" s="73" t="s">
        <v>3161</v>
      </c>
    </row>
    <row r="46" spans="1:105" ht="12" customHeight="1" x14ac:dyDescent="0.25">
      <c r="A46" s="64" t="s">
        <v>159</v>
      </c>
      <c r="B46" s="229">
        <v>1.1065527753487421</v>
      </c>
      <c r="C46" s="229">
        <v>2.091515169630587E-2</v>
      </c>
      <c r="D46" s="229">
        <v>1.088093014431152E-2</v>
      </c>
      <c r="E46" s="229">
        <v>0.35286922257079922</v>
      </c>
      <c r="F46" s="229">
        <v>0.30887633413953097</v>
      </c>
      <c r="G46" s="229">
        <v>4.4262289059794693E-2</v>
      </c>
      <c r="H46" s="229">
        <v>3.633514897563446E-2</v>
      </c>
      <c r="I46" s="229">
        <v>3.3349039033035807E-2</v>
      </c>
      <c r="J46" s="229">
        <v>0.11277013094552139</v>
      </c>
      <c r="K46" s="229">
        <v>5.7253066257147343E-2</v>
      </c>
      <c r="L46" s="229">
        <v>4.477013715062117E-2</v>
      </c>
      <c r="M46" s="229">
        <v>4.5009319920142343E-2</v>
      </c>
      <c r="N46" s="229">
        <v>4.3268247189856841E-2</v>
      </c>
      <c r="O46" s="229">
        <v>1.6892346686301241E-2</v>
      </c>
      <c r="P46" s="229">
        <v>1.667457251137152E-2</v>
      </c>
      <c r="Q46" s="229">
        <v>1.222822147152125E-2</v>
      </c>
      <c r="R46" s="229">
        <v>1.055240893358851E-2</v>
      </c>
      <c r="S46" s="229">
        <v>1.0849368145178159E-2</v>
      </c>
      <c r="T46" s="229">
        <v>1.1297962827282021E-2</v>
      </c>
      <c r="U46" s="229">
        <v>1.033609654971791E-2</v>
      </c>
      <c r="V46" s="229">
        <v>0.1284195603961498</v>
      </c>
      <c r="W46" s="229">
        <v>0.16360382123381259</v>
      </c>
      <c r="X46" s="229">
        <v>0.1089849734975846</v>
      </c>
      <c r="Y46" s="229">
        <v>0.1007620368628389</v>
      </c>
      <c r="DA46" s="73" t="s">
        <v>3162</v>
      </c>
    </row>
    <row r="47" spans="1:105" ht="12" customHeight="1" x14ac:dyDescent="0.25">
      <c r="A47" s="64" t="s">
        <v>32</v>
      </c>
      <c r="B47" s="229">
        <v>4.6188842145242041E-2</v>
      </c>
      <c r="C47" s="229">
        <v>8.543452637722505E-3</v>
      </c>
      <c r="D47" s="229">
        <v>6.6830323989799847E-3</v>
      </c>
      <c r="E47" s="229">
        <v>2.4188927852152532E-2</v>
      </c>
      <c r="F47" s="229">
        <v>1.70675877333448E-2</v>
      </c>
      <c r="G47" s="229">
        <v>5.8046161593265661E-3</v>
      </c>
      <c r="H47" s="229">
        <v>4.7490728255927036E-3</v>
      </c>
      <c r="I47" s="229">
        <v>5.1297119032405131E-3</v>
      </c>
      <c r="J47" s="229">
        <v>4.6050834831292728E-2</v>
      </c>
      <c r="K47" s="229">
        <v>1.74449301667274E-2</v>
      </c>
      <c r="L47" s="229">
        <v>3.1018029862097882E-3</v>
      </c>
      <c r="M47" s="229">
        <v>2.807910133781059E-3</v>
      </c>
      <c r="N47" s="229">
        <v>2.502252386908611E-3</v>
      </c>
      <c r="O47" s="229">
        <v>1.4584685006462481E-3</v>
      </c>
      <c r="P47" s="229">
        <v>1.180240412721951E-3</v>
      </c>
      <c r="Q47" s="229">
        <v>7.5938283624374782E-4</v>
      </c>
      <c r="R47" s="229">
        <v>4.4705406736940379E-4</v>
      </c>
      <c r="S47" s="229">
        <v>4.9175837731662707E-4</v>
      </c>
      <c r="T47" s="229">
        <v>4.8020845908098469E-4</v>
      </c>
      <c r="U47" s="229">
        <v>4.2202161912958079E-4</v>
      </c>
      <c r="V47" s="229">
        <v>3.9376544348033258E-3</v>
      </c>
      <c r="W47" s="229">
        <v>5.2923884948900459E-3</v>
      </c>
      <c r="X47" s="229">
        <v>4.165359195118486E-3</v>
      </c>
      <c r="Y47" s="229">
        <v>3.2601849404659249E-3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1.1722264853100061E-2</v>
      </c>
      <c r="H48" s="229">
        <v>1.0955892104885141E-3</v>
      </c>
      <c r="I48" s="229">
        <v>6.6382991571477788E-4</v>
      </c>
      <c r="J48" s="229">
        <v>5.6398557879806495E-4</v>
      </c>
      <c r="K48" s="229">
        <v>5.9906602149831136E-4</v>
      </c>
      <c r="L48" s="229">
        <v>9.1640910315793581E-3</v>
      </c>
      <c r="M48" s="229">
        <v>7.437053852474864E-3</v>
      </c>
      <c r="N48" s="229">
        <v>7.4046719053671439E-3</v>
      </c>
      <c r="O48" s="229">
        <v>5.9097053472183638E-3</v>
      </c>
      <c r="P48" s="229">
        <v>3.2220037372506041E-3</v>
      </c>
      <c r="Q48" s="229">
        <v>2.72278205266805E-3</v>
      </c>
      <c r="R48" s="229">
        <v>4.9139604736456229E-3</v>
      </c>
      <c r="S48" s="229">
        <v>4.8788800309452606E-3</v>
      </c>
      <c r="T48" s="229">
        <v>5.8071625147092234E-3</v>
      </c>
      <c r="U48" s="229">
        <v>7.1024403990309062E-3</v>
      </c>
      <c r="V48" s="229">
        <v>1.616129010246399E-2</v>
      </c>
      <c r="W48" s="229">
        <v>1.300944725064257E-2</v>
      </c>
      <c r="X48" s="229">
        <v>1.506570089199287E-2</v>
      </c>
      <c r="Y48" s="229">
        <v>1.5098082839098361E-2</v>
      </c>
      <c r="DA48" s="73" t="s">
        <v>3164</v>
      </c>
    </row>
    <row r="49" spans="1:105" ht="12" customHeight="1" x14ac:dyDescent="0.25">
      <c r="A49" s="64" t="s">
        <v>35</v>
      </c>
      <c r="B49" s="229">
        <v>1.7946329670304021E-2</v>
      </c>
      <c r="C49" s="229">
        <v>7.655797526001101E-3</v>
      </c>
      <c r="D49" s="229">
        <v>4.8061914309984223E-3</v>
      </c>
      <c r="E49" s="229">
        <v>2.4745408622580841E-2</v>
      </c>
      <c r="F49" s="229">
        <v>2.9736403272781851E-2</v>
      </c>
      <c r="G49" s="229">
        <v>1.479897374770617E-2</v>
      </c>
      <c r="H49" s="229">
        <v>1.2403927486452511E-2</v>
      </c>
      <c r="I49" s="229">
        <v>1.437107970006634E-2</v>
      </c>
      <c r="J49" s="229">
        <v>2.779150058668698E-2</v>
      </c>
      <c r="K49" s="229">
        <v>2.145597205833419E-4</v>
      </c>
      <c r="L49" s="229">
        <v>1.8459908720371631E-2</v>
      </c>
      <c r="M49" s="229">
        <v>2.2332370673361031E-2</v>
      </c>
      <c r="N49" s="229">
        <v>2.029338637743645E-2</v>
      </c>
      <c r="O49" s="229">
        <v>1.0324138820386969E-9</v>
      </c>
      <c r="P49" s="229">
        <v>4.1631510852644982E-4</v>
      </c>
      <c r="Q49" s="229">
        <v>1.839478871345064E-4</v>
      </c>
      <c r="R49" s="229">
        <v>9.8707733512462848E-5</v>
      </c>
      <c r="S49" s="229">
        <v>1.1398468750367281E-3</v>
      </c>
      <c r="T49" s="229">
        <v>1.9832460484562838E-3</v>
      </c>
      <c r="U49" s="229">
        <v>1.166608511999847E-3</v>
      </c>
      <c r="V49" s="229">
        <v>1.180535458808322E-2</v>
      </c>
      <c r="W49" s="229">
        <v>1.5326393427884969E-2</v>
      </c>
      <c r="X49" s="229">
        <v>3.6792793927141923E-2</v>
      </c>
      <c r="Y49" s="229">
        <v>4.0984772487651991E-2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3.0028587784253682E-3</v>
      </c>
      <c r="L50" s="229">
        <v>1.2762149808322571E-2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0.79401972518154784</v>
      </c>
      <c r="C51" s="229">
        <v>0.70223402614947772</v>
      </c>
      <c r="D51" s="229">
        <v>0.91567249067807877</v>
      </c>
      <c r="E51" s="229">
        <v>1.1247393334838049</v>
      </c>
      <c r="F51" s="229">
        <v>1.1597044399176171</v>
      </c>
      <c r="G51" s="229">
        <v>0.79110618484869799</v>
      </c>
      <c r="H51" s="229">
        <v>0.94699501608431491</v>
      </c>
      <c r="I51" s="229">
        <v>0.88507638351777285</v>
      </c>
      <c r="J51" s="229">
        <v>0.39628082189538327</v>
      </c>
      <c r="K51" s="229">
        <v>0.45892849515706419</v>
      </c>
      <c r="L51" s="229">
        <v>0.85375385811157745</v>
      </c>
      <c r="M51" s="229">
        <v>0.73210109261438805</v>
      </c>
      <c r="N51" s="229">
        <v>0.5791231792630207</v>
      </c>
      <c r="O51" s="229">
        <v>0.60971928642350282</v>
      </c>
      <c r="P51" s="229">
        <v>0.64031539358352518</v>
      </c>
      <c r="Q51" s="229">
        <v>0.54925611279861419</v>
      </c>
      <c r="R51" s="229">
        <v>0.76269457732642898</v>
      </c>
      <c r="S51" s="229">
        <v>0.82315775095128907</v>
      </c>
      <c r="T51" s="229">
        <v>0.79256164379128324</v>
      </c>
      <c r="U51" s="229">
        <v>0.853753858111297</v>
      </c>
      <c r="V51" s="229">
        <v>2.9393294910854761</v>
      </c>
      <c r="W51" s="229">
        <v>3.747914295482742</v>
      </c>
      <c r="X51" s="229">
        <v>3.3676592566365642</v>
      </c>
      <c r="Y51" s="229">
        <v>4.230882776437265</v>
      </c>
      <c r="DA51" s="73" t="s">
        <v>3167</v>
      </c>
    </row>
    <row r="52" spans="1:105" ht="12" customHeight="1" x14ac:dyDescent="0.25">
      <c r="A52" s="64" t="s">
        <v>39</v>
      </c>
      <c r="B52" s="229">
        <v>13.29292059491695</v>
      </c>
      <c r="C52" s="229">
        <v>14.863900187584511</v>
      </c>
      <c r="D52" s="229">
        <v>15.11942866686544</v>
      </c>
      <c r="E52" s="229">
        <v>14.720917814808701</v>
      </c>
      <c r="F52" s="229">
        <v>15.658155562226719</v>
      </c>
      <c r="G52" s="229">
        <v>14.66187843205487</v>
      </c>
      <c r="H52" s="229">
        <v>14.97921262356151</v>
      </c>
      <c r="I52" s="229">
        <v>14.7744212176127</v>
      </c>
      <c r="J52" s="229">
        <v>14.51889273834084</v>
      </c>
      <c r="K52" s="229">
        <v>14.761506145072531</v>
      </c>
      <c r="L52" s="229">
        <v>17.338911610954991</v>
      </c>
      <c r="M52" s="229">
        <v>14.66833430786145</v>
      </c>
      <c r="N52" s="229">
        <v>15.72088449124796</v>
      </c>
      <c r="O52" s="229">
        <v>17.696834132728871</v>
      </c>
      <c r="P52" s="229">
        <v>17.202385113958439</v>
      </c>
      <c r="Q52" s="229">
        <v>18.62392645803844</v>
      </c>
      <c r="R52" s="229">
        <v>19.360985562619589</v>
      </c>
      <c r="S52" s="229">
        <v>19.92923214934444</v>
      </c>
      <c r="T52" s="229">
        <v>20.12479802906963</v>
      </c>
      <c r="U52" s="229">
        <v>19.377590181455449</v>
      </c>
      <c r="V52" s="229">
        <v>2.9159570393014058</v>
      </c>
      <c r="W52" s="229">
        <v>3.926069137870785</v>
      </c>
      <c r="X52" s="229">
        <v>4.0819699041183242</v>
      </c>
      <c r="Y52" s="229">
        <v>4.1806744003253913</v>
      </c>
      <c r="DA52" s="73" t="s">
        <v>3168</v>
      </c>
    </row>
    <row r="53" spans="1:105" ht="12" customHeight="1" x14ac:dyDescent="0.25">
      <c r="A53" s="60" t="s">
        <v>3099</v>
      </c>
      <c r="B53" s="262">
        <v>1.101779397007449</v>
      </c>
      <c r="C53" s="262">
        <v>1.3189539796601579</v>
      </c>
      <c r="D53" s="262">
        <v>1.375326070929844</v>
      </c>
      <c r="E53" s="262">
        <v>1.084810862236439</v>
      </c>
      <c r="F53" s="262">
        <v>1.099100697833989</v>
      </c>
      <c r="G53" s="262">
        <v>1.133282452033705</v>
      </c>
      <c r="H53" s="262">
        <v>0.94133692480637055</v>
      </c>
      <c r="I53" s="262">
        <v>0.98340998347087172</v>
      </c>
      <c r="J53" s="262">
        <v>1.067259508776057</v>
      </c>
      <c r="K53" s="262">
        <v>1.1839449773664481</v>
      </c>
      <c r="L53" s="262">
        <v>0.67172264811328719</v>
      </c>
      <c r="M53" s="262">
        <v>0.50207256705195213</v>
      </c>
      <c r="N53" s="262">
        <v>0.67026694324573799</v>
      </c>
      <c r="O53" s="262">
        <v>0.53167256581380817</v>
      </c>
      <c r="P53" s="262">
        <v>0.36081891804665039</v>
      </c>
      <c r="Q53" s="262">
        <v>0.53295723545147422</v>
      </c>
      <c r="R53" s="262">
        <v>0.52542508863180692</v>
      </c>
      <c r="S53" s="262">
        <v>0.52496551027249116</v>
      </c>
      <c r="T53" s="262">
        <v>0.54408367292857218</v>
      </c>
      <c r="U53" s="262">
        <v>0.49719557803721209</v>
      </c>
      <c r="V53" s="262">
        <v>0.46330470117915412</v>
      </c>
      <c r="W53" s="262">
        <v>0.49319046867101152</v>
      </c>
      <c r="X53" s="262">
        <v>0.28757625795850189</v>
      </c>
      <c r="Y53" s="262">
        <v>0.28382291408274929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19.057732692950232</v>
      </c>
      <c r="C54" s="261">
        <f t="shared" si="2"/>
        <v>20.612114338145474</v>
      </c>
      <c r="D54" s="261">
        <f t="shared" si="2"/>
        <v>21.240729038454912</v>
      </c>
      <c r="E54" s="261">
        <f t="shared" si="2"/>
        <v>18.845977539825103</v>
      </c>
      <c r="F54" s="261">
        <f t="shared" si="2"/>
        <v>19.273551476009299</v>
      </c>
      <c r="G54" s="261">
        <f t="shared" si="2"/>
        <v>18.588993310071082</v>
      </c>
      <c r="H54" s="261">
        <f t="shared" si="2"/>
        <v>16.062186510846889</v>
      </c>
      <c r="I54" s="261">
        <f t="shared" si="2"/>
        <v>16.555664887225085</v>
      </c>
      <c r="J54" s="261">
        <f t="shared" si="2"/>
        <v>18.099805401188583</v>
      </c>
      <c r="K54" s="261">
        <f t="shared" si="2"/>
        <v>18.159308856431018</v>
      </c>
      <c r="L54" s="261">
        <f t="shared" si="2"/>
        <v>13.074690487290601</v>
      </c>
      <c r="M54" s="261">
        <f t="shared" si="2"/>
        <v>10.32674889850569</v>
      </c>
      <c r="N54" s="261">
        <f t="shared" si="2"/>
        <v>12.644265400978213</v>
      </c>
      <c r="O54" s="261">
        <f t="shared" si="2"/>
        <v>9.573013530357013</v>
      </c>
      <c r="P54" s="261">
        <f t="shared" si="2"/>
        <v>8.0060730538758449</v>
      </c>
      <c r="Q54" s="261">
        <f t="shared" si="2"/>
        <v>10.302963694641443</v>
      </c>
      <c r="R54" s="261">
        <f t="shared" si="2"/>
        <v>10.263396612125783</v>
      </c>
      <c r="S54" s="261">
        <f t="shared" si="2"/>
        <v>10.756379552542105</v>
      </c>
      <c r="T54" s="261">
        <f t="shared" si="2"/>
        <v>11.122797478313696</v>
      </c>
      <c r="U54" s="261">
        <f t="shared" si="2"/>
        <v>10.298832617247649</v>
      </c>
      <c r="V54" s="261">
        <f t="shared" si="2"/>
        <v>7.9005727013998897</v>
      </c>
      <c r="W54" s="261">
        <f t="shared" si="2"/>
        <v>8.8519711578217048</v>
      </c>
      <c r="X54" s="261">
        <f t="shared" si="2"/>
        <v>6.1791011355600478</v>
      </c>
      <c r="Y54" s="261">
        <f t="shared" si="2"/>
        <v>6.3753967443560091</v>
      </c>
      <c r="DA54" s="70"/>
    </row>
    <row r="55" spans="1:105" ht="12" customHeight="1" x14ac:dyDescent="0.25">
      <c r="A55" s="60" t="s">
        <v>3102</v>
      </c>
      <c r="B55" s="262">
        <v>2.560243897908614</v>
      </c>
      <c r="C55" s="262">
        <v>1.263481903775876</v>
      </c>
      <c r="D55" s="262">
        <v>1.0968156485068501</v>
      </c>
      <c r="E55" s="262">
        <v>2.4297177876153508</v>
      </c>
      <c r="F55" s="262">
        <v>2.536559716224899</v>
      </c>
      <c r="G55" s="262">
        <v>1.648232090333857</v>
      </c>
      <c r="H55" s="262">
        <v>1.5408295226361961</v>
      </c>
      <c r="I55" s="262">
        <v>1.5295582939058709</v>
      </c>
      <c r="J55" s="262">
        <v>2.0747875498845252</v>
      </c>
      <c r="K55" s="262">
        <v>0.60094858709647592</v>
      </c>
      <c r="L55" s="262">
        <v>1.707244571298054</v>
      </c>
      <c r="M55" s="262">
        <v>1.5644318163103641</v>
      </c>
      <c r="N55" s="262">
        <v>1.575293682704265</v>
      </c>
      <c r="O55" s="262">
        <v>1.165194266295801E-2</v>
      </c>
      <c r="P55" s="262">
        <v>0.72337522023454437</v>
      </c>
      <c r="Q55" s="262">
        <v>0.59949993489788123</v>
      </c>
      <c r="R55" s="262">
        <v>0.51828040583755719</v>
      </c>
      <c r="S55" s="262">
        <v>0.92498632302767159</v>
      </c>
      <c r="T55" s="262">
        <v>1.019587419291641</v>
      </c>
      <c r="U55" s="262">
        <v>0.90275915689157915</v>
      </c>
      <c r="V55" s="262">
        <v>1.021543850861091</v>
      </c>
      <c r="W55" s="262">
        <v>1.314652277575624</v>
      </c>
      <c r="X55" s="262">
        <v>1.340255734171176</v>
      </c>
      <c r="Y55" s="262">
        <v>1.445802077752703</v>
      </c>
      <c r="DA55" s="72" t="s">
        <v>3170</v>
      </c>
    </row>
    <row r="56" spans="1:105" ht="12" customHeight="1" x14ac:dyDescent="0.25">
      <c r="A56" s="60" t="s">
        <v>3104</v>
      </c>
      <c r="B56" s="262">
        <v>2.24333050809068</v>
      </c>
      <c r="C56" s="262">
        <v>2.2848001914140998</v>
      </c>
      <c r="D56" s="262">
        <v>2.350772980487521</v>
      </c>
      <c r="E56" s="262">
        <v>2.3816301487507721</v>
      </c>
      <c r="F56" s="262">
        <v>2.5174888694812299</v>
      </c>
      <c r="G56" s="262">
        <v>2.279035379711277</v>
      </c>
      <c r="H56" s="262">
        <v>2.342906779406392</v>
      </c>
      <c r="I56" s="262">
        <v>2.3033404901999019</v>
      </c>
      <c r="J56" s="262">
        <v>2.217457088534978</v>
      </c>
      <c r="K56" s="262">
        <v>2.2411931882842819</v>
      </c>
      <c r="L56" s="262">
        <v>2.6771028426487038</v>
      </c>
      <c r="M56" s="262">
        <v>2.266804585108821</v>
      </c>
      <c r="N56" s="262">
        <v>2.397461677801739</v>
      </c>
      <c r="O56" s="262">
        <v>2.6829021333572771</v>
      </c>
      <c r="P56" s="262">
        <v>2.6146399767484101</v>
      </c>
      <c r="Q56" s="262">
        <v>2.8083840233326471</v>
      </c>
      <c r="R56" s="262">
        <v>2.947482849161319</v>
      </c>
      <c r="S56" s="262">
        <v>3.0397056204172488</v>
      </c>
      <c r="T56" s="262">
        <v>3.0641831754787998</v>
      </c>
      <c r="U56" s="262">
        <v>2.9636565099539971</v>
      </c>
      <c r="V56" s="262">
        <v>0.88507165399528998</v>
      </c>
      <c r="W56" s="262">
        <v>1.156717622729019</v>
      </c>
      <c r="X56" s="262">
        <v>1.1183569699993621</v>
      </c>
      <c r="Y56" s="262">
        <v>1.2576647378102801</v>
      </c>
      <c r="DA56" s="72" t="s">
        <v>3171</v>
      </c>
    </row>
    <row r="57" spans="1:105" ht="12" customHeight="1" x14ac:dyDescent="0.25">
      <c r="A57" s="64" t="s">
        <v>28</v>
      </c>
      <c r="B57" s="229">
        <v>8.6295255890398437E-3</v>
      </c>
      <c r="C57" s="229">
        <v>1.243826615338614E-3</v>
      </c>
      <c r="D57" s="229">
        <v>8.2560163975593684E-4</v>
      </c>
      <c r="E57" s="229">
        <v>3.55797199120812E-3</v>
      </c>
      <c r="F57" s="229">
        <v>3.9486922429797346E-3</v>
      </c>
      <c r="G57" s="229">
        <v>3.2666898377853881E-3</v>
      </c>
      <c r="H57" s="229">
        <v>1.668298889450658E-3</v>
      </c>
      <c r="I57" s="229">
        <v>1.436881105051524E-3</v>
      </c>
      <c r="J57" s="229">
        <v>2.9388980135946828E-3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1.9975990492964919E-3</v>
      </c>
      <c r="C59" s="229">
        <v>2.7711807382586651E-4</v>
      </c>
      <c r="D59" s="229">
        <v>2.0009841106997391E-4</v>
      </c>
      <c r="E59" s="229">
        <v>5.2306766133061505E-4</v>
      </c>
      <c r="F59" s="229">
        <v>4.7452096804008741E-4</v>
      </c>
      <c r="G59" s="229">
        <v>3.2706948324168279E-3</v>
      </c>
      <c r="H59" s="229">
        <v>2.7120493294041951E-3</v>
      </c>
      <c r="I59" s="229">
        <v>2.5624012966899601E-3</v>
      </c>
      <c r="J59" s="229">
        <v>4.5372302025925649E-3</v>
      </c>
      <c r="K59" s="229">
        <v>2.4431763049742338E-3</v>
      </c>
      <c r="L59" s="229">
        <v>1.9898324660493662E-3</v>
      </c>
      <c r="M59" s="229">
        <v>1.850189436399587E-3</v>
      </c>
      <c r="N59" s="229">
        <v>1.4722662365442879E-3</v>
      </c>
      <c r="O59" s="229">
        <v>4.8848492062371416E-4</v>
      </c>
      <c r="P59" s="229">
        <v>5.0854803096401894E-4</v>
      </c>
      <c r="Q59" s="229">
        <v>3.7768179423318323E-4</v>
      </c>
      <c r="R59" s="229">
        <v>3.6955685656796879E-4</v>
      </c>
      <c r="S59" s="229">
        <v>3.9376038870622969E-4</v>
      </c>
      <c r="T59" s="229">
        <v>4.0748701055418242E-4</v>
      </c>
      <c r="U59" s="229">
        <v>3.4717266621186928E-4</v>
      </c>
      <c r="V59" s="229">
        <v>4.7858431332164272E-3</v>
      </c>
      <c r="W59" s="229">
        <v>4.8944733747646497E-3</v>
      </c>
      <c r="X59" s="229">
        <v>4.0797243906059086E-3</v>
      </c>
      <c r="Y59" s="229">
        <v>3.3427042121737501E-3</v>
      </c>
      <c r="DA59" s="73" t="s">
        <v>3174</v>
      </c>
    </row>
    <row r="60" spans="1:105" ht="12" customHeight="1" x14ac:dyDescent="0.25">
      <c r="A60" s="64" t="s">
        <v>159</v>
      </c>
      <c r="B60" s="229">
        <v>0.16192583029373689</v>
      </c>
      <c r="C60" s="229">
        <v>3.0605890469855199E-3</v>
      </c>
      <c r="D60" s="229">
        <v>1.592245473724027E-3</v>
      </c>
      <c r="E60" s="229">
        <v>5.1636616999016859E-2</v>
      </c>
      <c r="F60" s="229">
        <v>4.5198980091904352E-2</v>
      </c>
      <c r="G60" s="229">
        <v>6.4770592658355778E-3</v>
      </c>
      <c r="H60" s="229">
        <v>5.3170524694332406E-3</v>
      </c>
      <c r="I60" s="229">
        <v>4.8800843079722768E-3</v>
      </c>
      <c r="J60" s="229">
        <v>1.6502057102456811E-2</v>
      </c>
      <c r="K60" s="229">
        <v>8.3780462144059445E-3</v>
      </c>
      <c r="L60" s="229">
        <v>6.5513744956213864E-3</v>
      </c>
      <c r="M60" s="229">
        <v>6.586374966823013E-3</v>
      </c>
      <c r="N60" s="229">
        <v>6.3315975592435044E-3</v>
      </c>
      <c r="O60" s="229">
        <v>2.4719175838015701E-3</v>
      </c>
      <c r="P60" s="229">
        <v>2.4400499089128462E-3</v>
      </c>
      <c r="Q60" s="229">
        <v>1.789399438420586E-3</v>
      </c>
      <c r="R60" s="229">
        <v>1.54417178849138E-3</v>
      </c>
      <c r="S60" s="229">
        <v>1.5876268933641439E-3</v>
      </c>
      <c r="T60" s="229">
        <v>1.6532713596591479E-3</v>
      </c>
      <c r="U60" s="229">
        <v>1.512518022723158E-3</v>
      </c>
      <c r="V60" s="229">
        <v>1.8792094156150539E-2</v>
      </c>
      <c r="W60" s="229">
        <v>2.394073304290803E-2</v>
      </c>
      <c r="X60" s="229">
        <v>1.5948161458070109E-2</v>
      </c>
      <c r="Y60" s="229">
        <v>1.474486969314334E-2</v>
      </c>
      <c r="DA60" s="73" t="s">
        <v>3175</v>
      </c>
    </row>
    <row r="61" spans="1:105" ht="12" customHeight="1" x14ac:dyDescent="0.25">
      <c r="A61" s="64" t="s">
        <v>32</v>
      </c>
      <c r="B61" s="229">
        <v>6.7589786780097574E-3</v>
      </c>
      <c r="C61" s="229">
        <v>1.2501940194424421E-3</v>
      </c>
      <c r="D61" s="229">
        <v>9.7795206355496753E-4</v>
      </c>
      <c r="E61" s="229">
        <v>3.5396524355927579E-3</v>
      </c>
      <c r="F61" s="229">
        <v>2.497561233771298E-3</v>
      </c>
      <c r="G61" s="229">
        <v>8.4941026950944264E-4</v>
      </c>
      <c r="H61" s="229">
        <v>6.9494883347715971E-4</v>
      </c>
      <c r="I61" s="229">
        <v>7.5064911281624434E-4</v>
      </c>
      <c r="J61" s="229">
        <v>6.738783573541466E-3</v>
      </c>
      <c r="K61" s="229">
        <v>2.5527791033494369E-3</v>
      </c>
      <c r="L61" s="229">
        <v>4.5389793884102769E-4</v>
      </c>
      <c r="M61" s="229">
        <v>4.1089154528522239E-4</v>
      </c>
      <c r="N61" s="229">
        <v>3.6616355259419552E-4</v>
      </c>
      <c r="O61" s="229">
        <v>2.1342291862218299E-4</v>
      </c>
      <c r="P61" s="229">
        <v>1.727088061534108E-4</v>
      </c>
      <c r="Q61" s="229">
        <v>1.111232098539795E-4</v>
      </c>
      <c r="R61" s="229">
        <v>6.5419022623813459E-5</v>
      </c>
      <c r="S61" s="229">
        <v>7.1960764389027832E-5</v>
      </c>
      <c r="T61" s="229">
        <v>7.0270623492185618E-5</v>
      </c>
      <c r="U61" s="229">
        <v>6.1755934829161422E-5</v>
      </c>
      <c r="V61" s="229">
        <v>5.762110745819555E-4</v>
      </c>
      <c r="W61" s="229">
        <v>7.7445416103358203E-4</v>
      </c>
      <c r="X61" s="229">
        <v>6.0953192759255731E-4</v>
      </c>
      <c r="Y61" s="229">
        <v>4.7707453738906063E-4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1.7153609945653959E-3</v>
      </c>
      <c r="H62" s="229">
        <v>1.603214925861096E-4</v>
      </c>
      <c r="I62" s="229">
        <v>9.7140608808341612E-5</v>
      </c>
      <c r="J62" s="229">
        <v>8.2530029434690848E-5</v>
      </c>
      <c r="K62" s="229">
        <v>8.766347624161692E-5</v>
      </c>
      <c r="L62" s="229">
        <v>1.3410142581841229E-3</v>
      </c>
      <c r="M62" s="229">
        <v>1.088290723071654E-3</v>
      </c>
      <c r="N62" s="229">
        <v>1.083552156788367E-3</v>
      </c>
      <c r="O62" s="229">
        <v>8.647883467086168E-4</v>
      </c>
      <c r="P62" s="229">
        <v>4.7148734519182801E-4</v>
      </c>
      <c r="Q62" s="229">
        <v>3.9843444832372192E-4</v>
      </c>
      <c r="R62" s="229">
        <v>7.190774334960208E-4</v>
      </c>
      <c r="S62" s="229">
        <v>7.1394398668907829E-4</v>
      </c>
      <c r="T62" s="229">
        <v>8.4978288681134234E-4</v>
      </c>
      <c r="U62" s="229">
        <v>1.0393255381447161E-3</v>
      </c>
      <c r="V62" s="229">
        <v>2.364939455901396E-3</v>
      </c>
      <c r="W62" s="229">
        <v>1.90371900432762E-3</v>
      </c>
      <c r="X62" s="229">
        <v>2.2046179633178329E-3</v>
      </c>
      <c r="Y62" s="229">
        <v>2.2093565296007942E-3</v>
      </c>
      <c r="DA62" s="73" t="s">
        <v>3177</v>
      </c>
    </row>
    <row r="63" spans="1:105" ht="12" customHeight="1" x14ac:dyDescent="0.25">
      <c r="A63" s="64" t="s">
        <v>35</v>
      </c>
      <c r="B63" s="229">
        <v>2.6261506882699339E-3</v>
      </c>
      <c r="C63" s="229">
        <v>1.120300268161878E-3</v>
      </c>
      <c r="D63" s="229">
        <v>7.0330720355365832E-4</v>
      </c>
      <c r="E63" s="229">
        <v>3.6210842595432269E-3</v>
      </c>
      <c r="F63" s="229">
        <v>4.3514343799617413E-3</v>
      </c>
      <c r="G63" s="229">
        <v>2.1655868251175881E-3</v>
      </c>
      <c r="H63" s="229">
        <v>1.815111128806417E-3</v>
      </c>
      <c r="I63" s="229">
        <v>2.1029715567947652E-3</v>
      </c>
      <c r="J63" s="229">
        <v>4.0668298050130468E-3</v>
      </c>
      <c r="K63" s="229">
        <v>3.1397292272933182E-5</v>
      </c>
      <c r="L63" s="229">
        <v>2.701304549844641E-3</v>
      </c>
      <c r="M63" s="229">
        <v>3.2679757751019221E-3</v>
      </c>
      <c r="N63" s="229">
        <v>2.9696039012711201E-3</v>
      </c>
      <c r="O63" s="229">
        <v>1.510768205368327E-10</v>
      </c>
      <c r="P63" s="229">
        <v>6.0920880697015931E-5</v>
      </c>
      <c r="Q63" s="229">
        <v>2.6917753060305869E-5</v>
      </c>
      <c r="R63" s="229">
        <v>1.444425612721558E-5</v>
      </c>
      <c r="S63" s="229">
        <v>1.6679787513060481E-4</v>
      </c>
      <c r="T63" s="229">
        <v>2.9021549647448709E-4</v>
      </c>
      <c r="U63" s="229">
        <v>1.7071400130353579E-4</v>
      </c>
      <c r="V63" s="229">
        <v>1.727519813038193E-3</v>
      </c>
      <c r="W63" s="229">
        <v>2.2427660356611561E-3</v>
      </c>
      <c r="X63" s="229">
        <v>5.3840212940599987E-3</v>
      </c>
      <c r="Y63" s="229">
        <v>5.9974485287169364E-3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4.3941907858675828E-4</v>
      </c>
      <c r="L64" s="229">
        <v>1.8675310839958829E-3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0.1161917498504362</v>
      </c>
      <c r="C65" s="229">
        <v>0.1027604198172393</v>
      </c>
      <c r="D65" s="229">
        <v>0.13399363467635131</v>
      </c>
      <c r="E65" s="229">
        <v>0.16458713447353751</v>
      </c>
      <c r="F65" s="229">
        <v>0.1697037037115654</v>
      </c>
      <c r="G65" s="229">
        <v>0.1157654010598488</v>
      </c>
      <c r="H65" s="229">
        <v>0.1385771719881646</v>
      </c>
      <c r="I65" s="229">
        <v>0.12951639674784199</v>
      </c>
      <c r="J65" s="229">
        <v>5.7989191789493473E-2</v>
      </c>
      <c r="K65" s="229">
        <v>6.7156650165503873E-2</v>
      </c>
      <c r="L65" s="229">
        <v>0.1249328594360347</v>
      </c>
      <c r="M65" s="229">
        <v>0.1071309746100232</v>
      </c>
      <c r="N65" s="229">
        <v>8.4745168719999903E-2</v>
      </c>
      <c r="O65" s="229">
        <v>8.9222406648535021E-2</v>
      </c>
      <c r="P65" s="229">
        <v>9.3699644577002875E-2</v>
      </c>
      <c r="Q65" s="229">
        <v>8.0374613927289645E-2</v>
      </c>
      <c r="R65" s="229">
        <v>0.11160782878628669</v>
      </c>
      <c r="S65" s="229">
        <v>0.12045562150752789</v>
      </c>
      <c r="T65" s="229">
        <v>0.1159783835790625</v>
      </c>
      <c r="U65" s="229">
        <v>0.12493285943599371</v>
      </c>
      <c r="V65" s="229">
        <v>0.43012261046553441</v>
      </c>
      <c r="W65" s="229">
        <v>0.54844572051662277</v>
      </c>
      <c r="X65" s="229">
        <v>0.49280163895066292</v>
      </c>
      <c r="Y65" s="229">
        <v>0.61912022789347954</v>
      </c>
      <c r="DA65" s="73" t="s">
        <v>3180</v>
      </c>
    </row>
    <row r="66" spans="1:105" ht="12" customHeight="1" x14ac:dyDescent="0.25">
      <c r="A66" s="64" t="s">
        <v>39</v>
      </c>
      <c r="B66" s="229">
        <v>1.945200673941891</v>
      </c>
      <c r="C66" s="229">
        <v>2.1750877435731071</v>
      </c>
      <c r="D66" s="229">
        <v>2.212480141019511</v>
      </c>
      <c r="E66" s="229">
        <v>2.1541646209305432</v>
      </c>
      <c r="F66" s="229">
        <v>2.291313976853008</v>
      </c>
      <c r="G66" s="229">
        <v>2.1455251766261978</v>
      </c>
      <c r="H66" s="229">
        <v>2.1919618252750701</v>
      </c>
      <c r="I66" s="229">
        <v>2.1619939654639269</v>
      </c>
      <c r="J66" s="229">
        <v>2.1246015680188521</v>
      </c>
      <c r="K66" s="229">
        <v>2.1601040566489478</v>
      </c>
      <c r="L66" s="229">
        <v>2.537265028420133</v>
      </c>
      <c r="M66" s="229">
        <v>2.146469888052116</v>
      </c>
      <c r="N66" s="229">
        <v>2.3004933256752982</v>
      </c>
      <c r="O66" s="229">
        <v>2.5896411127879091</v>
      </c>
      <c r="P66" s="229">
        <v>2.5172866171994879</v>
      </c>
      <c r="Q66" s="229">
        <v>2.725305852761466</v>
      </c>
      <c r="R66" s="229">
        <v>2.8331623510177262</v>
      </c>
      <c r="S66" s="229">
        <v>2.9163159090014421</v>
      </c>
      <c r="T66" s="229">
        <v>2.9449337645227458</v>
      </c>
      <c r="U66" s="229">
        <v>2.8355921643547908</v>
      </c>
      <c r="V66" s="229">
        <v>0.42670243589686713</v>
      </c>
      <c r="W66" s="229">
        <v>0.57451575659370169</v>
      </c>
      <c r="X66" s="229">
        <v>0.59732927401505254</v>
      </c>
      <c r="Y66" s="229">
        <v>0.6117730564157764</v>
      </c>
      <c r="DA66" s="73" t="s">
        <v>3181</v>
      </c>
    </row>
    <row r="67" spans="1:105" ht="12" customHeight="1" x14ac:dyDescent="0.25">
      <c r="A67" s="60" t="s">
        <v>3116</v>
      </c>
      <c r="B67" s="262">
        <v>14.25415828695094</v>
      </c>
      <c r="C67" s="262">
        <v>17.063832242955499</v>
      </c>
      <c r="D67" s="262">
        <v>17.793140409460541</v>
      </c>
      <c r="E67" s="262">
        <v>14.034629603458979</v>
      </c>
      <c r="F67" s="262">
        <v>14.21950289030317</v>
      </c>
      <c r="G67" s="262">
        <v>14.66172584002595</v>
      </c>
      <c r="H67" s="262">
        <v>12.1784502088043</v>
      </c>
      <c r="I67" s="262">
        <v>12.72276610311931</v>
      </c>
      <c r="J67" s="262">
        <v>13.80756076276908</v>
      </c>
      <c r="K67" s="262">
        <v>15.317167081050259</v>
      </c>
      <c r="L67" s="262">
        <v>8.6903430733438434</v>
      </c>
      <c r="M67" s="262">
        <v>6.4955124970865041</v>
      </c>
      <c r="N67" s="262">
        <v>8.6715100404722101</v>
      </c>
      <c r="O67" s="262">
        <v>6.8784594543367774</v>
      </c>
      <c r="P67" s="262">
        <v>4.668057856892891</v>
      </c>
      <c r="Q67" s="262">
        <v>6.8950797364109144</v>
      </c>
      <c r="R67" s="262">
        <v>6.797633357126907</v>
      </c>
      <c r="S67" s="262">
        <v>6.7916876090971847</v>
      </c>
      <c r="T67" s="262">
        <v>7.0390268835432552</v>
      </c>
      <c r="U67" s="262">
        <v>6.4324169504020734</v>
      </c>
      <c r="V67" s="262">
        <v>5.9939571965435086</v>
      </c>
      <c r="W67" s="262">
        <v>6.3806012575170614</v>
      </c>
      <c r="X67" s="262">
        <v>3.720488431389509</v>
      </c>
      <c r="Y67" s="262">
        <v>3.671929928793026</v>
      </c>
      <c r="DA67" s="72" t="s">
        <v>3182</v>
      </c>
    </row>
    <row r="68" spans="1:105" ht="12" customHeight="1" x14ac:dyDescent="0.25">
      <c r="A68" s="57" t="s">
        <v>3118</v>
      </c>
      <c r="B68" s="261">
        <v>0</v>
      </c>
      <c r="C68" s="261">
        <v>0</v>
      </c>
      <c r="D68" s="261">
        <v>0</v>
      </c>
      <c r="E68" s="261">
        <v>0</v>
      </c>
      <c r="F68" s="261">
        <v>0</v>
      </c>
      <c r="G68" s="261">
        <v>27.16259960687626</v>
      </c>
      <c r="H68" s="261">
        <v>27.969123412311649</v>
      </c>
      <c r="I68" s="261">
        <v>31.03238802976314</v>
      </c>
      <c r="J68" s="261">
        <v>34.376241377560653</v>
      </c>
      <c r="K68" s="261">
        <v>32.430088325596408</v>
      </c>
      <c r="L68" s="261">
        <v>32.985790986678047</v>
      </c>
      <c r="M68" s="261">
        <v>32.42133083299305</v>
      </c>
      <c r="N68" s="261">
        <v>32.778344720635253</v>
      </c>
      <c r="O68" s="261">
        <v>32.045820972724528</v>
      </c>
      <c r="P68" s="261">
        <v>33.074111573002817</v>
      </c>
      <c r="Q68" s="261">
        <v>36.027087646759952</v>
      </c>
      <c r="R68" s="261">
        <v>44.059394552059103</v>
      </c>
      <c r="S68" s="261">
        <v>41.985831449169233</v>
      </c>
      <c r="T68" s="261">
        <v>44.742657457662247</v>
      </c>
      <c r="U68" s="261">
        <v>43.170340393542837</v>
      </c>
      <c r="V68" s="261">
        <v>41.738427856135729</v>
      </c>
      <c r="W68" s="261">
        <v>45.676868272495653</v>
      </c>
      <c r="X68" s="261">
        <v>46.535001894271304</v>
      </c>
      <c r="Y68" s="261">
        <v>50.336073611709409</v>
      </c>
      <c r="DA68" s="70" t="s">
        <v>3183</v>
      </c>
    </row>
    <row r="69" spans="1:105" ht="12" customHeight="1" x14ac:dyDescent="0.25">
      <c r="A69" s="41" t="s">
        <v>3120</v>
      </c>
      <c r="B69" s="350">
        <v>261.74748458075157</v>
      </c>
      <c r="C69" s="350">
        <v>299.01414398694448</v>
      </c>
      <c r="D69" s="350">
        <v>310.79011013254302</v>
      </c>
      <c r="E69" s="350">
        <v>262.75174403745598</v>
      </c>
      <c r="F69" s="350">
        <v>266.85062553686117</v>
      </c>
      <c r="G69" s="350">
        <v>270.00801351811128</v>
      </c>
      <c r="H69" s="350">
        <v>242.17845804234281</v>
      </c>
      <c r="I69" s="350">
        <v>249.65082932803591</v>
      </c>
      <c r="J69" s="350">
        <v>275.50990236297298</v>
      </c>
      <c r="K69" s="350">
        <v>283.0878267460505</v>
      </c>
      <c r="L69" s="350">
        <v>220.85316501851591</v>
      </c>
      <c r="M69" s="350">
        <v>197.94262923337479</v>
      </c>
      <c r="N69" s="350">
        <v>223.75473813896639</v>
      </c>
      <c r="O69" s="350">
        <v>212.86386777921979</v>
      </c>
      <c r="P69" s="350">
        <v>182.30226102321711</v>
      </c>
      <c r="Q69" s="350">
        <v>211.2469823574238</v>
      </c>
      <c r="R69" s="350">
        <v>215.86462045500039</v>
      </c>
      <c r="S69" s="350">
        <v>219.88431293757469</v>
      </c>
      <c r="T69" s="350">
        <v>225.8996488907745</v>
      </c>
      <c r="U69" s="350">
        <v>218.21297548089561</v>
      </c>
      <c r="V69" s="350">
        <v>214.3593226913766</v>
      </c>
      <c r="W69" s="350">
        <v>227.98324148977591</v>
      </c>
      <c r="X69" s="350">
        <v>192.8388889182437</v>
      </c>
      <c r="Y69" s="350">
        <v>193.81380386106221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</v>
      </c>
      <c r="D73" s="232">
        <f t="shared" si="3"/>
        <v>1.0000000000000002</v>
      </c>
      <c r="E73" s="232">
        <f t="shared" si="3"/>
        <v>1</v>
      </c>
      <c r="F73" s="232">
        <f t="shared" si="3"/>
        <v>1</v>
      </c>
      <c r="G73" s="232">
        <f t="shared" si="3"/>
        <v>0.99999999999999978</v>
      </c>
      <c r="H73" s="232">
        <f t="shared" si="3"/>
        <v>0.99999999999999989</v>
      </c>
      <c r="I73" s="232">
        <f t="shared" si="3"/>
        <v>1</v>
      </c>
      <c r="J73" s="232">
        <f t="shared" si="3"/>
        <v>0.99999999999999978</v>
      </c>
      <c r="K73" s="232">
        <f t="shared" si="3"/>
        <v>1.0000000000000002</v>
      </c>
      <c r="L73" s="232">
        <f t="shared" si="3"/>
        <v>1</v>
      </c>
      <c r="M73" s="232">
        <f t="shared" si="3"/>
        <v>1</v>
      </c>
      <c r="N73" s="232">
        <f t="shared" si="3"/>
        <v>0.99999999999999989</v>
      </c>
      <c r="O73" s="232">
        <f t="shared" si="3"/>
        <v>0.99999999999999978</v>
      </c>
      <c r="P73" s="232">
        <f t="shared" si="3"/>
        <v>1.0000000000000002</v>
      </c>
      <c r="Q73" s="232">
        <f t="shared" si="3"/>
        <v>1</v>
      </c>
      <c r="R73" s="232">
        <f t="shared" si="3"/>
        <v>1.0000000000000002</v>
      </c>
      <c r="S73" s="232">
        <f t="shared" si="3"/>
        <v>1</v>
      </c>
      <c r="T73" s="232">
        <f t="shared" si="3"/>
        <v>1</v>
      </c>
      <c r="U73" s="232">
        <f t="shared" si="3"/>
        <v>0.99999999999999978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3.2348924929678911E-2</v>
      </c>
      <c r="C74" s="299">
        <f t="shared" si="4"/>
        <v>3.3735730028207199E-2</v>
      </c>
      <c r="D74" s="299">
        <f t="shared" si="4"/>
        <v>3.3645097080753882E-2</v>
      </c>
      <c r="E74" s="299">
        <f t="shared" si="4"/>
        <v>3.2555755976541145E-2</v>
      </c>
      <c r="F74" s="299">
        <f t="shared" si="4"/>
        <v>3.2363457008775527E-2</v>
      </c>
      <c r="G74" s="299">
        <f t="shared" si="4"/>
        <v>3.1116635689015262E-2</v>
      </c>
      <c r="H74" s="299">
        <f t="shared" si="4"/>
        <v>3.1466850708680931E-2</v>
      </c>
      <c r="I74" s="299">
        <f t="shared" si="4"/>
        <v>3.1363123237338697E-2</v>
      </c>
      <c r="J74" s="299">
        <f t="shared" si="4"/>
        <v>3.2885832871203925E-2</v>
      </c>
      <c r="K74" s="299">
        <f t="shared" si="4"/>
        <v>3.1913412139968372E-2</v>
      </c>
      <c r="L74" s="299">
        <f t="shared" si="4"/>
        <v>3.330477817971525E-2</v>
      </c>
      <c r="M74" s="299">
        <f t="shared" si="4"/>
        <v>3.5824725866366099E-2</v>
      </c>
      <c r="N74" s="299">
        <f t="shared" si="4"/>
        <v>3.4746099819697354E-2</v>
      </c>
      <c r="O74" s="299">
        <f t="shared" si="4"/>
        <v>3.5998030016526447E-2</v>
      </c>
      <c r="P74" s="299">
        <f t="shared" si="4"/>
        <v>3.6245471898210362E-2</v>
      </c>
      <c r="Q74" s="299">
        <f t="shared" si="4"/>
        <v>3.5218628323470537E-2</v>
      </c>
      <c r="R74" s="299">
        <f t="shared" si="4"/>
        <v>3.4918920940370461E-2</v>
      </c>
      <c r="S74" s="299">
        <f t="shared" si="4"/>
        <v>3.543786636223635E-2</v>
      </c>
      <c r="T74" s="299">
        <f t="shared" si="4"/>
        <v>3.5422720290493419E-2</v>
      </c>
      <c r="U74" s="299">
        <f t="shared" si="4"/>
        <v>3.6095888065416394E-2</v>
      </c>
      <c r="V74" s="299">
        <f t="shared" si="4"/>
        <v>4.7494712906326807E-2</v>
      </c>
      <c r="W74" s="299">
        <f t="shared" si="4"/>
        <v>4.5775455974532836E-2</v>
      </c>
      <c r="X74" s="299">
        <f t="shared" si="4"/>
        <v>4.7382533263158617E-2</v>
      </c>
      <c r="Y74" s="299">
        <f t="shared" si="4"/>
        <v>4.5685581317623604E-2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4.2034067165979605E-3</v>
      </c>
      <c r="C75" s="233">
        <f t="shared" si="5"/>
        <v>4.4594044492524947E-3</v>
      </c>
      <c r="D75" s="233">
        <f t="shared" si="5"/>
        <v>4.4530601623706759E-3</v>
      </c>
      <c r="E75" s="233">
        <f t="shared" si="5"/>
        <v>4.2029957583224822E-3</v>
      </c>
      <c r="F75" s="233">
        <f t="shared" si="5"/>
        <v>4.1749232712182767E-3</v>
      </c>
      <c r="G75" s="233">
        <f t="shared" si="5"/>
        <v>4.0393052558946744E-3</v>
      </c>
      <c r="H75" s="233">
        <f t="shared" si="5"/>
        <v>3.989138136965188E-3</v>
      </c>
      <c r="I75" s="233">
        <f t="shared" si="5"/>
        <v>3.9910762951723402E-3</v>
      </c>
      <c r="J75" s="233">
        <f t="shared" si="5"/>
        <v>4.1650850976921693E-3</v>
      </c>
      <c r="K75" s="233">
        <f t="shared" si="5"/>
        <v>4.1377247443902835E-3</v>
      </c>
      <c r="L75" s="233">
        <f t="shared" si="5"/>
        <v>4.0066820231573928E-3</v>
      </c>
      <c r="M75" s="233">
        <f t="shared" si="5"/>
        <v>4.2037118446537937E-3</v>
      </c>
      <c r="N75" s="233">
        <f t="shared" si="5"/>
        <v>4.1699064726482141E-3</v>
      </c>
      <c r="O75" s="233">
        <f t="shared" si="5"/>
        <v>4.2166302652714982E-3</v>
      </c>
      <c r="P75" s="233">
        <f t="shared" si="5"/>
        <v>4.1544502542023758E-3</v>
      </c>
      <c r="Q75" s="233">
        <f t="shared" si="5"/>
        <v>4.1300437891988876E-3</v>
      </c>
      <c r="R75" s="233">
        <f t="shared" si="5"/>
        <v>4.0786117652571998E-3</v>
      </c>
      <c r="S75" s="233">
        <f t="shared" si="5"/>
        <v>4.1307586434927036E-3</v>
      </c>
      <c r="T75" s="233">
        <f t="shared" si="5"/>
        <v>4.1328021365909049E-3</v>
      </c>
      <c r="U75" s="233">
        <f t="shared" si="5"/>
        <v>4.1878051708744554E-3</v>
      </c>
      <c r="V75" s="233">
        <f t="shared" si="5"/>
        <v>5.4835047651911068E-3</v>
      </c>
      <c r="W75" s="233">
        <f t="shared" si="5"/>
        <v>5.2854249150130431E-3</v>
      </c>
      <c r="X75" s="233">
        <f t="shared" si="5"/>
        <v>5.3353412880409326E-3</v>
      </c>
      <c r="Y75" s="233">
        <f t="shared" si="5"/>
        <v>5.1395659509412411E-3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3.9438464370814573E-2</v>
      </c>
      <c r="C76" s="233">
        <f t="shared" si="6"/>
        <v>4.2321722562257344E-2</v>
      </c>
      <c r="D76" s="233">
        <f t="shared" si="6"/>
        <v>4.2296697366954454E-2</v>
      </c>
      <c r="E76" s="233">
        <f t="shared" si="6"/>
        <v>3.9261321391369085E-2</v>
      </c>
      <c r="F76" s="233">
        <f t="shared" si="6"/>
        <v>3.8978338019377771E-2</v>
      </c>
      <c r="G76" s="233">
        <f t="shared" si="6"/>
        <v>3.7873517723495349E-2</v>
      </c>
      <c r="H76" s="233">
        <f t="shared" si="6"/>
        <v>3.679523268137707E-2</v>
      </c>
      <c r="I76" s="233">
        <f t="shared" si="6"/>
        <v>3.6911322099105331E-2</v>
      </c>
      <c r="J76" s="233">
        <f t="shared" si="6"/>
        <v>3.8392487118323104E-2</v>
      </c>
      <c r="K76" s="233">
        <f t="shared" si="6"/>
        <v>3.8764465579325585E-2</v>
      </c>
      <c r="L76" s="233">
        <f t="shared" si="6"/>
        <v>3.5554592683265135E-2</v>
      </c>
      <c r="M76" s="233">
        <f t="shared" si="6"/>
        <v>3.6575028529358025E-2</v>
      </c>
      <c r="N76" s="233">
        <f t="shared" si="6"/>
        <v>3.6933247308563469E-2</v>
      </c>
      <c r="O76" s="233">
        <f t="shared" si="6"/>
        <v>3.6635265180553343E-2</v>
      </c>
      <c r="P76" s="233">
        <f t="shared" si="6"/>
        <v>3.5452788003424753E-2</v>
      </c>
      <c r="Q76" s="233">
        <f t="shared" si="6"/>
        <v>3.5916150263546893E-2</v>
      </c>
      <c r="R76" s="233">
        <f t="shared" si="6"/>
        <v>3.5354281276818222E-2</v>
      </c>
      <c r="S76" s="233">
        <f t="shared" si="6"/>
        <v>3.5746481598100559E-2</v>
      </c>
      <c r="T76" s="233">
        <f t="shared" si="6"/>
        <v>3.5791130753958775E-2</v>
      </c>
      <c r="U76" s="233">
        <f t="shared" si="6"/>
        <v>3.6101002889248633E-2</v>
      </c>
      <c r="V76" s="233">
        <f t="shared" si="6"/>
        <v>4.7080116824615353E-2</v>
      </c>
      <c r="W76" s="233">
        <f t="shared" si="6"/>
        <v>4.5382429428621265E-2</v>
      </c>
      <c r="X76" s="233">
        <f t="shared" si="6"/>
        <v>4.4841608716718988E-2</v>
      </c>
      <c r="Y76" s="233">
        <f t="shared" si="6"/>
        <v>4.3161772471641727E-2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1.1420313047848031E-2</v>
      </c>
      <c r="C77" s="233">
        <f t="shared" si="7"/>
        <v>1.1869027986963362E-2</v>
      </c>
      <c r="D77" s="233">
        <f t="shared" si="7"/>
        <v>1.1834101666104681E-2</v>
      </c>
      <c r="E77" s="233">
        <f t="shared" si="7"/>
        <v>1.1508046970680605E-2</v>
      </c>
      <c r="F77" s="233">
        <f t="shared" si="7"/>
        <v>1.1441822469920536E-2</v>
      </c>
      <c r="G77" s="233">
        <f t="shared" si="7"/>
        <v>1.0987416854944171E-2</v>
      </c>
      <c r="H77" s="233">
        <f t="shared" si="7"/>
        <v>1.1162650833154526E-2</v>
      </c>
      <c r="I77" s="233">
        <f t="shared" si="7"/>
        <v>1.1117717472060773E-2</v>
      </c>
      <c r="J77" s="233">
        <f t="shared" si="7"/>
        <v>1.1668150556266266E-2</v>
      </c>
      <c r="K77" s="233">
        <f t="shared" si="7"/>
        <v>1.1271464638370424E-2</v>
      </c>
      <c r="L77" s="233">
        <f t="shared" si="7"/>
        <v>1.1930835260357139E-2</v>
      </c>
      <c r="M77" s="233">
        <f t="shared" si="7"/>
        <v>1.2890794867859939E-2</v>
      </c>
      <c r="N77" s="233">
        <f t="shared" si="7"/>
        <v>1.245264812679287E-2</v>
      </c>
      <c r="O77" s="233">
        <f t="shared" si="7"/>
        <v>1.295715486178339E-2</v>
      </c>
      <c r="P77" s="233">
        <f t="shared" si="7"/>
        <v>1.3095382887671219E-2</v>
      </c>
      <c r="Q77" s="233">
        <f t="shared" si="7"/>
        <v>1.267407712305269E-2</v>
      </c>
      <c r="R77" s="233">
        <f t="shared" si="7"/>
        <v>1.2575004535944106E-2</v>
      </c>
      <c r="S77" s="233">
        <f t="shared" si="7"/>
        <v>1.2766453432942776E-2</v>
      </c>
      <c r="T77" s="233">
        <f t="shared" si="7"/>
        <v>1.2758942948138913E-2</v>
      </c>
      <c r="U77" s="233">
        <f t="shared" si="7"/>
        <v>1.3014104587512973E-2</v>
      </c>
      <c r="V77" s="233">
        <f t="shared" si="7"/>
        <v>1.7138308138574965E-2</v>
      </c>
      <c r="W77" s="233">
        <f t="shared" si="7"/>
        <v>1.6517695117888975E-2</v>
      </c>
      <c r="X77" s="233">
        <f t="shared" si="7"/>
        <v>1.7170746445883255E-2</v>
      </c>
      <c r="Y77" s="233">
        <f t="shared" si="7"/>
        <v>1.6558328095407599E-2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5.7576247942821436E-2</v>
      </c>
      <c r="C78" s="300">
        <f t="shared" si="8"/>
        <v>6.0697580677374609E-2</v>
      </c>
      <c r="D78" s="300">
        <f t="shared" si="8"/>
        <v>6.0594382666963119E-2</v>
      </c>
      <c r="E78" s="300">
        <f t="shared" si="8"/>
        <v>5.7851577799693361E-2</v>
      </c>
      <c r="F78" s="300">
        <f t="shared" si="8"/>
        <v>5.7430468226253147E-2</v>
      </c>
      <c r="G78" s="300">
        <f t="shared" si="8"/>
        <v>5.1683104715653565E-2</v>
      </c>
      <c r="H78" s="300">
        <f t="shared" si="8"/>
        <v>5.2001508570712215E-2</v>
      </c>
      <c r="I78" s="300">
        <f t="shared" si="8"/>
        <v>5.1456781267161508E-2</v>
      </c>
      <c r="J78" s="300">
        <f t="shared" si="8"/>
        <v>5.3873098466487496E-2</v>
      </c>
      <c r="K78" s="300">
        <f t="shared" si="8"/>
        <v>5.1664269764262867E-2</v>
      </c>
      <c r="L78" s="300">
        <f t="shared" si="8"/>
        <v>5.4204207655759035E-2</v>
      </c>
      <c r="M78" s="300">
        <f t="shared" si="8"/>
        <v>5.9192187051016233E-2</v>
      </c>
      <c r="N78" s="300">
        <f t="shared" si="8"/>
        <v>5.7246293355312249E-2</v>
      </c>
      <c r="O78" s="300">
        <f t="shared" si="8"/>
        <v>6.034400743321814E-2</v>
      </c>
      <c r="P78" s="300">
        <f t="shared" si="8"/>
        <v>6.0485256782233959E-2</v>
      </c>
      <c r="Q78" s="300">
        <f t="shared" si="8"/>
        <v>5.7644643323927443E-2</v>
      </c>
      <c r="R78" s="300">
        <f t="shared" si="8"/>
        <v>5.5608056069320726E-2</v>
      </c>
      <c r="S78" s="300">
        <f t="shared" si="8"/>
        <v>5.6364183372615083E-2</v>
      </c>
      <c r="T78" s="300">
        <f t="shared" si="8"/>
        <v>5.5725518887313773E-2</v>
      </c>
      <c r="U78" s="300">
        <f t="shared" si="8"/>
        <v>5.7184446206428582E-2</v>
      </c>
      <c r="V78" s="300">
        <f t="shared" si="8"/>
        <v>7.5751333233950668E-2</v>
      </c>
      <c r="W78" s="300">
        <f t="shared" si="8"/>
        <v>7.1891044663653397E-2</v>
      </c>
      <c r="X78" s="300">
        <f t="shared" si="8"/>
        <v>7.4126437256730335E-2</v>
      </c>
      <c r="Y78" s="300">
        <f t="shared" si="8"/>
        <v>7.1186398523621935E-2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0.25361391586484605</v>
      </c>
      <c r="C79" s="301">
        <f t="shared" si="9"/>
        <v>0.24927301830075801</v>
      </c>
      <c r="D79" s="301">
        <f t="shared" si="9"/>
        <v>0.24860068678635447</v>
      </c>
      <c r="E79" s="301">
        <f t="shared" si="9"/>
        <v>0.26901562540928431</v>
      </c>
      <c r="F79" s="301">
        <f t="shared" si="9"/>
        <v>0.27626019266786644</v>
      </c>
      <c r="G79" s="301">
        <f t="shared" si="9"/>
        <v>0.25371007118140088</v>
      </c>
      <c r="H79" s="301">
        <f t="shared" si="9"/>
        <v>0.27317705439926732</v>
      </c>
      <c r="I79" s="301">
        <f t="shared" si="9"/>
        <v>0.26578917868268664</v>
      </c>
      <c r="J79" s="301">
        <f t="shared" si="9"/>
        <v>0.24144658699481475</v>
      </c>
      <c r="K79" s="301">
        <f t="shared" si="9"/>
        <v>0.24295980989458976</v>
      </c>
      <c r="L79" s="301">
        <f t="shared" si="9"/>
        <v>0.3044468193310288</v>
      </c>
      <c r="M79" s="301">
        <f t="shared" si="9"/>
        <v>0.29005206145398532</v>
      </c>
      <c r="N79" s="301">
        <f t="shared" si="9"/>
        <v>0.28375681761444566</v>
      </c>
      <c r="O79" s="301">
        <f t="shared" si="9"/>
        <v>0.31230529170306026</v>
      </c>
      <c r="P79" s="301">
        <f t="shared" si="9"/>
        <v>0.32831383412095239</v>
      </c>
      <c r="Q79" s="301">
        <f t="shared" si="9"/>
        <v>0.31962417499814511</v>
      </c>
      <c r="R79" s="301">
        <f t="shared" si="9"/>
        <v>0.32210238896772031</v>
      </c>
      <c r="S79" s="301">
        <f t="shared" si="9"/>
        <v>0.32522625986145415</v>
      </c>
      <c r="T79" s="301">
        <f t="shared" si="9"/>
        <v>0.32078459340957488</v>
      </c>
      <c r="U79" s="301">
        <f t="shared" si="9"/>
        <v>0.31961451282318726</v>
      </c>
      <c r="V79" s="301">
        <f t="shared" si="9"/>
        <v>0.15273662305723465</v>
      </c>
      <c r="W79" s="301">
        <f t="shared" si="9"/>
        <v>0.17405793507032699</v>
      </c>
      <c r="X79" s="301">
        <f t="shared" si="9"/>
        <v>0.18486600980958781</v>
      </c>
      <c r="Y79" s="301">
        <f t="shared" si="9"/>
        <v>0.20030116741450474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0.10334508768297748</v>
      </c>
      <c r="C80" s="301">
        <f t="shared" si="10"/>
        <v>6.4156666571945312E-2</v>
      </c>
      <c r="D80" s="301">
        <f t="shared" si="10"/>
        <v>6.564150674110078E-2</v>
      </c>
      <c r="E80" s="301">
        <f t="shared" si="10"/>
        <v>9.5853604894344524E-2</v>
      </c>
      <c r="F80" s="301">
        <f t="shared" si="10"/>
        <v>9.2480398004257156E-2</v>
      </c>
      <c r="G80" s="301">
        <f t="shared" si="10"/>
        <v>9.9073959080695759E-2</v>
      </c>
      <c r="H80" s="301">
        <f t="shared" si="10"/>
        <v>0.10221582348676037</v>
      </c>
      <c r="I80" s="301">
        <f t="shared" si="10"/>
        <v>0.10393779820647281</v>
      </c>
      <c r="J80" s="301">
        <f t="shared" si="10"/>
        <v>0.10797190463438361</v>
      </c>
      <c r="K80" s="301">
        <f t="shared" si="10"/>
        <v>9.4657438445980305E-2</v>
      </c>
      <c r="L80" s="301">
        <f t="shared" si="10"/>
        <v>0.10630289912761755</v>
      </c>
      <c r="M80" s="301">
        <f t="shared" si="10"/>
        <v>0.11837427221267582</v>
      </c>
      <c r="N80" s="301">
        <f t="shared" si="10"/>
        <v>0.11087165428426465</v>
      </c>
      <c r="O80" s="301">
        <f t="shared" si="10"/>
        <v>0.10121915016404058</v>
      </c>
      <c r="P80" s="301">
        <f t="shared" si="10"/>
        <v>0.10562003457593709</v>
      </c>
      <c r="Q80" s="301">
        <f t="shared" si="10"/>
        <v>9.6799940543905685E-2</v>
      </c>
      <c r="R80" s="301">
        <f t="shared" si="10"/>
        <v>9.6495082944815638E-2</v>
      </c>
      <c r="S80" s="301">
        <f t="shared" si="10"/>
        <v>9.182349974863048E-2</v>
      </c>
      <c r="T80" s="301">
        <f t="shared" si="10"/>
        <v>9.3623484985936312E-2</v>
      </c>
      <c r="U80" s="301">
        <f t="shared" si="10"/>
        <v>9.4170260287211094E-2</v>
      </c>
      <c r="V80" s="301">
        <f t="shared" si="10"/>
        <v>0.11921889465084387</v>
      </c>
      <c r="W80" s="301">
        <f t="shared" si="10"/>
        <v>0.11878124111465226</v>
      </c>
      <c r="X80" s="301">
        <f t="shared" si="10"/>
        <v>0.123931094250797</v>
      </c>
      <c r="Y80" s="301">
        <f t="shared" si="10"/>
        <v>0.12654144564105876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8.8839658269768279E-2</v>
      </c>
      <c r="C81" s="302">
        <f t="shared" si="11"/>
        <v>4.7487283256204174E-2</v>
      </c>
      <c r="D81" s="302">
        <f t="shared" si="11"/>
        <v>4.890223782789456E-2</v>
      </c>
      <c r="E81" s="302">
        <f t="shared" si="11"/>
        <v>8.1810581346553321E-2</v>
      </c>
      <c r="F81" s="302">
        <f t="shared" si="11"/>
        <v>7.8586372107382077E-2</v>
      </c>
      <c r="G81" s="302">
        <f t="shared" si="11"/>
        <v>8.5202033613205316E-2</v>
      </c>
      <c r="H81" s="302">
        <f t="shared" si="11"/>
        <v>9.0133367011819093E-2</v>
      </c>
      <c r="I81" s="302">
        <f t="shared" si="11"/>
        <v>9.1588202255039872E-2</v>
      </c>
      <c r="J81" s="302">
        <f t="shared" si="11"/>
        <v>9.5424781585664156E-2</v>
      </c>
      <c r="K81" s="302">
        <f t="shared" si="11"/>
        <v>8.053226610298389E-2</v>
      </c>
      <c r="L81" s="302">
        <f t="shared" si="11"/>
        <v>9.7898209526540964E-2</v>
      </c>
      <c r="M81" s="302">
        <f t="shared" si="11"/>
        <v>0.11149286963397358</v>
      </c>
      <c r="N81" s="302">
        <f t="shared" si="11"/>
        <v>0.1023101810617592</v>
      </c>
      <c r="O81" s="302">
        <f t="shared" si="11"/>
        <v>9.4455364514228882E-2</v>
      </c>
      <c r="P81" s="302">
        <f t="shared" si="11"/>
        <v>0.10066451066513141</v>
      </c>
      <c r="Q81" s="302">
        <f t="shared" si="11"/>
        <v>9.0086798346571254E-2</v>
      </c>
      <c r="R81" s="302">
        <f t="shared" si="11"/>
        <v>9.0170405589514058E-2</v>
      </c>
      <c r="S81" s="302">
        <f t="shared" si="11"/>
        <v>8.5577094896496383E-2</v>
      </c>
      <c r="T81" s="302">
        <f t="shared" si="11"/>
        <v>8.7302255472737789E-2</v>
      </c>
      <c r="U81" s="302">
        <f t="shared" si="11"/>
        <v>8.8207750000194443E-2</v>
      </c>
      <c r="V81" s="302">
        <f t="shared" si="11"/>
        <v>0.11191830103976629</v>
      </c>
      <c r="W81" s="302">
        <f t="shared" si="11"/>
        <v>0.11173643594911294</v>
      </c>
      <c r="X81" s="302">
        <f t="shared" si="11"/>
        <v>0.1193986577866759</v>
      </c>
      <c r="Y81" s="302">
        <f t="shared" si="11"/>
        <v>0.12226687670072411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1.4505429413209203E-2</v>
      </c>
      <c r="C82" s="302">
        <f t="shared" si="12"/>
        <v>1.6669383315741141E-2</v>
      </c>
      <c r="D82" s="302">
        <f t="shared" si="12"/>
        <v>1.673926891320621E-2</v>
      </c>
      <c r="E82" s="302">
        <f t="shared" si="12"/>
        <v>1.4043023547791213E-2</v>
      </c>
      <c r="F82" s="302">
        <f t="shared" si="12"/>
        <v>1.3894025896875085E-2</v>
      </c>
      <c r="G82" s="302">
        <f t="shared" si="12"/>
        <v>1.3871925467490442E-2</v>
      </c>
      <c r="H82" s="302">
        <f t="shared" si="12"/>
        <v>1.2082456474941269E-2</v>
      </c>
      <c r="I82" s="302">
        <f t="shared" si="12"/>
        <v>1.2349595951432955E-2</v>
      </c>
      <c r="J82" s="302">
        <f t="shared" si="12"/>
        <v>1.2547123048719471E-2</v>
      </c>
      <c r="K82" s="302">
        <f t="shared" si="12"/>
        <v>1.4125172342996404E-2</v>
      </c>
      <c r="L82" s="302">
        <f t="shared" si="12"/>
        <v>8.4046896010765999E-3</v>
      </c>
      <c r="M82" s="302">
        <f t="shared" si="12"/>
        <v>6.8814025787022328E-3</v>
      </c>
      <c r="N82" s="302">
        <f t="shared" si="12"/>
        <v>8.5614732225054533E-3</v>
      </c>
      <c r="O82" s="302">
        <f t="shared" si="12"/>
        <v>6.7637856498116945E-3</v>
      </c>
      <c r="P82" s="302">
        <f t="shared" si="12"/>
        <v>4.9555239108056807E-3</v>
      </c>
      <c r="Q82" s="302">
        <f t="shared" si="12"/>
        <v>6.7131421973344336E-3</v>
      </c>
      <c r="R82" s="302">
        <f t="shared" si="12"/>
        <v>6.324677355301591E-3</v>
      </c>
      <c r="S82" s="302">
        <f t="shared" si="12"/>
        <v>6.2464048521341051E-3</v>
      </c>
      <c r="T82" s="302">
        <f t="shared" si="12"/>
        <v>6.3212295131985256E-3</v>
      </c>
      <c r="U82" s="302">
        <f t="shared" si="12"/>
        <v>5.9625102870166516E-3</v>
      </c>
      <c r="V82" s="302">
        <f t="shared" si="12"/>
        <v>7.3005936110775976E-3</v>
      </c>
      <c r="W82" s="302">
        <f t="shared" si="12"/>
        <v>7.0448051655393326E-3</v>
      </c>
      <c r="X82" s="302">
        <f t="shared" si="12"/>
        <v>4.5324364641210965E-3</v>
      </c>
      <c r="Y82" s="302">
        <f t="shared" si="12"/>
        <v>4.2745689403346498E-3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3.7178052958717768E-2</v>
      </c>
      <c r="C83" s="301">
        <f t="shared" si="13"/>
        <v>2.9899363788847048E-2</v>
      </c>
      <c r="D83" s="301">
        <f t="shared" si="13"/>
        <v>2.9141824335878374E-2</v>
      </c>
      <c r="E83" s="301">
        <f t="shared" si="13"/>
        <v>3.530921765963807E-2</v>
      </c>
      <c r="F83" s="301">
        <f t="shared" si="13"/>
        <v>3.5962583183668496E-2</v>
      </c>
      <c r="G83" s="301">
        <f t="shared" si="13"/>
        <v>2.9681656566165046E-2</v>
      </c>
      <c r="H83" s="301">
        <f t="shared" si="13"/>
        <v>3.1221578738178525E-2</v>
      </c>
      <c r="I83" s="301">
        <f t="shared" si="13"/>
        <v>3.0097334244472876E-2</v>
      </c>
      <c r="J83" s="301">
        <f t="shared" si="13"/>
        <v>2.8899257533606237E-2</v>
      </c>
      <c r="K83" s="301">
        <f t="shared" si="13"/>
        <v>2.8346142618956412E-2</v>
      </c>
      <c r="L83" s="301">
        <f t="shared" si="13"/>
        <v>3.3912142533233526E-2</v>
      </c>
      <c r="M83" s="301">
        <f t="shared" si="13"/>
        <v>3.1631085545707059E-2</v>
      </c>
      <c r="N83" s="301">
        <f t="shared" si="13"/>
        <v>3.1194087589666325E-2</v>
      </c>
      <c r="O83" s="301">
        <f t="shared" si="13"/>
        <v>3.272885454325343E-2</v>
      </c>
      <c r="P83" s="301">
        <f t="shared" si="13"/>
        <v>3.4167599391342673E-2</v>
      </c>
      <c r="Q83" s="301">
        <f t="shared" si="13"/>
        <v>3.352523438670274E-2</v>
      </c>
      <c r="R83" s="301">
        <f t="shared" si="13"/>
        <v>3.3419555238826039E-2</v>
      </c>
      <c r="S83" s="301">
        <f t="shared" si="13"/>
        <v>3.4105517267904964E-2</v>
      </c>
      <c r="T83" s="301">
        <f t="shared" si="13"/>
        <v>3.3661686410557654E-2</v>
      </c>
      <c r="U83" s="301">
        <f t="shared" si="13"/>
        <v>3.3464101534270263E-2</v>
      </c>
      <c r="V83" s="301">
        <f t="shared" si="13"/>
        <v>1.6493269559848533E-2</v>
      </c>
      <c r="W83" s="301">
        <f t="shared" si="13"/>
        <v>1.9232398202135386E-2</v>
      </c>
      <c r="X83" s="301">
        <f t="shared" si="13"/>
        <v>1.9880450127658333E-2</v>
      </c>
      <c r="Y83" s="301">
        <f t="shared" si="13"/>
        <v>2.1056401304636051E-2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1.020874783973142E-2</v>
      </c>
      <c r="C84" s="302">
        <f t="shared" si="14"/>
        <v>3.2211940128597559E-3</v>
      </c>
      <c r="D84" s="302">
        <f t="shared" si="14"/>
        <v>2.6802873855147026E-3</v>
      </c>
      <c r="E84" s="302">
        <f t="shared" si="14"/>
        <v>7.2934250091519718E-3</v>
      </c>
      <c r="F84" s="302">
        <f t="shared" si="14"/>
        <v>7.1187912394777998E-3</v>
      </c>
      <c r="G84" s="302">
        <f t="shared" si="14"/>
        <v>4.1867506730863405E-3</v>
      </c>
      <c r="H84" s="302">
        <f t="shared" si="14"/>
        <v>4.0962336526628737E-3</v>
      </c>
      <c r="I84" s="302">
        <f t="shared" si="14"/>
        <v>3.9158405551445088E-3</v>
      </c>
      <c r="J84" s="302">
        <f t="shared" si="14"/>
        <v>5.1261321344192095E-3</v>
      </c>
      <c r="K84" s="302">
        <f t="shared" si="14"/>
        <v>3.8059494486306403E-3</v>
      </c>
      <c r="L84" s="302">
        <f t="shared" si="14"/>
        <v>4.3282298908483121E-3</v>
      </c>
      <c r="M84" s="302">
        <f t="shared" si="14"/>
        <v>4.3050964496213371E-3</v>
      </c>
      <c r="N84" s="302">
        <f t="shared" si="14"/>
        <v>4.0381650243203875E-3</v>
      </c>
      <c r="O84" s="302">
        <f t="shared" si="14"/>
        <v>2.8086907905745463E-3</v>
      </c>
      <c r="P84" s="302">
        <f t="shared" si="14"/>
        <v>2.9576182578924764E-3</v>
      </c>
      <c r="Q84" s="302">
        <f t="shared" si="14"/>
        <v>2.5521390815973028E-3</v>
      </c>
      <c r="R84" s="302">
        <f t="shared" si="14"/>
        <v>2.4053180507075944E-3</v>
      </c>
      <c r="S84" s="302">
        <f t="shared" si="14"/>
        <v>2.514132926762498E-3</v>
      </c>
      <c r="T84" s="302">
        <f t="shared" si="14"/>
        <v>2.5452764673302062E-3</v>
      </c>
      <c r="U84" s="302">
        <f t="shared" si="14"/>
        <v>2.4427081401868201E-3</v>
      </c>
      <c r="V84" s="302">
        <f t="shared" si="14"/>
        <v>3.7017213908156882E-3</v>
      </c>
      <c r="W84" s="302">
        <f t="shared" si="14"/>
        <v>4.2781293525013487E-3</v>
      </c>
      <c r="X84" s="302">
        <f t="shared" si="14"/>
        <v>4.2992964129463067E-3</v>
      </c>
      <c r="Y84" s="302">
        <f t="shared" si="14"/>
        <v>4.3870517257281775E-3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2.5160993896340054E-2</v>
      </c>
      <c r="C85" s="302">
        <f t="shared" si="15"/>
        <v>2.4600090453702782E-2</v>
      </c>
      <c r="D85" s="302">
        <f t="shared" si="15"/>
        <v>2.4374745379265463E-2</v>
      </c>
      <c r="E85" s="302">
        <f t="shared" si="15"/>
        <v>2.6265126995718781E-2</v>
      </c>
      <c r="F85" s="302">
        <f t="shared" si="15"/>
        <v>2.7111700998011749E-2</v>
      </c>
      <c r="G85" s="302">
        <f t="shared" si="15"/>
        <v>2.3765570084534303E-2</v>
      </c>
      <c r="H85" s="302">
        <f t="shared" si="15"/>
        <v>2.561909242533068E-2</v>
      </c>
      <c r="I85" s="302">
        <f t="shared" si="15"/>
        <v>2.4641938236127713E-2</v>
      </c>
      <c r="J85" s="302">
        <f t="shared" si="15"/>
        <v>2.2208945341183239E-2</v>
      </c>
      <c r="K85" s="302">
        <f t="shared" si="15"/>
        <v>2.2779286482076111E-2</v>
      </c>
      <c r="L85" s="302">
        <f t="shared" si="15"/>
        <v>2.8536146726910471E-2</v>
      </c>
      <c r="M85" s="302">
        <f t="shared" si="15"/>
        <v>2.6468122902942714E-2</v>
      </c>
      <c r="N85" s="302">
        <f t="shared" si="15"/>
        <v>2.6088611307635495E-2</v>
      </c>
      <c r="O85" s="302">
        <f t="shared" si="15"/>
        <v>2.9076960208012335E-2</v>
      </c>
      <c r="P85" s="302">
        <f t="shared" si="15"/>
        <v>3.0592203524340493E-2</v>
      </c>
      <c r="Q85" s="302">
        <f t="shared" si="15"/>
        <v>3.0136205198039348E-2</v>
      </c>
      <c r="R85" s="302">
        <f t="shared" si="15"/>
        <v>3.0225774832719727E-2</v>
      </c>
      <c r="S85" s="302">
        <f t="shared" si="15"/>
        <v>3.0812679783453169E-2</v>
      </c>
      <c r="T85" s="302">
        <f t="shared" si="15"/>
        <v>3.0328377411130845E-2</v>
      </c>
      <c r="U85" s="302">
        <f t="shared" si="15"/>
        <v>3.0278080393136529E-2</v>
      </c>
      <c r="V85" s="302">
        <f t="shared" si="15"/>
        <v>1.1881423760935731E-2</v>
      </c>
      <c r="W85" s="302">
        <f t="shared" si="15"/>
        <v>1.4076032164644861E-2</v>
      </c>
      <c r="X85" s="302">
        <f t="shared" si="15"/>
        <v>1.5016120064861038E-2</v>
      </c>
      <c r="Y85" s="302">
        <f t="shared" si="15"/>
        <v>1.6136462839288612E-2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1.8083112226462954E-3</v>
      </c>
      <c r="C86" s="302">
        <f t="shared" si="16"/>
        <v>2.078079322284512E-3</v>
      </c>
      <c r="D86" s="302">
        <f t="shared" si="16"/>
        <v>2.0867915710982119E-3</v>
      </c>
      <c r="E86" s="302">
        <f t="shared" si="16"/>
        <v>1.7506656547673206E-3</v>
      </c>
      <c r="F86" s="302">
        <f t="shared" si="16"/>
        <v>1.7320909461789487E-3</v>
      </c>
      <c r="G86" s="302">
        <f t="shared" si="16"/>
        <v>1.7293358085444036E-3</v>
      </c>
      <c r="H86" s="302">
        <f t="shared" si="16"/>
        <v>1.5062526601849712E-3</v>
      </c>
      <c r="I86" s="302">
        <f t="shared" si="16"/>
        <v>1.5395554532006588E-3</v>
      </c>
      <c r="J86" s="302">
        <f t="shared" si="16"/>
        <v>1.5641800580037874E-3</v>
      </c>
      <c r="K86" s="302">
        <f t="shared" si="16"/>
        <v>1.7609066882496626E-3</v>
      </c>
      <c r="L86" s="302">
        <f t="shared" si="16"/>
        <v>1.0477659154747448E-3</v>
      </c>
      <c r="M86" s="302">
        <f t="shared" si="16"/>
        <v>8.5786619314300809E-4</v>
      </c>
      <c r="N86" s="302">
        <f t="shared" si="16"/>
        <v>1.0673112577104418E-3</v>
      </c>
      <c r="O86" s="302">
        <f t="shared" si="16"/>
        <v>8.4320354466655128E-4</v>
      </c>
      <c r="P86" s="302">
        <f t="shared" si="16"/>
        <v>6.1777760910970508E-4</v>
      </c>
      <c r="Q86" s="302">
        <f t="shared" si="16"/>
        <v>8.3689010706608968E-4</v>
      </c>
      <c r="R86" s="302">
        <f t="shared" si="16"/>
        <v>7.8846235539871672E-4</v>
      </c>
      <c r="S86" s="302">
        <f t="shared" si="16"/>
        <v>7.7870455768929597E-4</v>
      </c>
      <c r="T86" s="302">
        <f t="shared" si="16"/>
        <v>7.8803253209660802E-4</v>
      </c>
      <c r="U86" s="302">
        <f t="shared" si="16"/>
        <v>7.4331300094691551E-4</v>
      </c>
      <c r="V86" s="302">
        <f t="shared" si="16"/>
        <v>9.1012440809711177E-4</v>
      </c>
      <c r="W86" s="302">
        <f t="shared" si="16"/>
        <v>8.782366849891777E-4</v>
      </c>
      <c r="X86" s="302">
        <f t="shared" si="16"/>
        <v>5.6503364985098774E-4</v>
      </c>
      <c r="Y86" s="302">
        <f t="shared" si="16"/>
        <v>5.3288673961926383E-4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3.1278776859014104E-2</v>
      </c>
      <c r="C87" s="301">
        <f t="shared" si="17"/>
        <v>3.2475438305816201E-2</v>
      </c>
      <c r="D87" s="301">
        <f t="shared" si="17"/>
        <v>3.2228702166215074E-2</v>
      </c>
      <c r="E87" s="301">
        <f t="shared" si="17"/>
        <v>3.041360181577641E-2</v>
      </c>
      <c r="F87" s="301">
        <f t="shared" si="17"/>
        <v>3.0373508158168742E-2</v>
      </c>
      <c r="G87" s="301">
        <f t="shared" si="17"/>
        <v>2.8365930945291128E-2</v>
      </c>
      <c r="H87" s="301">
        <f t="shared" si="17"/>
        <v>2.5701436459986779E-2</v>
      </c>
      <c r="I87" s="301">
        <f t="shared" si="17"/>
        <v>2.59183500136238E-2</v>
      </c>
      <c r="J87" s="301">
        <f t="shared" si="17"/>
        <v>2.6527151484230994E-2</v>
      </c>
      <c r="K87" s="301">
        <f t="shared" si="17"/>
        <v>2.7008728471832871E-2</v>
      </c>
      <c r="L87" s="301">
        <f t="shared" si="17"/>
        <v>2.0394153876518654E-2</v>
      </c>
      <c r="M87" s="301">
        <f t="shared" si="17"/>
        <v>1.7644797478425352E-2</v>
      </c>
      <c r="N87" s="301">
        <f t="shared" si="17"/>
        <v>2.0134316549451126E-2</v>
      </c>
      <c r="O87" s="301">
        <f t="shared" si="17"/>
        <v>1.5182274694919477E-2</v>
      </c>
      <c r="P87" s="301">
        <f t="shared" si="17"/>
        <v>1.3707631230526521E-2</v>
      </c>
      <c r="Q87" s="301">
        <f t="shared" si="17"/>
        <v>1.6178499541717146E-2</v>
      </c>
      <c r="R87" s="301">
        <f t="shared" si="17"/>
        <v>1.5401437887673093E-2</v>
      </c>
      <c r="S87" s="301">
        <f t="shared" si="17"/>
        <v>1.5955413485074055E-2</v>
      </c>
      <c r="T87" s="301">
        <f t="shared" si="17"/>
        <v>1.6109886579860674E-2</v>
      </c>
      <c r="U87" s="301">
        <f t="shared" si="17"/>
        <v>1.5396871004358322E-2</v>
      </c>
      <c r="V87" s="301">
        <f t="shared" si="17"/>
        <v>1.552003257292504E-2</v>
      </c>
      <c r="W87" s="301">
        <f t="shared" si="17"/>
        <v>1.5762927913456837E-2</v>
      </c>
      <c r="X87" s="301">
        <f t="shared" si="17"/>
        <v>1.214077995245246E-2</v>
      </c>
      <c r="Y87" s="301">
        <f t="shared" si="17"/>
        <v>1.1970014457284562E-2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4.2020369829701421E-3</v>
      </c>
      <c r="C88" s="302">
        <f t="shared" si="18"/>
        <v>1.9906802351010262E-3</v>
      </c>
      <c r="D88" s="302">
        <f t="shared" si="18"/>
        <v>1.6642058190646106E-3</v>
      </c>
      <c r="E88" s="302">
        <f t="shared" si="18"/>
        <v>3.9210738292076016E-3</v>
      </c>
      <c r="F88" s="302">
        <f t="shared" si="18"/>
        <v>3.997406359193309E-3</v>
      </c>
      <c r="G88" s="302">
        <f t="shared" si="18"/>
        <v>2.5151247771385771E-3</v>
      </c>
      <c r="H88" s="302">
        <f t="shared" si="18"/>
        <v>2.4655131507134976E-3</v>
      </c>
      <c r="I88" s="302">
        <f t="shared" si="18"/>
        <v>2.3945656968621058E-3</v>
      </c>
      <c r="J88" s="302">
        <f t="shared" si="18"/>
        <v>3.0408174239137955E-3</v>
      </c>
      <c r="K88" s="302">
        <f t="shared" si="18"/>
        <v>8.9380368728473149E-4</v>
      </c>
      <c r="L88" s="302">
        <f t="shared" si="18"/>
        <v>2.6629929424140998E-3</v>
      </c>
      <c r="M88" s="302">
        <f t="shared" si="18"/>
        <v>2.6730661158611006E-3</v>
      </c>
      <c r="N88" s="302">
        <f t="shared" si="18"/>
        <v>2.5084463715436167E-3</v>
      </c>
      <c r="O88" s="302">
        <f t="shared" si="18"/>
        <v>1.8479342338491678E-5</v>
      </c>
      <c r="P88" s="302">
        <f t="shared" si="18"/>
        <v>1.238529887692655E-3</v>
      </c>
      <c r="Q88" s="302">
        <f t="shared" si="18"/>
        <v>9.4138052986144868E-4</v>
      </c>
      <c r="R88" s="302">
        <f t="shared" si="18"/>
        <v>7.7774091566084691E-4</v>
      </c>
      <c r="S88" s="302">
        <f t="shared" si="18"/>
        <v>1.3720731199427434E-3</v>
      </c>
      <c r="T88" s="302">
        <f t="shared" si="18"/>
        <v>1.4767362001390507E-3</v>
      </c>
      <c r="U88" s="302">
        <f t="shared" si="18"/>
        <v>1.3496351288771202E-3</v>
      </c>
      <c r="V88" s="302">
        <f t="shared" si="18"/>
        <v>2.0067398199153583E-3</v>
      </c>
      <c r="W88" s="302">
        <f t="shared" si="18"/>
        <v>2.3410344106663213E-3</v>
      </c>
      <c r="X88" s="302">
        <f t="shared" si="18"/>
        <v>2.6333522613738647E-3</v>
      </c>
      <c r="Y88" s="302">
        <f t="shared" si="18"/>
        <v>2.7145403599223459E-3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3.6818983409051408E-3</v>
      </c>
      <c r="C89" s="302">
        <f t="shared" si="19"/>
        <v>3.5998193314922982E-3</v>
      </c>
      <c r="D89" s="302">
        <f t="shared" si="19"/>
        <v>3.566843779766475E-3</v>
      </c>
      <c r="E89" s="302">
        <f t="shared" si="19"/>
        <v>3.8434700913490809E-3</v>
      </c>
      <c r="F89" s="302">
        <f t="shared" si="19"/>
        <v>3.9673522967713917E-3</v>
      </c>
      <c r="G89" s="302">
        <f t="shared" si="19"/>
        <v>3.4777009773703676E-3</v>
      </c>
      <c r="H89" s="302">
        <f t="shared" si="19"/>
        <v>3.7489335391493171E-3</v>
      </c>
      <c r="I89" s="302">
        <f t="shared" si="19"/>
        <v>3.6059430673556639E-3</v>
      </c>
      <c r="J89" s="302">
        <f t="shared" si="19"/>
        <v>3.2499145042457962E-3</v>
      </c>
      <c r="K89" s="302">
        <f t="shared" si="19"/>
        <v>3.3333745658417273E-3</v>
      </c>
      <c r="L89" s="302">
        <f t="shared" si="19"/>
        <v>4.175796541364787E-3</v>
      </c>
      <c r="M89" s="302">
        <f t="shared" si="19"/>
        <v>3.8731752094019519E-3</v>
      </c>
      <c r="N89" s="302">
        <f t="shared" si="19"/>
        <v>3.8176399185913916E-3</v>
      </c>
      <c r="O89" s="302">
        <f t="shared" si="19"/>
        <v>4.2549357147619741E-3</v>
      </c>
      <c r="P89" s="302">
        <f t="shared" si="19"/>
        <v>4.4766666954792252E-3</v>
      </c>
      <c r="Q89" s="302">
        <f t="shared" si="19"/>
        <v>4.409938827415639E-3</v>
      </c>
      <c r="R89" s="302">
        <f t="shared" si="19"/>
        <v>4.4230458728163032E-3</v>
      </c>
      <c r="S89" s="302">
        <f t="shared" si="19"/>
        <v>4.5089297760228806E-3</v>
      </c>
      <c r="T89" s="302">
        <f t="shared" si="19"/>
        <v>4.4380600755453744E-3</v>
      </c>
      <c r="U89" s="302">
        <f t="shared" si="19"/>
        <v>4.4306999327835776E-3</v>
      </c>
      <c r="V89" s="302">
        <f t="shared" si="19"/>
        <v>1.7386512875130712E-3</v>
      </c>
      <c r="W89" s="302">
        <f t="shared" si="19"/>
        <v>2.0597961943415928E-3</v>
      </c>
      <c r="X89" s="302">
        <f t="shared" si="19"/>
        <v>2.1973626233296965E-3</v>
      </c>
      <c r="Y89" s="302">
        <f t="shared" si="19"/>
        <v>2.3613063935720145E-3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2.3394841535138825E-2</v>
      </c>
      <c r="C90" s="302">
        <f t="shared" si="20"/>
        <v>2.6884938739222881E-2</v>
      </c>
      <c r="D90" s="302">
        <f t="shared" si="20"/>
        <v>2.6997652567383991E-2</v>
      </c>
      <c r="E90" s="302">
        <f t="shared" si="20"/>
        <v>2.2649057895219725E-2</v>
      </c>
      <c r="F90" s="302">
        <f t="shared" si="20"/>
        <v>2.2408749502204041E-2</v>
      </c>
      <c r="G90" s="302">
        <f t="shared" si="20"/>
        <v>2.2373105190782186E-2</v>
      </c>
      <c r="H90" s="302">
        <f t="shared" si="20"/>
        <v>1.9486989770123964E-2</v>
      </c>
      <c r="I90" s="302">
        <f t="shared" si="20"/>
        <v>1.9917841249406029E-2</v>
      </c>
      <c r="J90" s="302">
        <f t="shared" si="20"/>
        <v>2.0236419556071403E-2</v>
      </c>
      <c r="K90" s="302">
        <f t="shared" si="20"/>
        <v>2.2781550218706412E-2</v>
      </c>
      <c r="L90" s="302">
        <f t="shared" si="20"/>
        <v>1.3555364392739768E-2</v>
      </c>
      <c r="M90" s="302">
        <f t="shared" si="20"/>
        <v>1.1098556153162298E-2</v>
      </c>
      <c r="N90" s="302">
        <f t="shared" si="20"/>
        <v>1.3808230259316118E-2</v>
      </c>
      <c r="O90" s="302">
        <f t="shared" si="20"/>
        <v>1.0908859637819009E-2</v>
      </c>
      <c r="P90" s="302">
        <f t="shared" si="20"/>
        <v>7.9924346473546435E-3</v>
      </c>
      <c r="Q90" s="302">
        <f t="shared" si="20"/>
        <v>1.0827180184440057E-2</v>
      </c>
      <c r="R90" s="302">
        <f t="shared" si="20"/>
        <v>1.0200651099195943E-2</v>
      </c>
      <c r="S90" s="302">
        <f t="shared" si="20"/>
        <v>1.0074410589108429E-2</v>
      </c>
      <c r="T90" s="302">
        <f t="shared" si="20"/>
        <v>1.0195090304176247E-2</v>
      </c>
      <c r="U90" s="302">
        <f t="shared" si="20"/>
        <v>9.6165359426976238E-3</v>
      </c>
      <c r="V90" s="302">
        <f t="shared" si="20"/>
        <v>1.1774641465496611E-2</v>
      </c>
      <c r="W90" s="302">
        <f t="shared" si="20"/>
        <v>1.1362097308448922E-2</v>
      </c>
      <c r="X90" s="302">
        <f t="shared" si="20"/>
        <v>7.3100650677488978E-3</v>
      </c>
      <c r="Y90" s="302">
        <f t="shared" si="20"/>
        <v>6.8941677037902011E-3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</v>
      </c>
      <c r="C91" s="301">
        <f t="shared" si="21"/>
        <v>0</v>
      </c>
      <c r="D91" s="301">
        <f t="shared" si="21"/>
        <v>0</v>
      </c>
      <c r="E91" s="301">
        <f t="shared" si="21"/>
        <v>0</v>
      </c>
      <c r="F91" s="301">
        <f t="shared" si="21"/>
        <v>0</v>
      </c>
      <c r="G91" s="301">
        <f t="shared" si="21"/>
        <v>4.1448851580672158E-2</v>
      </c>
      <c r="H91" s="301">
        <f t="shared" si="21"/>
        <v>4.475397217792329E-2</v>
      </c>
      <c r="I91" s="301">
        <f t="shared" si="21"/>
        <v>4.8582059385281609E-2</v>
      </c>
      <c r="J91" s="301">
        <f t="shared" si="21"/>
        <v>5.0381965013897766E-2</v>
      </c>
      <c r="K91" s="301">
        <f t="shared" si="21"/>
        <v>4.823396401418642E-2</v>
      </c>
      <c r="L91" s="301">
        <f t="shared" si="21"/>
        <v>5.1451871673361335E-2</v>
      </c>
      <c r="M91" s="301">
        <f t="shared" si="21"/>
        <v>5.539670056390833E-2</v>
      </c>
      <c r="N91" s="301">
        <f t="shared" si="21"/>
        <v>5.2195168927824172E-2</v>
      </c>
      <c r="O91" s="301">
        <f t="shared" si="21"/>
        <v>5.0822915405821116E-2</v>
      </c>
      <c r="P91" s="301">
        <f t="shared" si="21"/>
        <v>5.6627977495225433E-2</v>
      </c>
      <c r="Q91" s="301">
        <f t="shared" si="21"/>
        <v>5.6572481303186206E-2</v>
      </c>
      <c r="R91" s="301">
        <f t="shared" si="21"/>
        <v>6.6116321351189763E-2</v>
      </c>
      <c r="S91" s="301">
        <f t="shared" si="21"/>
        <v>6.2279440588148473E-2</v>
      </c>
      <c r="T91" s="301">
        <f t="shared" si="21"/>
        <v>6.4803763471361422E-2</v>
      </c>
      <c r="U91" s="301">
        <f t="shared" si="21"/>
        <v>6.4540146146316882E-2</v>
      </c>
      <c r="V91" s="301">
        <f t="shared" si="21"/>
        <v>8.1991747225505424E-2</v>
      </c>
      <c r="W91" s="301">
        <f t="shared" si="21"/>
        <v>8.1337949373638807E-2</v>
      </c>
      <c r="X91" s="301">
        <f t="shared" si="21"/>
        <v>9.1432589577464432E-2</v>
      </c>
      <c r="Y91" s="301">
        <f t="shared" si="21"/>
        <v>9.4507613096942028E-2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0.42959680962668356</v>
      </c>
      <c r="C92" s="235">
        <f t="shared" si="22"/>
        <v>0.47111204732857831</v>
      </c>
      <c r="D92" s="235">
        <f t="shared" si="22"/>
        <v>0.47156394102730476</v>
      </c>
      <c r="E92" s="235">
        <f t="shared" si="22"/>
        <v>0.42402825232434987</v>
      </c>
      <c r="F92" s="235">
        <f t="shared" si="22"/>
        <v>0.42053430899049393</v>
      </c>
      <c r="G92" s="235">
        <f t="shared" si="22"/>
        <v>0.41201955040677191</v>
      </c>
      <c r="H92" s="235">
        <f t="shared" si="22"/>
        <v>0.38751475380699374</v>
      </c>
      <c r="I92" s="235">
        <f t="shared" si="22"/>
        <v>0.39083525909662375</v>
      </c>
      <c r="J92" s="235">
        <f t="shared" si="22"/>
        <v>0.40378848022909342</v>
      </c>
      <c r="K92" s="235">
        <f t="shared" si="22"/>
        <v>0.4210425796881368</v>
      </c>
      <c r="L92" s="235">
        <f t="shared" si="22"/>
        <v>0.34449101765598616</v>
      </c>
      <c r="M92" s="235">
        <f t="shared" si="22"/>
        <v>0.33821463458604412</v>
      </c>
      <c r="N92" s="235">
        <f t="shared" si="22"/>
        <v>0.35629975995133389</v>
      </c>
      <c r="O92" s="235">
        <f t="shared" si="22"/>
        <v>0.33759042573155223</v>
      </c>
      <c r="P92" s="235">
        <f t="shared" si="22"/>
        <v>0.31212957336027342</v>
      </c>
      <c r="Q92" s="235">
        <f t="shared" si="22"/>
        <v>0.33171612640314657</v>
      </c>
      <c r="R92" s="235">
        <f t="shared" si="22"/>
        <v>0.32393033902206469</v>
      </c>
      <c r="S92" s="235">
        <f t="shared" si="22"/>
        <v>0.32616412563940056</v>
      </c>
      <c r="T92" s="235">
        <f t="shared" si="22"/>
        <v>0.32718547012621324</v>
      </c>
      <c r="U92" s="235">
        <f t="shared" si="22"/>
        <v>0.32623086128517514</v>
      </c>
      <c r="V92" s="235">
        <f t="shared" si="22"/>
        <v>0.42109145706498374</v>
      </c>
      <c r="W92" s="235">
        <f t="shared" si="22"/>
        <v>0.40597549822608031</v>
      </c>
      <c r="X92" s="235">
        <f t="shared" si="22"/>
        <v>0.37889240931150775</v>
      </c>
      <c r="Y92" s="235">
        <f t="shared" si="22"/>
        <v>0.36389171172633777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0.42170238776796548</v>
      </c>
      <c r="C96" s="320">
        <f>IF(C$5=0,0,C$5/OIS_fec!C$5)</f>
        <v>0.44429295095868276</v>
      </c>
      <c r="D96" s="320">
        <f>IF(D$5=0,0,D$5/OIS_fec!D$5)</f>
        <v>0.44267206349676275</v>
      </c>
      <c r="E96" s="320">
        <f>IF(E$5=0,0,E$5/OIS_fec!E$5)</f>
        <v>0.42321755426250823</v>
      </c>
      <c r="F96" s="320">
        <f>IF(F$5=0,0,F$5/OIS_fec!F$5)</f>
        <v>0.42439528531139986</v>
      </c>
      <c r="G96" s="320">
        <f>IF(G$5=0,0,G$5/OIS_fec!G$5)</f>
        <v>0.41490512403263385</v>
      </c>
      <c r="H96" s="320">
        <f>IF(H$5=0,0,H$5/OIS_fec!H$5)</f>
        <v>0.40990750112175756</v>
      </c>
      <c r="I96" s="320">
        <f>IF(I$5=0,0,I$5/OIS_fec!I$5)</f>
        <v>0.40929568820675261</v>
      </c>
      <c r="J96" s="320">
        <f>IF(J$5=0,0,J$5/OIS_fec!J$5)</f>
        <v>0.41002384940164099</v>
      </c>
      <c r="K96" s="320">
        <f>IF(K$5=0,0,K$5/OIS_fec!K$5)</f>
        <v>0.41753898720226923</v>
      </c>
      <c r="L96" s="320">
        <f>IF(L$5=0,0,L$5/OIS_fec!L$5)</f>
        <v>0.40285415711579547</v>
      </c>
      <c r="M96" s="320">
        <f>IF(M$5=0,0,M$5/OIS_fec!M$5)</f>
        <v>0.39664321666318203</v>
      </c>
      <c r="N96" s="320">
        <f>IF(N$5=0,0,N$5/OIS_fec!N$5)</f>
        <v>0.40244885313889173</v>
      </c>
      <c r="O96" s="320">
        <f>IF(O$5=0,0,O$5/OIS_fec!O$5)</f>
        <v>0.40331253506439729</v>
      </c>
      <c r="P96" s="320">
        <f>IF(P$5=0,0,P$5/OIS_fec!P$5)</f>
        <v>0.39792675175710535</v>
      </c>
      <c r="Q96" s="320">
        <f>IF(Q$5=0,0,Q$5/OIS_fec!Q$5)</f>
        <v>0.40394124977582208</v>
      </c>
      <c r="R96" s="320">
        <f>IF(R$5=0,0,R$5/OIS_fec!R$5)</f>
        <v>0.40145221441386547</v>
      </c>
      <c r="S96" s="320">
        <f>IF(S$5=0,0,S$5/OIS_fec!S$5)</f>
        <v>0.40424613933706677</v>
      </c>
      <c r="T96" s="320">
        <f>IF(T$5=0,0,T$5/OIS_fec!T$5)</f>
        <v>0.40361264315073275</v>
      </c>
      <c r="U96" s="320">
        <f>IF(U$5=0,0,U$5/OIS_fec!U$5)</f>
        <v>0.40291117428898593</v>
      </c>
      <c r="V96" s="320">
        <f>IF(V$5=0,0,V$5/OIS_fec!V$5)</f>
        <v>0.39646677352685711</v>
      </c>
      <c r="W96" s="320">
        <f>IF(W$5=0,0,W$5/OIS_fec!W$5)</f>
        <v>0.39381883725338285</v>
      </c>
      <c r="X96" s="320">
        <f>IF(X$5=0,0,X$5/OIS_fec!X$5)</f>
        <v>0.38833116229738507</v>
      </c>
      <c r="Y96" s="320">
        <f>IF(Y$5=0,0,Y$5/OIS_fec!Y$5)</f>
        <v>0.38390388386803709</v>
      </c>
      <c r="DA96" s="95"/>
    </row>
    <row r="97" spans="1:105" ht="12" customHeight="1" x14ac:dyDescent="0.25">
      <c r="A97" s="55" t="s">
        <v>91</v>
      </c>
      <c r="B97" s="330">
        <f>IF(B$6=0,0,B$6/OIS_fec!B$6)</f>
        <v>0.45548979873314072</v>
      </c>
      <c r="C97" s="330">
        <f>IF(C$6=0,0,C$6/OIS_fec!C$6)</f>
        <v>0.45608191985643332</v>
      </c>
      <c r="D97" s="330">
        <f>IF(D$6=0,0,D$6/OIS_fec!D$6)</f>
        <v>0.45606634516658778</v>
      </c>
      <c r="E97" s="330">
        <f>IF(E$6=0,0,E$6/OIS_fec!E$6)</f>
        <v>0.45498571234876517</v>
      </c>
      <c r="F97" s="330">
        <f>IF(F$6=0,0,F$6/OIS_fec!F$6)</f>
        <v>0.4549511299576624</v>
      </c>
      <c r="G97" s="330">
        <f>IF(G$6=0,0,G$6/OIS_fec!G$6)</f>
        <v>0.45514641979375764</v>
      </c>
      <c r="H97" s="330">
        <f>IF(H$6=0,0,H$6/OIS_fec!H$6)</f>
        <v>0.45399573442050911</v>
      </c>
      <c r="I97" s="330">
        <f>IF(I$6=0,0,I$6/OIS_fec!I$6)</f>
        <v>0.45414959525578913</v>
      </c>
      <c r="J97" s="330">
        <f>IF(J$6=0,0,J$6/OIS_fec!J$6)</f>
        <v>0.45407821203944387</v>
      </c>
      <c r="K97" s="330">
        <f>IF(K$6=0,0,K$6/OIS_fec!K$6)</f>
        <v>0.45470359366562013</v>
      </c>
      <c r="L97" s="330">
        <f>IF(L$6=0,0,L$6/OIS_fec!L$6)</f>
        <v>0.45150948656850848</v>
      </c>
      <c r="M97" s="330">
        <f>IF(M$6=0,0,M$6/OIS_fec!M$6)</f>
        <v>0.45071085164933899</v>
      </c>
      <c r="N97" s="330">
        <f>IF(N$6=0,0,N$6/OIS_fec!N$6)</f>
        <v>0.45164319216751714</v>
      </c>
      <c r="O97" s="330">
        <f>IF(O$6=0,0,O$6/OIS_fec!O$6)</f>
        <v>0.4507732340755124</v>
      </c>
      <c r="P97" s="330">
        <f>IF(P$6=0,0,P$6/OIS_fec!P$6)</f>
        <v>0.44992452476437372</v>
      </c>
      <c r="Q97" s="330">
        <f>IF(Q$6=0,0,Q$6/OIS_fec!Q$6)</f>
        <v>0.45064460101712434</v>
      </c>
      <c r="R97" s="330">
        <f>IF(R$6=0,0,R$6/OIS_fec!R$6)</f>
        <v>0.45037796080805603</v>
      </c>
      <c r="S97" s="330">
        <f>IF(S$6=0,0,S$6/OIS_fec!S$6)</f>
        <v>0.45030333035948417</v>
      </c>
      <c r="T97" s="330">
        <f>IF(T$6=0,0,T$6/OIS_fec!T$6)</f>
        <v>0.45022997560387096</v>
      </c>
      <c r="U97" s="330">
        <f>IF(U$6=0,0,U$6/OIS_fec!U$6)</f>
        <v>0.4500455670473818</v>
      </c>
      <c r="V97" s="330">
        <f>IF(V$6=0,0,V$6/OIS_fec!V$6)</f>
        <v>0.45004624778550112</v>
      </c>
      <c r="W97" s="330">
        <f>IF(W$6=0,0,W$6/OIS_fec!W$6)</f>
        <v>0.44974952099659055</v>
      </c>
      <c r="X97" s="330">
        <f>IF(X$6=0,0,X$6/OIS_fec!X$6)</f>
        <v>0.44877003904976526</v>
      </c>
      <c r="Y97" s="330">
        <f>IF(Y$6=0,0,Y$6/OIS_fec!Y$6)</f>
        <v>0.4487536185568175</v>
      </c>
      <c r="DA97" s="67"/>
    </row>
    <row r="98" spans="1:105" ht="12" customHeight="1" x14ac:dyDescent="0.25">
      <c r="A98" s="173" t="s">
        <v>92</v>
      </c>
      <c r="B98" s="331">
        <f>IF(B$7=0,0,B$7/OIS_fec!B$7)</f>
        <v>0.11796739658139981</v>
      </c>
      <c r="C98" s="331">
        <f>IF(C$7=0,0,C$7/OIS_fec!C$7)</f>
        <v>0.11814686240286698</v>
      </c>
      <c r="D98" s="331">
        <f>IF(D$7=0,0,D$7/OIS_fec!D$7)</f>
        <v>0.11814732273258861</v>
      </c>
      <c r="E98" s="331">
        <f>IF(E$7=0,0,E$7/OIS_fec!E$7)</f>
        <v>0.11783727738892856</v>
      </c>
      <c r="F98" s="331">
        <f>IF(F$7=0,0,F$7/OIS_fec!F$7)</f>
        <v>0.11782720227656193</v>
      </c>
      <c r="G98" s="331">
        <f>IF(G$7=0,0,G$7/OIS_fec!G$7)</f>
        <v>0.11788996840897902</v>
      </c>
      <c r="H98" s="331">
        <f>IF(H$7=0,0,H$7/OIS_fec!H$7)</f>
        <v>0.11755797099157045</v>
      </c>
      <c r="I98" s="331">
        <f>IF(I$7=0,0,I$7/OIS_fec!I$7)</f>
        <v>0.1176052960659093</v>
      </c>
      <c r="J98" s="331">
        <f>IF(J$7=0,0,J$7/OIS_fec!J$7)</f>
        <v>0.11757291610045631</v>
      </c>
      <c r="K98" s="331">
        <f>IF(K$7=0,0,K$7/OIS_fec!K$7)</f>
        <v>0.11779007600995178</v>
      </c>
      <c r="L98" s="331">
        <f>IF(L$7=0,0,L$7/OIS_fec!L$7)</f>
        <v>0.11678936847487091</v>
      </c>
      <c r="M98" s="331">
        <f>IF(M$7=0,0,M$7/OIS_fec!M$7)</f>
        <v>0.1164917137262676</v>
      </c>
      <c r="N98" s="331">
        <f>IF(N$7=0,0,N$7/OIS_fec!N$7)</f>
        <v>0.11681021805665051</v>
      </c>
      <c r="O98" s="331">
        <f>IF(O$7=0,0,O$7/OIS_fec!O$7)</f>
        <v>0.11649865273015855</v>
      </c>
      <c r="P98" s="331">
        <f>IF(P$7=0,0,P$7/OIS_fec!P$7)</f>
        <v>0.11619271470413002</v>
      </c>
      <c r="Q98" s="331">
        <f>IF(Q$7=0,0,Q$7/OIS_fec!Q$7)</f>
        <v>0.11647311313347247</v>
      </c>
      <c r="R98" s="331">
        <f>IF(R$7=0,0,R$7/OIS_fec!R$7)</f>
        <v>0.11639111250721439</v>
      </c>
      <c r="S98" s="331">
        <f>IF(S$7=0,0,S$7/OIS_fec!S$7)</f>
        <v>0.11636373618913586</v>
      </c>
      <c r="T98" s="331">
        <f>IF(T$7=0,0,T$7/OIS_fec!T$7)</f>
        <v>0.11635042835001345</v>
      </c>
      <c r="U98" s="331">
        <f>IF(U$7=0,0,U$7/OIS_fec!U$7)</f>
        <v>0.11627981786059083</v>
      </c>
      <c r="V98" s="331">
        <f>IF(V$7=0,0,V$7/OIS_fec!V$7)</f>
        <v>0.11625692945545663</v>
      </c>
      <c r="W98" s="331">
        <f>IF(W$7=0,0,W$7/OIS_fec!W$7)</f>
        <v>0.11618546615195395</v>
      </c>
      <c r="X98" s="331">
        <f>IF(X$7=0,0,X$7/OIS_fec!X$7)</f>
        <v>0.11582067541167981</v>
      </c>
      <c r="Y98" s="331">
        <f>IF(Y$7=0,0,Y$7/OIS_fec!Y$7)</f>
        <v>0.11581190550923934</v>
      </c>
      <c r="DA98" s="177"/>
    </row>
    <row r="99" spans="1:105" ht="12" customHeight="1" x14ac:dyDescent="0.25">
      <c r="A99" s="173" t="s">
        <v>93</v>
      </c>
      <c r="B99" s="331">
        <f>IF(B$8=0,0,B$8/OIS_fec!B$8)</f>
        <v>0.646946586344191</v>
      </c>
      <c r="C99" s="331">
        <f>IF(C$8=0,0,C$8/OIS_fec!C$8)</f>
        <v>0.64795828564261804</v>
      </c>
      <c r="D99" s="331">
        <f>IF(D$8=0,0,D$8/OIS_fec!D$8)</f>
        <v>0.64797205807261105</v>
      </c>
      <c r="E99" s="331">
        <f>IF(E$8=0,0,E$8/OIS_fec!E$8)</f>
        <v>0.64626080555019527</v>
      </c>
      <c r="F99" s="331">
        <f>IF(F$8=0,0,F$8/OIS_fec!F$8)</f>
        <v>0.64620447982204576</v>
      </c>
      <c r="G99" s="331">
        <f>IF(G$8=0,0,G$8/OIS_fec!G$8)</f>
        <v>0.6465690890903748</v>
      </c>
      <c r="H99" s="331">
        <f>IF(H$8=0,0,H$8/OIS_fec!H$8)</f>
        <v>0.64471518467790145</v>
      </c>
      <c r="I99" s="331">
        <f>IF(I$8=0,0,I$8/OIS_fec!I$8)</f>
        <v>0.6449883198868045</v>
      </c>
      <c r="J99" s="331">
        <f>IF(J$8=0,0,J$8/OIS_fec!J$8)</f>
        <v>0.64477594892379597</v>
      </c>
      <c r="K99" s="331">
        <f>IF(K$8=0,0,K$8/OIS_fec!K$8)</f>
        <v>0.64608188523308563</v>
      </c>
      <c r="L99" s="331">
        <f>IF(L$8=0,0,L$8/OIS_fec!L$8)</f>
        <v>0.64019425115026141</v>
      </c>
      <c r="M99" s="331">
        <f>IF(M$8=0,0,M$8/OIS_fec!M$8)</f>
        <v>0.63825115865247584</v>
      </c>
      <c r="N99" s="331">
        <f>IF(N$8=0,0,N$8/OIS_fec!N$8)</f>
        <v>0.6402586679158031</v>
      </c>
      <c r="O99" s="331">
        <f>IF(O$8=0,0,O$8/OIS_fec!O$8)</f>
        <v>0.63825373047981349</v>
      </c>
      <c r="P99" s="331">
        <f>IF(P$8=0,0,P$8/OIS_fec!P$8)</f>
        <v>0.63624494877759674</v>
      </c>
      <c r="Q99" s="331">
        <f>IF(Q$8=0,0,Q$8/OIS_fec!Q$8)</f>
        <v>0.6381446200101657</v>
      </c>
      <c r="R99" s="331">
        <f>IF(R$8=0,0,R$8/OIS_fec!R$8)</f>
        <v>0.63764926767102714</v>
      </c>
      <c r="S99" s="331">
        <f>IF(S$8=0,0,S$8/OIS_fec!S$8)</f>
        <v>0.63746917531489522</v>
      </c>
      <c r="T99" s="331">
        <f>IF(T$8=0,0,T$8/OIS_fec!T$8)</f>
        <v>0.63741888552057979</v>
      </c>
      <c r="U99" s="331">
        <f>IF(U$8=0,0,U$8/OIS_fec!U$8)</f>
        <v>0.63694511569328149</v>
      </c>
      <c r="V99" s="331">
        <f>IF(V$8=0,0,V$8/OIS_fec!V$8)</f>
        <v>0.63672841573886618</v>
      </c>
      <c r="W99" s="331">
        <f>IF(W$8=0,0,W$8/OIS_fec!W$8)</f>
        <v>0.63636057420677494</v>
      </c>
      <c r="X99" s="331">
        <f>IF(X$8=0,0,X$8/OIS_fec!X$8)</f>
        <v>0.63389993088372942</v>
      </c>
      <c r="Y99" s="331">
        <f>IF(Y$8=0,0,Y$8/OIS_fec!Y$8)</f>
        <v>0.63383202288653639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0.4511346694019564</v>
      </c>
      <c r="C100" s="331">
        <f>IF(C$9=0,0,C$9/OIS_fec!C$9)</f>
        <v>0.45169093818980516</v>
      </c>
      <c r="D100" s="331">
        <f>IF(D$9=0,0,D$9/OIS_fec!D$9)</f>
        <v>0.45167126401542435</v>
      </c>
      <c r="E100" s="331">
        <f>IF(E$9=0,0,E$9/OIS_fec!E$9)</f>
        <v>0.45063881704914632</v>
      </c>
      <c r="F100" s="331">
        <f>IF(F$9=0,0,F$9/OIS_fec!F$9)</f>
        <v>0.45060584850938096</v>
      </c>
      <c r="G100" s="331">
        <f>IF(G$9=0,0,G$9/OIS_fec!G$9)</f>
        <v>0.45078648056803555</v>
      </c>
      <c r="H100" s="331">
        <f>IF(H$9=0,0,H$9/OIS_fec!H$9)</f>
        <v>0.44968540212525243</v>
      </c>
      <c r="I100" s="331">
        <f>IF(I$9=0,0,I$9/OIS_fec!I$9)</f>
        <v>0.44983024314657938</v>
      </c>
      <c r="J100" s="331">
        <f>IF(J$9=0,0,J$9/OIS_fec!J$9)</f>
        <v>0.44977229955236847</v>
      </c>
      <c r="K100" s="331">
        <f>IF(K$9=0,0,K$9/OIS_fec!K$9)</f>
        <v>0.4503374766770783</v>
      </c>
      <c r="L100" s="331">
        <f>IF(L$9=0,0,L$9/OIS_fec!L$9)</f>
        <v>0.44733594878992228</v>
      </c>
      <c r="M100" s="331">
        <f>IF(M$9=0,0,M$9/OIS_fec!M$9)</f>
        <v>0.44661555294620231</v>
      </c>
      <c r="N100" s="331">
        <f>IF(N$9=0,0,N$9/OIS_fec!N$9)</f>
        <v>0.4474788431139885</v>
      </c>
      <c r="O100" s="331">
        <f>IF(O$9=0,0,O$9/OIS_fec!O$9)</f>
        <v>0.44668407334473453</v>
      </c>
      <c r="P100" s="331">
        <f>IF(P$9=0,0,P$9/OIS_fec!P$9)</f>
        <v>0.44590620761508165</v>
      </c>
      <c r="Q100" s="331">
        <f>IF(Q$9=0,0,Q$9/OIS_fec!Q$9)</f>
        <v>0.44655108844769398</v>
      </c>
      <c r="R100" s="331">
        <f>IF(R$9=0,0,R$9/OIS_fec!R$9)</f>
        <v>0.44629684808042835</v>
      </c>
      <c r="S100" s="331">
        <f>IF(S$9=0,0,S$9/OIS_fec!S$9)</f>
        <v>0.44622889791178461</v>
      </c>
      <c r="T100" s="331">
        <f>IF(T$9=0,0,T$9/OIS_fec!T$9)</f>
        <v>0.44615216859703333</v>
      </c>
      <c r="U100" s="331">
        <f>IF(U$9=0,0,U$9/OIS_fec!U$9)</f>
        <v>0.44598630665364825</v>
      </c>
      <c r="V100" s="331">
        <f>IF(V$9=0,0,V$9/OIS_fec!V$9)</f>
        <v>0.44600353701325346</v>
      </c>
      <c r="W100" s="331">
        <f>IF(W$9=0,0,W$9/OIS_fec!W$9)</f>
        <v>0.44570603264666586</v>
      </c>
      <c r="X100" s="331">
        <f>IF(X$9=0,0,X$9/OIS_fec!X$9)</f>
        <v>0.44481345940898304</v>
      </c>
      <c r="Y100" s="331">
        <f>IF(Y$9=0,0,Y$9/OIS_fec!Y$9)</f>
        <v>0.4448002440510006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0.77336937562193098</v>
      </c>
      <c r="C101" s="332">
        <f>IF(C$10=0,0,C$10/OIS_fec!C$10)</f>
        <v>0.79425815085226925</v>
      </c>
      <c r="D101" s="332">
        <f>IF(D$10=0,0,D$10/OIS_fec!D$10)</f>
        <v>0.79442411005157965</v>
      </c>
      <c r="E101" s="332">
        <f>IF(E$10=0,0,E$10/OIS_fec!E$10)</f>
        <v>0.78431293283981407</v>
      </c>
      <c r="F101" s="332">
        <f>IF(F$10=0,0,F$10/OIS_fec!F$10)</f>
        <v>0.78471042561297011</v>
      </c>
      <c r="G101" s="332">
        <f>IF(G$10=0,0,G$10/OIS_fec!G$10)</f>
        <v>0.78882229625478295</v>
      </c>
      <c r="H101" s="332">
        <f>IF(H$10=0,0,H$10/OIS_fec!H$10)</f>
        <v>0.7865613261552783</v>
      </c>
      <c r="I101" s="332">
        <f>IF(I$10=0,0,I$10/OIS_fec!I$10)</f>
        <v>0.78641757274209501</v>
      </c>
      <c r="J101" s="332">
        <f>IF(J$10=0,0,J$10/OIS_fec!J$10)</f>
        <v>0.78510805298502429</v>
      </c>
      <c r="K101" s="332">
        <f>IF(K$10=0,0,K$10/OIS_fec!K$10)</f>
        <v>0.78923118845857287</v>
      </c>
      <c r="L101" s="332">
        <f>IF(L$10=0,0,L$10/OIS_fec!L$10)</f>
        <v>0.78114930423309636</v>
      </c>
      <c r="M101" s="332">
        <f>IF(M$10=0,0,M$10/OIS_fec!M$10)</f>
        <v>0.77795182486160186</v>
      </c>
      <c r="N101" s="332">
        <f>IF(N$10=0,0,N$10/OIS_fec!N$10)</f>
        <v>0.78142469719197782</v>
      </c>
      <c r="O101" s="332">
        <f>IF(O$10=0,0,O$10/OIS_fec!O$10)</f>
        <v>0.78137482209643594</v>
      </c>
      <c r="P101" s="332">
        <f>IF(P$10=0,0,P$10/OIS_fec!P$10)</f>
        <v>0.77777342726759269</v>
      </c>
      <c r="Q101" s="332">
        <f>IF(Q$10=0,0,Q$10/OIS_fec!Q$10)</f>
        <v>0.78152389552431623</v>
      </c>
      <c r="R101" s="332">
        <f>IF(R$10=0,0,R$10/OIS_fec!R$10)</f>
        <v>0.7815595828261187</v>
      </c>
      <c r="S101" s="332">
        <f>IF(S$10=0,0,S$10/OIS_fec!S$10)</f>
        <v>0.7823491373366398</v>
      </c>
      <c r="T101" s="332">
        <f>IF(T$10=0,0,T$10/OIS_fec!T$10)</f>
        <v>0.78219033538454152</v>
      </c>
      <c r="U101" s="332">
        <f>IF(U$10=0,0,U$10/OIS_fec!U$10)</f>
        <v>0.78187289562332274</v>
      </c>
      <c r="V101" s="332">
        <f>IF(V$10=0,0,V$10/OIS_fec!V$10)</f>
        <v>0.78054512719678604</v>
      </c>
      <c r="W101" s="332">
        <f>IF(W$10=0,0,W$10/OIS_fec!W$10)</f>
        <v>0.77892881356655352</v>
      </c>
      <c r="X101" s="332">
        <f>IF(X$10=0,0,X$10/OIS_fec!X$10)</f>
        <v>0.77406701248527265</v>
      </c>
      <c r="Y101" s="332">
        <f>IF(Y$10=0,0,Y$10/OIS_fec!Y$10)</f>
        <v>0.77212265642588485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0.42741312651457036</v>
      </c>
      <c r="C102" s="348">
        <f>IF(C$16=0,0,C$16/OIS_fec!C$16)</f>
        <v>0.43270615168076532</v>
      </c>
      <c r="D102" s="348">
        <f>IF(D$16=0,0,D$16/OIS_fec!D$16)</f>
        <v>0.43056086431585772</v>
      </c>
      <c r="E102" s="348">
        <f>IF(E$16=0,0,E$16/OIS_fec!E$16)</f>
        <v>0.42728928168705432</v>
      </c>
      <c r="F102" s="348">
        <f>IF(F$16=0,0,F$16/OIS_fec!F$16)</f>
        <v>0.42826457538311169</v>
      </c>
      <c r="G102" s="348">
        <f>IF(G$16=0,0,G$16/OIS_fec!G$16)</f>
        <v>0.42677155382653392</v>
      </c>
      <c r="H102" s="348">
        <f>IF(H$16=0,0,H$16/OIS_fec!H$16)</f>
        <v>0.42604674551212612</v>
      </c>
      <c r="I102" s="348">
        <f>IF(I$16=0,0,I$16/OIS_fec!I$16)</f>
        <v>0.42572204797684843</v>
      </c>
      <c r="J102" s="348">
        <f>IF(J$16=0,0,J$16/OIS_fec!J$16)</f>
        <v>0.42758079563301332</v>
      </c>
      <c r="K102" s="348">
        <f>IF(K$16=0,0,K$16/OIS_fec!K$16)</f>
        <v>0.42929369429555903</v>
      </c>
      <c r="L102" s="348">
        <f>IF(L$16=0,0,L$16/OIS_fec!L$16)</f>
        <v>0.42756762489908168</v>
      </c>
      <c r="M102" s="348">
        <f>IF(M$16=0,0,M$16/OIS_fec!M$16)</f>
        <v>0.42483008084053275</v>
      </c>
      <c r="N102" s="348">
        <f>IF(N$16=0,0,N$16/OIS_fec!N$16)</f>
        <v>0.42688901841957516</v>
      </c>
      <c r="O102" s="348">
        <f>IF(O$16=0,0,O$16/OIS_fec!O$16)</f>
        <v>0.42841737794809048</v>
      </c>
      <c r="P102" s="348">
        <f>IF(P$16=0,0,P$16/OIS_fec!P$16)</f>
        <v>0.42804089605350448</v>
      </c>
      <c r="Q102" s="348">
        <f>IF(Q$16=0,0,Q$16/OIS_fec!Q$16)</f>
        <v>0.42977293660952814</v>
      </c>
      <c r="R102" s="348">
        <f>IF(R$16=0,0,R$16/OIS_fec!R$16)</f>
        <v>0.42876224411363451</v>
      </c>
      <c r="S102" s="348">
        <f>IF(S$16=0,0,S$16/OIS_fec!S$16)</f>
        <v>0.42961069795085083</v>
      </c>
      <c r="T102" s="348">
        <f>IF(T$16=0,0,T$16/OIS_fec!T$16)</f>
        <v>0.42964590015367188</v>
      </c>
      <c r="U102" s="348">
        <f>IF(U$16=0,0,U$16/OIS_fec!U$16)</f>
        <v>0.42890314420899084</v>
      </c>
      <c r="V102" s="348">
        <f>IF(V$16=0,0,V$16/OIS_fec!V$16)</f>
        <v>0.38120340163575134</v>
      </c>
      <c r="W102" s="348">
        <f>IF(W$16=0,0,W$16/OIS_fec!W$16)</f>
        <v>0.38227058706039502</v>
      </c>
      <c r="X102" s="348">
        <f>IF(X$16=0,0,X$16/OIS_fec!X$16)</f>
        <v>0.38579875904543759</v>
      </c>
      <c r="Y102" s="348">
        <f>IF(Y$16=0,0,Y$16/OIS_fec!Y$16)</f>
        <v>0.38056367684405201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0.23367554235721932</v>
      </c>
      <c r="C103" s="348">
        <f>IF(C$27=0,0,C$27/OIS_fec!C$27)</f>
        <v>0.2364944891886164</v>
      </c>
      <c r="D103" s="348">
        <f>IF(D$27=0,0,D$27/OIS_fec!D$27)</f>
        <v>0.23365724913813218</v>
      </c>
      <c r="E103" s="348">
        <f>IF(E$27=0,0,E$27/OIS_fec!E$27)</f>
        <v>0.23044323094543823</v>
      </c>
      <c r="F103" s="348">
        <f>IF(F$27=0,0,F$27/OIS_fec!F$27)</f>
        <v>0.23116990614096261</v>
      </c>
      <c r="G103" s="348">
        <f>IF(G$27=0,0,G$27/OIS_fec!G$27)</f>
        <v>0.22772241638939347</v>
      </c>
      <c r="H103" s="348">
        <f>IF(H$27=0,0,H$27/OIS_fec!H$27)</f>
        <v>0.22623662716963433</v>
      </c>
      <c r="I103" s="348">
        <f>IF(I$27=0,0,I$27/OIS_fec!I$27)</f>
        <v>0.22630627028804326</v>
      </c>
      <c r="J103" s="348">
        <f>IF(J$27=0,0,J$27/OIS_fec!J$27)</f>
        <v>0.22707188627283373</v>
      </c>
      <c r="K103" s="348">
        <f>IF(K$27=0,0,K$27/OIS_fec!K$27)</f>
        <v>0.22946314228621553</v>
      </c>
      <c r="L103" s="348">
        <f>IF(L$27=0,0,L$27/OIS_fec!L$27)</f>
        <v>0.22470740029007905</v>
      </c>
      <c r="M103" s="348">
        <f>IF(M$27=0,0,M$27/OIS_fec!M$27)</f>
        <v>0.22181580978348797</v>
      </c>
      <c r="N103" s="348">
        <f>IF(N$27=0,0,N$27/OIS_fec!N$27)</f>
        <v>0.22338170137908722</v>
      </c>
      <c r="O103" s="348">
        <f>IF(O$27=0,0,O$27/OIS_fec!O$27)</f>
        <v>0.22037370241434773</v>
      </c>
      <c r="P103" s="348">
        <f>IF(P$27=0,0,P$27/OIS_fec!P$27)</f>
        <v>0.21915226364913043</v>
      </c>
      <c r="Q103" s="348">
        <f>IF(Q$27=0,0,Q$27/OIS_fec!Q$27)</f>
        <v>0.22133075871727745</v>
      </c>
      <c r="R103" s="348">
        <f>IF(R$27=0,0,R$27/OIS_fec!R$27)</f>
        <v>0.22082369740325539</v>
      </c>
      <c r="S103" s="348">
        <f>IF(S$27=0,0,S$27/OIS_fec!S$27)</f>
        <v>0.22191739558673393</v>
      </c>
      <c r="T103" s="348">
        <f>IF(T$27=0,0,T$27/OIS_fec!T$27)</f>
        <v>0.22266706699939939</v>
      </c>
      <c r="U103" s="348">
        <f>IF(U$27=0,0,U$27/OIS_fec!U$27)</f>
        <v>0.22167763835157844</v>
      </c>
      <c r="V103" s="348">
        <f>IF(V$27=0,0,V$27/OIS_fec!V$27)</f>
        <v>0.22277350562913553</v>
      </c>
      <c r="W103" s="348">
        <f>IF(W$27=0,0,W$27/OIS_fec!W$27)</f>
        <v>0.22315551735496056</v>
      </c>
      <c r="X103" s="348">
        <f>IF(X$27=0,0,X$27/OIS_fec!X$27)</f>
        <v>0.22227495255827975</v>
      </c>
      <c r="Y103" s="348">
        <f>IF(Y$27=0,0,Y$27/OIS_fec!Y$27)</f>
        <v>0.2226155807610514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0.25752474679705484</v>
      </c>
      <c r="C104" s="348">
        <f>IF(C$35=0,0,C$35/OIS_fec!C$35)</f>
        <v>0.25652116992896623</v>
      </c>
      <c r="D104" s="348">
        <f>IF(D$35=0,0,D$35/OIS_fec!D$35)</f>
        <v>0.25554799147154572</v>
      </c>
      <c r="E104" s="348">
        <f>IF(E$35=0,0,E$35/OIS_fec!E$35)</f>
        <v>0.25603208416042361</v>
      </c>
      <c r="F104" s="348">
        <f>IF(F$35=0,0,F$35/OIS_fec!F$35)</f>
        <v>0.25586872416010098</v>
      </c>
      <c r="G104" s="348">
        <f>IF(G$35=0,0,G$35/OIS_fec!G$35)</f>
        <v>0.25626564287409515</v>
      </c>
      <c r="H104" s="348">
        <f>IF(H$35=0,0,H$35/OIS_fec!H$35)</f>
        <v>0.25495184257396009</v>
      </c>
      <c r="I104" s="348">
        <f>IF(I$35=0,0,I$35/OIS_fec!I$35)</f>
        <v>0.25545926920983636</v>
      </c>
      <c r="J104" s="348">
        <f>IF(J$35=0,0,J$35/OIS_fec!J$35)</f>
        <v>0.25797479496546422</v>
      </c>
      <c r="K104" s="348">
        <f>IF(K$35=0,0,K$35/OIS_fec!K$35)</f>
        <v>0.25771333935146978</v>
      </c>
      <c r="L104" s="348">
        <f>IF(L$35=0,0,L$35/OIS_fec!L$35)</f>
        <v>0.25458099615062202</v>
      </c>
      <c r="M104" s="348">
        <f>IF(M$35=0,0,M$35/OIS_fec!M$35)</f>
        <v>0.25458048580042392</v>
      </c>
      <c r="N104" s="348">
        <f>IF(N$35=0,0,N$35/OIS_fec!N$35)</f>
        <v>0.25566567076156477</v>
      </c>
      <c r="O104" s="348">
        <f>IF(O$35=0,0,O$35/OIS_fec!O$35)</f>
        <v>0.25313962916784571</v>
      </c>
      <c r="P104" s="348">
        <f>IF(P$35=0,0,P$35/OIS_fec!P$35)</f>
        <v>0.2523794349779056</v>
      </c>
      <c r="Q104" s="348">
        <f>IF(Q$35=0,0,Q$35/OIS_fec!Q$35)</f>
        <v>0.25313497560920739</v>
      </c>
      <c r="R104" s="348">
        <f>IF(R$35=0,0,R$35/OIS_fec!R$35)</f>
        <v>0.25235015467172611</v>
      </c>
      <c r="S104" s="348">
        <f>IF(S$35=0,0,S$35/OIS_fec!S$35)</f>
        <v>0.25231036331020834</v>
      </c>
      <c r="T104" s="348">
        <f>IF(T$35=0,0,T$35/OIS_fec!T$35)</f>
        <v>0.2525848461044517</v>
      </c>
      <c r="U104" s="348">
        <f>IF(U$35=0,0,U$35/OIS_fec!U$35)</f>
        <v>0.25207552719775306</v>
      </c>
      <c r="V104" s="348">
        <f>IF(V$35=0,0,V$35/OIS_fec!V$35)</f>
        <v>0.2383572243466138</v>
      </c>
      <c r="W104" s="348">
        <f>IF(W$35=0,0,W$35/OIS_fec!W$35)</f>
        <v>0.2377574042522376</v>
      </c>
      <c r="X104" s="348">
        <f>IF(X$35=0,0,X$35/OIS_fec!X$35)</f>
        <v>0.23768524324823531</v>
      </c>
      <c r="Y104" s="348">
        <f>IF(Y$35=0,0,Y$35/OIS_fec!Y$35)</f>
        <v>0.23477172109477026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0.66778199968041529</v>
      </c>
      <c r="C105" s="348">
        <f>IF(C$54=0,0,C$54/OIS_fec!C$54)</f>
        <v>0.69714256760644999</v>
      </c>
      <c r="D105" s="348">
        <f>IF(D$54=0,0,D$54/OIS_fec!D$54)</f>
        <v>0.70040579296725958</v>
      </c>
      <c r="E105" s="348">
        <f>IF(E$54=0,0,E$54/OIS_fec!E$54)</f>
        <v>0.66685599333535328</v>
      </c>
      <c r="F105" s="348">
        <f>IF(F$54=0,0,F$54/OIS_fec!F$54)</f>
        <v>0.66459408837372225</v>
      </c>
      <c r="G105" s="348">
        <f>IF(G$54=0,0,G$54/OIS_fec!G$54)</f>
        <v>0.68278448694326854</v>
      </c>
      <c r="H105" s="348">
        <f>IF(H$54=0,0,H$54/OIS_fec!H$54)</f>
        <v>0.6717443024501456</v>
      </c>
      <c r="I105" s="348">
        <f>IF(I$54=0,0,I$54/OIS_fec!I$54)</f>
        <v>0.67544426336025554</v>
      </c>
      <c r="J105" s="348">
        <f>IF(J$54=0,0,J$54/OIS_fec!J$54)</f>
        <v>0.67448775310373876</v>
      </c>
      <c r="K105" s="348">
        <f>IF(K$54=0,0,K$54/OIS_fec!K$54)</f>
        <v>0.70316833552394553</v>
      </c>
      <c r="L105" s="348">
        <f>IF(L$54=0,0,L$54/OIS_fec!L$54)</f>
        <v>0.64133497945006745</v>
      </c>
      <c r="M105" s="348">
        <f>IF(M$54=0,0,M$54/OIS_fec!M$54)</f>
        <v>0.63034789929297896</v>
      </c>
      <c r="N105" s="348">
        <f>IF(N$54=0,0,N$54/OIS_fec!N$54)</f>
        <v>0.64858341252059348</v>
      </c>
      <c r="O105" s="348">
        <f>IF(O$54=0,0,O$54/OIS_fec!O$54)</f>
        <v>0.65848165679951776</v>
      </c>
      <c r="P105" s="348">
        <f>IF(P$54=0,0,P$54/OIS_fec!P$54)</f>
        <v>0.61677119369358102</v>
      </c>
      <c r="Q105" s="348">
        <f>IF(Q$54=0,0,Q$54/OIS_fec!Q$54)</f>
        <v>0.64322804440377757</v>
      </c>
      <c r="R105" s="348">
        <f>IF(R$54=0,0,R$54/OIS_fec!R$54)</f>
        <v>0.64040199052480673</v>
      </c>
      <c r="S105" s="348">
        <f>IF(S$54=0,0,S$54/OIS_fec!S$54)</f>
        <v>0.63098157970072299</v>
      </c>
      <c r="T105" s="348">
        <f>IF(T$54=0,0,T$54/OIS_fec!T$54)</f>
        <v>0.63157551639662257</v>
      </c>
      <c r="U105" s="348">
        <f>IF(U$54=0,0,U$54/OIS_fec!U$54)</f>
        <v>0.62874432329892982</v>
      </c>
      <c r="V105" s="348">
        <f>IF(V$54=0,0,V$54/OIS_fec!V$54)</f>
        <v>0.66046492177283544</v>
      </c>
      <c r="W105" s="348">
        <f>IF(W$54=0,0,W$54/OIS_fec!W$54)</f>
        <v>0.64658757265592171</v>
      </c>
      <c r="X105" s="348">
        <f>IF(X$54=0,0,X$54/OIS_fec!X$54)</f>
        <v>0.60779072152982894</v>
      </c>
      <c r="Y105" s="348">
        <f>IF(Y$54=0,0,Y$54/OIS_fec!Y$54)</f>
        <v>0.59727983370181692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</v>
      </c>
      <c r="C106" s="348">
        <f>IF(C$68=0,0,C$68/OIS_fec!C$68)</f>
        <v>0</v>
      </c>
      <c r="D106" s="348">
        <f>IF(D$68=0,0,D$68/OIS_fec!D$68)</f>
        <v>0</v>
      </c>
      <c r="E106" s="348">
        <f>IF(E$68=0,0,E$68/OIS_fec!E$68)</f>
        <v>0</v>
      </c>
      <c r="F106" s="348">
        <f>IF(F$68=0,0,F$68/OIS_fec!F$68)</f>
        <v>0</v>
      </c>
      <c r="G106" s="348">
        <f>IF(G$68=0,0,G$68/OIS_fec!G$68)</f>
        <v>0.31744422903925046</v>
      </c>
      <c r="H106" s="348">
        <f>IF(H$68=0,0,H$68/OIS_fec!H$68)</f>
        <v>0.31743251135134387</v>
      </c>
      <c r="I106" s="348">
        <f>IF(I$68=0,0,I$68/OIS_fec!I$68)</f>
        <v>0.31759785351310604</v>
      </c>
      <c r="J106" s="348">
        <f>IF(J$68=0,0,J$68/OIS_fec!J$68)</f>
        <v>0.31788480441364553</v>
      </c>
      <c r="K106" s="348">
        <f>IF(K$68=0,0,K$68/OIS_fec!K$68)</f>
        <v>0.31773311097946644</v>
      </c>
      <c r="L106" s="348">
        <f>IF(L$68=0,0,L$68/OIS_fec!L$68)</f>
        <v>0.31774823480926806</v>
      </c>
      <c r="M106" s="348">
        <f>IF(M$68=0,0,M$68/OIS_fec!M$68)</f>
        <v>0.31755033738720179</v>
      </c>
      <c r="N106" s="348">
        <f>IF(N$68=0,0,N$68/OIS_fec!N$68)</f>
        <v>0.31761130358542555</v>
      </c>
      <c r="O106" s="348">
        <f>IF(O$68=0,0,O$68/OIS_fec!O$68)</f>
        <v>0.31736651226316026</v>
      </c>
      <c r="P106" s="348">
        <f>IF(P$68=0,0,P$68/OIS_fec!P$68)</f>
        <v>0.31752744879298134</v>
      </c>
      <c r="Q106" s="348">
        <f>IF(Q$68=0,0,Q$68/OIS_fec!Q$68)</f>
        <v>0.31777805893827638</v>
      </c>
      <c r="R106" s="348">
        <f>IF(R$68=0,0,R$68/OIS_fec!R$68)</f>
        <v>0.31856174831812017</v>
      </c>
      <c r="S106" s="348">
        <f>IF(S$68=0,0,S$68/OIS_fec!S$68)</f>
        <v>0.31886629925008336</v>
      </c>
      <c r="T106" s="348">
        <f>IF(T$68=0,0,T$68/OIS_fec!T$68)</f>
        <v>0.31890580046738026</v>
      </c>
      <c r="U106" s="348">
        <f>IF(U$68=0,0,U$68/OIS_fec!U$68)</f>
        <v>0.31882528071988392</v>
      </c>
      <c r="V106" s="348">
        <f>IF(V$68=0,0,V$68/OIS_fec!V$68)</f>
        <v>0.31880890028146047</v>
      </c>
      <c r="W106" s="348">
        <f>IF(W$68=0,0,W$68/OIS_fec!W$68)</f>
        <v>0.31904251353657614</v>
      </c>
      <c r="X106" s="348">
        <f>IF(X$68=0,0,X$68/OIS_fec!X$68)</f>
        <v>0.31908813411478465</v>
      </c>
      <c r="Y106" s="348">
        <f>IF(Y$68=0,0,Y$68/OIS_fec!Y$68)</f>
        <v>0.31890318888982283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0.48977590424581158</v>
      </c>
      <c r="C107" s="333">
        <f>IF(C$69=0,0,C$69/OIS_fec!C$69)</f>
        <v>0.49046615357788809</v>
      </c>
      <c r="D107" s="333">
        <f>IF(D$69=0,0,D$69/OIS_fec!D$69)</f>
        <v>0.49048438177825604</v>
      </c>
      <c r="E107" s="333">
        <f>IF(E$69=0,0,E$69/OIS_fec!E$69)</f>
        <v>0.48934415031545014</v>
      </c>
      <c r="F107" s="333">
        <f>IF(F$69=0,0,F$69/OIS_fec!F$69)</f>
        <v>0.48930557214074888</v>
      </c>
      <c r="G107" s="333">
        <f>IF(G$69=0,0,G$69/OIS_fec!G$69)</f>
        <v>0.48956668474015075</v>
      </c>
      <c r="H107" s="333">
        <f>IF(H$69=0,0,H$69/OIS_fec!H$69)</f>
        <v>0.48829107445894515</v>
      </c>
      <c r="I107" s="333">
        <f>IF(I$69=0,0,I$69/OIS_fec!I$69)</f>
        <v>0.4884890946062902</v>
      </c>
      <c r="J107" s="333">
        <f>IF(J$69=0,0,J$69/OIS_fec!J$69)</f>
        <v>0.48831162900116865</v>
      </c>
      <c r="K107" s="333">
        <f>IF(K$69=0,0,K$69/OIS_fec!K$69)</f>
        <v>0.48929640735853303</v>
      </c>
      <c r="L107" s="333">
        <f>IF(L$69=0,0,L$69/OIS_fec!L$69)</f>
        <v>0.4848097618525376</v>
      </c>
      <c r="M107" s="333">
        <f>IF(M$69=0,0,M$69/OIS_fec!M$69)</f>
        <v>0.48300354316507466</v>
      </c>
      <c r="N107" s="333">
        <f>IF(N$69=0,0,N$69/OIS_fec!N$69)</f>
        <v>0.48479321880143256</v>
      </c>
      <c r="O107" s="333">
        <f>IF(O$69=0,0,O$69/OIS_fec!O$69)</f>
        <v>0.48295502330432127</v>
      </c>
      <c r="P107" s="333">
        <f>IF(P$69=0,0,P$69/OIS_fec!P$69)</f>
        <v>0.48098078574556169</v>
      </c>
      <c r="Q107" s="333">
        <f>IF(Q$69=0,0,Q$69/OIS_fec!Q$69)</f>
        <v>0.48291989921711409</v>
      </c>
      <c r="R107" s="333">
        <f>IF(R$69=0,0,R$69/OIS_fec!R$69)</f>
        <v>0.48249467261889378</v>
      </c>
      <c r="S107" s="333">
        <f>IF(S$69=0,0,S$69/OIS_fec!S$69)</f>
        <v>0.48231987430582957</v>
      </c>
      <c r="T107" s="333">
        <f>IF(T$69=0,0,T$69/OIS_fec!T$69)</f>
        <v>0.48231643507076222</v>
      </c>
      <c r="U107" s="333">
        <f>IF(U$69=0,0,U$69/OIS_fec!U$69)</f>
        <v>0.48184241599522709</v>
      </c>
      <c r="V107" s="333">
        <f>IF(V$69=0,0,V$69/OIS_fec!V$69)</f>
        <v>0.48154440275929494</v>
      </c>
      <c r="W107" s="333">
        <f>IF(W$69=0,0,W$69/OIS_fec!W$69)</f>
        <v>0.48131161357467184</v>
      </c>
      <c r="X107" s="333">
        <f>IF(X$69=0,0,X$69/OIS_fec!X$69)</f>
        <v>0.47871751008387209</v>
      </c>
      <c r="Y107" s="333">
        <f>IF(Y$69=0,0,Y$69/OIS_fec!Y$69)</f>
        <v>0.47863092114902905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SE: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1081.09014804342</v>
      </c>
      <c r="C5" s="223">
        <v>575.20119996619269</v>
      </c>
      <c r="D5" s="223">
        <v>639.38876760597987</v>
      </c>
      <c r="E5" s="223">
        <v>983.62272564510818</v>
      </c>
      <c r="F5" s="223">
        <v>961.36360488503556</v>
      </c>
      <c r="G5" s="223">
        <v>1388.219753885933</v>
      </c>
      <c r="H5" s="223">
        <v>1388.5865251262469</v>
      </c>
      <c r="I5" s="223">
        <v>1445.7538800042321</v>
      </c>
      <c r="J5" s="223">
        <v>1581.470159403975</v>
      </c>
      <c r="K5" s="223">
        <v>1326.880817645547</v>
      </c>
      <c r="L5" s="223">
        <v>1506.190497844322</v>
      </c>
      <c r="M5" s="223">
        <v>1579.1329152041681</v>
      </c>
      <c r="N5" s="223">
        <v>1543.92912000409</v>
      </c>
      <c r="O5" s="223">
        <v>1470.143345404507</v>
      </c>
      <c r="P5" s="223">
        <v>1439.045418604363</v>
      </c>
      <c r="Q5" s="223">
        <v>1404.971055364668</v>
      </c>
      <c r="R5" s="223">
        <v>1483.398266045009</v>
      </c>
      <c r="S5" s="223">
        <v>1347.1254619251099</v>
      </c>
      <c r="T5" s="223">
        <v>1359.618695285129</v>
      </c>
      <c r="U5" s="223">
        <v>1359.751184645216</v>
      </c>
      <c r="V5" s="223">
        <v>1753.243870321952</v>
      </c>
      <c r="W5" s="223">
        <v>1804.7385847757059</v>
      </c>
      <c r="X5" s="223">
        <v>1742.581491256256</v>
      </c>
      <c r="Y5" s="223">
        <v>1812.4147879442539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12.67845334454068</v>
      </c>
      <c r="C10" s="260">
        <v>0.27753931129205822</v>
      </c>
      <c r="D10" s="260">
        <v>0.20375189411475031</v>
      </c>
      <c r="E10" s="260">
        <v>5.1739923413679314</v>
      </c>
      <c r="F10" s="260">
        <v>4.9789516559612901</v>
      </c>
      <c r="G10" s="260">
        <v>3.7207891198622129</v>
      </c>
      <c r="H10" s="260">
        <v>3.7368507848184862</v>
      </c>
      <c r="I10" s="260">
        <v>4.0445360954746237</v>
      </c>
      <c r="J10" s="260">
        <v>5.1862583157584146</v>
      </c>
      <c r="K10" s="260">
        <v>3.2315577808265559</v>
      </c>
      <c r="L10" s="260">
        <v>4.6578294616170854</v>
      </c>
      <c r="M10" s="260">
        <v>5.6987440328090706</v>
      </c>
      <c r="N10" s="260">
        <v>4.5982061810700543</v>
      </c>
      <c r="O10" s="260">
        <v>3.8164307096043699</v>
      </c>
      <c r="P10" s="260">
        <v>4.7925085294130723</v>
      </c>
      <c r="Q10" s="260">
        <v>3.3427674949543169</v>
      </c>
      <c r="R10" s="260">
        <v>2.9923099185011548</v>
      </c>
      <c r="S10" s="260">
        <v>2.3241238871227452</v>
      </c>
      <c r="T10" s="260">
        <v>2.3223774686199952</v>
      </c>
      <c r="U10" s="260">
        <v>2.311031762149875</v>
      </c>
      <c r="V10" s="260">
        <v>2.7092100437158919</v>
      </c>
      <c r="W10" s="260">
        <v>2.9482842935587139</v>
      </c>
      <c r="X10" s="260">
        <v>4.2377170468375702</v>
      </c>
      <c r="Y10" s="260">
        <v>5.2104251295268389</v>
      </c>
      <c r="DA10" s="68" t="s">
        <v>3190</v>
      </c>
    </row>
    <row r="11" spans="1:105" ht="12" customHeight="1" x14ac:dyDescent="0.25">
      <c r="A11" s="37" t="s">
        <v>159</v>
      </c>
      <c r="B11" s="226">
        <v>12.53364329149697</v>
      </c>
      <c r="C11" s="226">
        <v>0.23081299727161159</v>
      </c>
      <c r="D11" s="226">
        <v>0.1753604007932936</v>
      </c>
      <c r="E11" s="226">
        <v>4.9313172072028486</v>
      </c>
      <c r="F11" s="226">
        <v>4.664388296966214</v>
      </c>
      <c r="G11" s="226">
        <v>3.5868858989951811</v>
      </c>
      <c r="H11" s="226">
        <v>3.5720700494641591</v>
      </c>
      <c r="I11" s="226">
        <v>3.8747918080324029</v>
      </c>
      <c r="J11" s="226">
        <v>4.9244027867512301</v>
      </c>
      <c r="K11" s="226">
        <v>3.2218922475498561</v>
      </c>
      <c r="L11" s="226">
        <v>4.1096020937671698</v>
      </c>
      <c r="M11" s="226">
        <v>4.9531300307086257</v>
      </c>
      <c r="N11" s="226">
        <v>4.1362144156607181</v>
      </c>
      <c r="O11" s="226">
        <v>3.808098356525329</v>
      </c>
      <c r="P11" s="226">
        <v>4.7560890489146228</v>
      </c>
      <c r="Q11" s="226">
        <v>3.3205170727989319</v>
      </c>
      <c r="R11" s="226">
        <v>2.986716199251418</v>
      </c>
      <c r="S11" s="226">
        <v>2.249903656779078</v>
      </c>
      <c r="T11" s="226">
        <v>2.225018969325069</v>
      </c>
      <c r="U11" s="226">
        <v>2.2236820182522381</v>
      </c>
      <c r="V11" s="226">
        <v>2.6190895818000319</v>
      </c>
      <c r="W11" s="226">
        <v>2.8746953674818458</v>
      </c>
      <c r="X11" s="226">
        <v>4.1248624868998016</v>
      </c>
      <c r="Y11" s="226">
        <v>5.0073263432715418</v>
      </c>
      <c r="DA11" s="69" t="s">
        <v>3191</v>
      </c>
    </row>
    <row r="12" spans="1:105" ht="12" customHeight="1" x14ac:dyDescent="0.25">
      <c r="A12" s="37" t="s">
        <v>35</v>
      </c>
      <c r="B12" s="226">
        <v>0.1448100530437092</v>
      </c>
      <c r="C12" s="226">
        <v>4.6726314020446573E-2</v>
      </c>
      <c r="D12" s="226">
        <v>2.8391493321456698E-2</v>
      </c>
      <c r="E12" s="226">
        <v>0.2426751341650828</v>
      </c>
      <c r="F12" s="226">
        <v>0.31456335899507659</v>
      </c>
      <c r="G12" s="226">
        <v>0.13390322086703241</v>
      </c>
      <c r="H12" s="226">
        <v>0.16478073535432719</v>
      </c>
      <c r="I12" s="226">
        <v>0.16974428744222059</v>
      </c>
      <c r="J12" s="226">
        <v>0.26185552900718512</v>
      </c>
      <c r="K12" s="226">
        <v>9.6655332766998354E-3</v>
      </c>
      <c r="L12" s="226">
        <v>0.54822736784991477</v>
      </c>
      <c r="M12" s="226">
        <v>0.74561400210044748</v>
      </c>
      <c r="N12" s="226">
        <v>0.46199176540933629</v>
      </c>
      <c r="O12" s="226">
        <v>8.3323530790417287E-3</v>
      </c>
      <c r="P12" s="226">
        <v>3.6419480498448988E-2</v>
      </c>
      <c r="Q12" s="226">
        <v>2.2250422155385311E-2</v>
      </c>
      <c r="R12" s="226">
        <v>5.5937192497366832E-3</v>
      </c>
      <c r="S12" s="226">
        <v>7.4220230343666954E-2</v>
      </c>
      <c r="T12" s="226">
        <v>9.7358499294925641E-2</v>
      </c>
      <c r="U12" s="226">
        <v>8.734974389763725E-2</v>
      </c>
      <c r="V12" s="226">
        <v>9.0120461915860289E-2</v>
      </c>
      <c r="W12" s="226">
        <v>7.3588926076868455E-2</v>
      </c>
      <c r="X12" s="226">
        <v>0.11285455993776849</v>
      </c>
      <c r="Y12" s="226">
        <v>0.20309878625529659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167.42731861597579</v>
      </c>
      <c r="C16" s="261">
        <v>73.430886441159629</v>
      </c>
      <c r="D16" s="261">
        <v>88.207322566703738</v>
      </c>
      <c r="E16" s="261">
        <v>129.84452537497501</v>
      </c>
      <c r="F16" s="261">
        <v>123.0535752681771</v>
      </c>
      <c r="G16" s="261">
        <v>169.07752120404899</v>
      </c>
      <c r="H16" s="261">
        <v>171.27124827383969</v>
      </c>
      <c r="I16" s="261">
        <v>178.09081799669909</v>
      </c>
      <c r="J16" s="261">
        <v>189.92451460108359</v>
      </c>
      <c r="K16" s="261">
        <v>156.01193042899379</v>
      </c>
      <c r="L16" s="261">
        <v>186.81158639215599</v>
      </c>
      <c r="M16" s="261">
        <v>205.59334093534329</v>
      </c>
      <c r="N16" s="261">
        <v>198.61106523098761</v>
      </c>
      <c r="O16" s="261">
        <v>194.22219248567089</v>
      </c>
      <c r="P16" s="261">
        <v>189.6134808649592</v>
      </c>
      <c r="Q16" s="261">
        <v>183.11104403814579</v>
      </c>
      <c r="R16" s="261">
        <v>190.28409038741319</v>
      </c>
      <c r="S16" s="261">
        <v>171.30397737293231</v>
      </c>
      <c r="T16" s="261">
        <v>172.63682879689529</v>
      </c>
      <c r="U16" s="261">
        <v>175.40159285110991</v>
      </c>
      <c r="V16" s="261">
        <v>582.67016347957906</v>
      </c>
      <c r="W16" s="261">
        <v>559.42837051932679</v>
      </c>
      <c r="X16" s="261">
        <v>576.96661828703441</v>
      </c>
      <c r="Y16" s="261">
        <v>568.25404719414075</v>
      </c>
      <c r="DA16" s="70" t="s">
        <v>3196</v>
      </c>
    </row>
    <row r="17" spans="1:105" ht="12" customHeight="1" x14ac:dyDescent="0.25">
      <c r="A17" s="46" t="s">
        <v>28</v>
      </c>
      <c r="B17" s="229">
        <v>42.38830202278362</v>
      </c>
      <c r="C17" s="229">
        <v>25.517384782335409</v>
      </c>
      <c r="D17" s="229">
        <v>43.395775500972903</v>
      </c>
      <c r="E17" s="229">
        <v>54.896769359529173</v>
      </c>
      <c r="F17" s="229">
        <v>52.933487887201878</v>
      </c>
      <c r="G17" s="229">
        <v>62.364815697357628</v>
      </c>
      <c r="H17" s="229">
        <v>64.288200398746</v>
      </c>
      <c r="I17" s="229">
        <v>58.830221006424978</v>
      </c>
      <c r="J17" s="229">
        <v>49.794941160255433</v>
      </c>
      <c r="K17" s="229">
        <v>42.107695036572913</v>
      </c>
      <c r="L17" s="229">
        <v>58.29749356391941</v>
      </c>
      <c r="M17" s="229">
        <v>76.885624363725853</v>
      </c>
      <c r="N17" s="229">
        <v>69.62719416796844</v>
      </c>
      <c r="O17" s="229">
        <v>73.769539274305046</v>
      </c>
      <c r="P17" s="229">
        <v>74.355851162766513</v>
      </c>
      <c r="Q17" s="229">
        <v>74.972122802466913</v>
      </c>
      <c r="R17" s="229">
        <v>72.950628284685394</v>
      </c>
      <c r="S17" s="229">
        <v>69.295919347406766</v>
      </c>
      <c r="T17" s="229">
        <v>61.998867811738677</v>
      </c>
      <c r="U17" s="229">
        <v>73.777216131486142</v>
      </c>
      <c r="V17" s="229">
        <v>51.600680952576852</v>
      </c>
      <c r="W17" s="229">
        <v>54.360043269400308</v>
      </c>
      <c r="X17" s="229">
        <v>62.412587814773453</v>
      </c>
      <c r="Y17" s="229">
        <v>44.156548256888463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0.85769721836464696</v>
      </c>
      <c r="C19" s="229">
        <v>1.0055565005193161</v>
      </c>
      <c r="D19" s="229">
        <v>1.0137018119974111</v>
      </c>
      <c r="E19" s="229">
        <v>1.178406148383522</v>
      </c>
      <c r="F19" s="229">
        <v>1.151755656129184</v>
      </c>
      <c r="G19" s="229">
        <v>3.7153572348979762</v>
      </c>
      <c r="H19" s="229">
        <v>3.865019791156286</v>
      </c>
      <c r="I19" s="229">
        <v>3.8912441443769352</v>
      </c>
      <c r="J19" s="229">
        <v>4.8826554733516456</v>
      </c>
      <c r="K19" s="229">
        <v>3.8807980602828152</v>
      </c>
      <c r="L19" s="229">
        <v>4.4146794220268903</v>
      </c>
      <c r="M19" s="229">
        <v>3.8735999526294358</v>
      </c>
      <c r="N19" s="229">
        <v>3.6903929798768411</v>
      </c>
      <c r="O19" s="229">
        <v>3.292593251759822</v>
      </c>
      <c r="P19" s="229">
        <v>3.647259534161722</v>
      </c>
      <c r="Q19" s="229">
        <v>3.3869800294776429</v>
      </c>
      <c r="R19" s="229">
        <v>3.9096354573753569</v>
      </c>
      <c r="S19" s="229">
        <v>3.3362906597165889</v>
      </c>
      <c r="T19" s="229">
        <v>3.73103882110648</v>
      </c>
      <c r="U19" s="229">
        <v>3.4406288870821808</v>
      </c>
      <c r="V19" s="229">
        <v>4.8938398395732428</v>
      </c>
      <c r="W19" s="229">
        <v>5.1454146549600601</v>
      </c>
      <c r="X19" s="229">
        <v>5.1614472251333812</v>
      </c>
      <c r="Y19" s="229">
        <v>4.8259971696896304</v>
      </c>
      <c r="DA19" s="73" t="s">
        <v>3199</v>
      </c>
    </row>
    <row r="20" spans="1:105" ht="12" customHeight="1" x14ac:dyDescent="0.25">
      <c r="A20" s="46" t="s">
        <v>159</v>
      </c>
      <c r="B20" s="229">
        <v>88.038575245364626</v>
      </c>
      <c r="C20" s="229">
        <v>7.7285515664783722</v>
      </c>
      <c r="D20" s="229">
        <v>8.2394407635945299</v>
      </c>
      <c r="E20" s="229">
        <v>32.824061795724241</v>
      </c>
      <c r="F20" s="229">
        <v>30.4662064510769</v>
      </c>
      <c r="G20" s="229">
        <v>54.763044894502208</v>
      </c>
      <c r="H20" s="229">
        <v>55.357721750978143</v>
      </c>
      <c r="I20" s="229">
        <v>58.625718143537497</v>
      </c>
      <c r="J20" s="229">
        <v>67.422920038871879</v>
      </c>
      <c r="K20" s="229">
        <v>61.403775111450621</v>
      </c>
      <c r="L20" s="229">
        <v>60.690509362086459</v>
      </c>
      <c r="M20" s="229">
        <v>61.226526841951276</v>
      </c>
      <c r="N20" s="229">
        <v>60.172225771812968</v>
      </c>
      <c r="O20" s="229">
        <v>58.143118501029328</v>
      </c>
      <c r="P20" s="229">
        <v>56.180469474108058</v>
      </c>
      <c r="Q20" s="229">
        <v>56.734498741729382</v>
      </c>
      <c r="R20" s="229">
        <v>58.374191364623393</v>
      </c>
      <c r="S20" s="229">
        <v>51.488839328692997</v>
      </c>
      <c r="T20" s="229">
        <v>53.639733898847147</v>
      </c>
      <c r="U20" s="229">
        <v>53.000352930820753</v>
      </c>
      <c r="V20" s="229">
        <v>56.465122891130427</v>
      </c>
      <c r="W20" s="229">
        <v>58.90809615542198</v>
      </c>
      <c r="X20" s="229">
        <v>50.922286027562393</v>
      </c>
      <c r="Y20" s="229">
        <v>55.6379363380413</v>
      </c>
      <c r="DA20" s="73" t="s">
        <v>3200</v>
      </c>
    </row>
    <row r="21" spans="1:105" ht="12" customHeight="1" x14ac:dyDescent="0.25">
      <c r="A21" s="46" t="s">
        <v>32</v>
      </c>
      <c r="B21" s="229">
        <v>26.343105858129348</v>
      </c>
      <c r="C21" s="229">
        <v>22.111318915413982</v>
      </c>
      <c r="D21" s="229">
        <v>19.053482743185459</v>
      </c>
      <c r="E21" s="229">
        <v>24.102186800091481</v>
      </c>
      <c r="F21" s="229">
        <v>21.358479310511619</v>
      </c>
      <c r="G21" s="229">
        <v>22.150503566949709</v>
      </c>
      <c r="H21" s="229">
        <v>25.09733404634305</v>
      </c>
      <c r="I21" s="229">
        <v>27.581021240786999</v>
      </c>
      <c r="J21" s="229">
        <v>35.555543119753388</v>
      </c>
      <c r="K21" s="229">
        <v>25.57648101048655</v>
      </c>
      <c r="L21" s="229">
        <v>32.926862584164468</v>
      </c>
      <c r="M21" s="229">
        <v>33.780554930887867</v>
      </c>
      <c r="N21" s="229">
        <v>33.078105834922233</v>
      </c>
      <c r="O21" s="229">
        <v>26.842185279827358</v>
      </c>
      <c r="P21" s="229">
        <v>27.90448542841521</v>
      </c>
      <c r="Q21" s="229">
        <v>23.91503473036957</v>
      </c>
      <c r="R21" s="229">
        <v>24.205321013809719</v>
      </c>
      <c r="S21" s="229">
        <v>20.736683747642449</v>
      </c>
      <c r="T21" s="229">
        <v>27.525715240237151</v>
      </c>
      <c r="U21" s="229">
        <v>27.30851377033326</v>
      </c>
      <c r="V21" s="229">
        <v>21.62200340495399</v>
      </c>
      <c r="W21" s="229">
        <v>15.54472928688393</v>
      </c>
      <c r="X21" s="229">
        <v>17.310545752665391</v>
      </c>
      <c r="Y21" s="229">
        <v>16.499532564597949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11.431238869551169</v>
      </c>
      <c r="H22" s="229">
        <v>10.857053168124891</v>
      </c>
      <c r="I22" s="229">
        <v>11.53601540828755</v>
      </c>
      <c r="J22" s="229">
        <v>11.82918693257653</v>
      </c>
      <c r="K22" s="229">
        <v>11.577173734301221</v>
      </c>
      <c r="L22" s="229">
        <v>12.335870807530849</v>
      </c>
      <c r="M22" s="229">
        <v>12.42070368818403</v>
      </c>
      <c r="N22" s="229">
        <v>12.4152121911959</v>
      </c>
      <c r="O22" s="229">
        <v>12.78189536026944</v>
      </c>
      <c r="P22" s="229">
        <v>12.74946867029621</v>
      </c>
      <c r="Q22" s="229">
        <v>13.31570141174457</v>
      </c>
      <c r="R22" s="229">
        <v>14.05577466791401</v>
      </c>
      <c r="S22" s="229">
        <v>9.5372313061731688</v>
      </c>
      <c r="T22" s="229">
        <v>9.8510781798204725</v>
      </c>
      <c r="U22" s="229">
        <v>10.0061227393244</v>
      </c>
      <c r="V22" s="229">
        <v>10.28474034159834</v>
      </c>
      <c r="W22" s="229">
        <v>10.12744839479498</v>
      </c>
      <c r="X22" s="229">
        <v>29.129029613554351</v>
      </c>
      <c r="Y22" s="229">
        <v>31.63206539059621</v>
      </c>
      <c r="DA22" s="73" t="s">
        <v>3202</v>
      </c>
    </row>
    <row r="23" spans="1:105" ht="12" customHeight="1" x14ac:dyDescent="0.25">
      <c r="A23" s="46" t="s">
        <v>35</v>
      </c>
      <c r="B23" s="229">
        <v>1.168278271264743</v>
      </c>
      <c r="C23" s="229">
        <v>0.56459467628554294</v>
      </c>
      <c r="D23" s="229">
        <v>0.40104174684671712</v>
      </c>
      <c r="E23" s="229">
        <v>1.4984612711541709</v>
      </c>
      <c r="F23" s="229">
        <v>1.759045963160192</v>
      </c>
      <c r="G23" s="229">
        <v>0.94628094070092139</v>
      </c>
      <c r="H23" s="229">
        <v>0.81691911842094744</v>
      </c>
      <c r="I23" s="229">
        <v>0.92331805323310445</v>
      </c>
      <c r="J23" s="229">
        <v>1.6580678762069401</v>
      </c>
      <c r="K23" s="229">
        <v>0.18381066695455001</v>
      </c>
      <c r="L23" s="229">
        <v>1.3956042147087171</v>
      </c>
      <c r="M23" s="229">
        <v>1.46229115791414</v>
      </c>
      <c r="N23" s="229">
        <v>1.2063742851507231</v>
      </c>
      <c r="O23" s="229">
        <v>0.1721008184096611</v>
      </c>
      <c r="P23" s="229">
        <v>3.0706595156311949E-2</v>
      </c>
      <c r="Q23" s="229">
        <v>1.6758263223216221</v>
      </c>
      <c r="R23" s="229">
        <v>5.3395989454638401E-3</v>
      </c>
      <c r="S23" s="229">
        <v>0.96497298324285519</v>
      </c>
      <c r="T23" s="229">
        <v>1.824474845096445</v>
      </c>
      <c r="U23" s="229">
        <v>1.9147183920417661</v>
      </c>
      <c r="V23" s="229">
        <v>2.0025265712593301</v>
      </c>
      <c r="W23" s="229">
        <v>1.3583354849438249</v>
      </c>
      <c r="X23" s="229">
        <v>1.678661828796566</v>
      </c>
      <c r="Y23" s="229">
        <v>1.5067863347395529</v>
      </c>
      <c r="DA23" s="73" t="s">
        <v>3203</v>
      </c>
    </row>
    <row r="24" spans="1:105" ht="12" customHeight="1" x14ac:dyDescent="0.25">
      <c r="A24" s="46" t="s">
        <v>36</v>
      </c>
      <c r="B24" s="229">
        <v>8.6313600000687973</v>
      </c>
      <c r="C24" s="229">
        <v>16.503480000126999</v>
      </c>
      <c r="D24" s="229">
        <v>16.103880000106731</v>
      </c>
      <c r="E24" s="229">
        <v>15.34464000009239</v>
      </c>
      <c r="F24" s="229">
        <v>15.384600000097331</v>
      </c>
      <c r="G24" s="229">
        <v>13.70628000008942</v>
      </c>
      <c r="H24" s="229">
        <v>10.98900000007033</v>
      </c>
      <c r="I24" s="229">
        <v>16.703280000052001</v>
      </c>
      <c r="J24" s="229">
        <v>18.781200000067798</v>
      </c>
      <c r="K24" s="229">
        <v>11.2821968089452</v>
      </c>
      <c r="L24" s="229">
        <v>16.75056643771924</v>
      </c>
      <c r="M24" s="229">
        <v>15.94404000005073</v>
      </c>
      <c r="N24" s="229">
        <v>18.421560000060509</v>
      </c>
      <c r="O24" s="229">
        <v>19.220760000070271</v>
      </c>
      <c r="P24" s="229">
        <v>14.745240000055199</v>
      </c>
      <c r="Q24" s="229">
        <v>9.1108800000361505</v>
      </c>
      <c r="R24" s="229">
        <v>16.783200000059839</v>
      </c>
      <c r="S24" s="229">
        <v>15.94404000005748</v>
      </c>
      <c r="T24" s="229">
        <v>14.065920000048971</v>
      </c>
      <c r="U24" s="229">
        <v>5.95404000002139</v>
      </c>
      <c r="V24" s="229">
        <v>10.949040000043629</v>
      </c>
      <c r="W24" s="229">
        <v>6.07392000002194</v>
      </c>
      <c r="X24" s="229">
        <v>11.62836000004337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424.85220947844323</v>
      </c>
      <c r="W25" s="229">
        <v>407.91038327289982</v>
      </c>
      <c r="X25" s="229">
        <v>398.72370002450549</v>
      </c>
      <c r="Y25" s="229">
        <v>413.99518113958771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798.74440107612747</v>
      </c>
      <c r="C27" s="261">
        <f t="shared" si="0"/>
        <v>470.46792671047649</v>
      </c>
      <c r="D27" s="261">
        <f t="shared" si="0"/>
        <v>524.08101696042252</v>
      </c>
      <c r="E27" s="261">
        <f t="shared" si="0"/>
        <v>779.09441296194677</v>
      </c>
      <c r="F27" s="261">
        <f t="shared" si="0"/>
        <v>763.96319431469726</v>
      </c>
      <c r="G27" s="261">
        <f t="shared" si="0"/>
        <v>908.84570427843505</v>
      </c>
      <c r="H27" s="261">
        <f t="shared" si="0"/>
        <v>906.06993238422046</v>
      </c>
      <c r="I27" s="261">
        <f t="shared" si="0"/>
        <v>930.35694717112597</v>
      </c>
      <c r="J27" s="261">
        <f t="shared" si="0"/>
        <v>1005.865244026694</v>
      </c>
      <c r="K27" s="261">
        <f t="shared" si="0"/>
        <v>828.00944923196619</v>
      </c>
      <c r="L27" s="261">
        <f t="shared" si="0"/>
        <v>965.32597809219783</v>
      </c>
      <c r="M27" s="261">
        <f t="shared" si="0"/>
        <v>1030.6919697709959</v>
      </c>
      <c r="N27" s="261">
        <f t="shared" si="0"/>
        <v>1003.857264454673</v>
      </c>
      <c r="O27" s="261">
        <f t="shared" si="0"/>
        <v>961.41036772406756</v>
      </c>
      <c r="P27" s="261">
        <f t="shared" si="0"/>
        <v>932.39501420276997</v>
      </c>
      <c r="Q27" s="261">
        <f t="shared" si="0"/>
        <v>891.26324872658608</v>
      </c>
      <c r="R27" s="261">
        <f t="shared" si="0"/>
        <v>918.26831953836734</v>
      </c>
      <c r="S27" s="261">
        <f t="shared" si="0"/>
        <v>843.42296890735531</v>
      </c>
      <c r="T27" s="261">
        <f t="shared" si="0"/>
        <v>843.2067457143238</v>
      </c>
      <c r="U27" s="261">
        <f t="shared" si="0"/>
        <v>846.85241818732243</v>
      </c>
      <c r="V27" s="261">
        <f t="shared" si="0"/>
        <v>766.67956545814491</v>
      </c>
      <c r="W27" s="261">
        <f t="shared" si="0"/>
        <v>820.27132532958649</v>
      </c>
      <c r="X27" s="261">
        <f t="shared" si="0"/>
        <v>763.82838178276927</v>
      </c>
      <c r="Y27" s="261">
        <f t="shared" si="0"/>
        <v>802.45188629113466</v>
      </c>
      <c r="DA27" s="70"/>
    </row>
    <row r="28" spans="1:105" ht="12" customHeight="1" x14ac:dyDescent="0.25">
      <c r="A28" s="60" t="s">
        <v>3070</v>
      </c>
      <c r="B28" s="262">
        <v>798.74440107612747</v>
      </c>
      <c r="C28" s="262">
        <v>470.46792671047649</v>
      </c>
      <c r="D28" s="262">
        <v>524.08101696042252</v>
      </c>
      <c r="E28" s="262">
        <v>779.09441296194677</v>
      </c>
      <c r="F28" s="262">
        <v>763.96319431469726</v>
      </c>
      <c r="G28" s="262">
        <v>908.84570427843505</v>
      </c>
      <c r="H28" s="262">
        <v>906.06993238422046</v>
      </c>
      <c r="I28" s="262">
        <v>930.35694717112597</v>
      </c>
      <c r="J28" s="262">
        <v>1005.865244026694</v>
      </c>
      <c r="K28" s="262">
        <v>828.00944923196619</v>
      </c>
      <c r="L28" s="262">
        <v>965.32597809219783</v>
      </c>
      <c r="M28" s="262">
        <v>1030.6919697709959</v>
      </c>
      <c r="N28" s="262">
        <v>1003.857264454673</v>
      </c>
      <c r="O28" s="262">
        <v>961.41036772406756</v>
      </c>
      <c r="P28" s="262">
        <v>932.39501420276997</v>
      </c>
      <c r="Q28" s="262">
        <v>891.26324872658608</v>
      </c>
      <c r="R28" s="262">
        <v>918.26831953836734</v>
      </c>
      <c r="S28" s="262">
        <v>843.42296890735531</v>
      </c>
      <c r="T28" s="262">
        <v>843.2067457143238</v>
      </c>
      <c r="U28" s="262">
        <v>846.85241818732243</v>
      </c>
      <c r="V28" s="262">
        <v>766.67956545814491</v>
      </c>
      <c r="W28" s="262">
        <v>820.27132532958649</v>
      </c>
      <c r="X28" s="262">
        <v>763.82838178276927</v>
      </c>
      <c r="Y28" s="262">
        <v>802.45188629113466</v>
      </c>
      <c r="DA28" s="72" t="s">
        <v>3207</v>
      </c>
    </row>
    <row r="29" spans="1:105" ht="12" customHeight="1" x14ac:dyDescent="0.25">
      <c r="A29" s="59" t="s">
        <v>28</v>
      </c>
      <c r="B29" s="230">
        <v>213.2142848715423</v>
      </c>
      <c r="C29" s="230">
        <v>184.4802953954113</v>
      </c>
      <c r="D29" s="230">
        <v>273.1064813265674</v>
      </c>
      <c r="E29" s="230">
        <v>304.6111760607472</v>
      </c>
      <c r="F29" s="230">
        <v>301.94122112437009</v>
      </c>
      <c r="G29" s="230">
        <v>384.27476973517929</v>
      </c>
      <c r="H29" s="230">
        <v>361.28431986323449</v>
      </c>
      <c r="I29" s="230">
        <v>349.79847523227369</v>
      </c>
      <c r="J29" s="230">
        <v>299.68184545022012</v>
      </c>
      <c r="K29" s="230">
        <v>220.8517489653899</v>
      </c>
      <c r="L29" s="230">
        <v>308.07299443732961</v>
      </c>
      <c r="M29" s="230">
        <v>395.85046363777923</v>
      </c>
      <c r="N29" s="230">
        <v>370.60838183347829</v>
      </c>
      <c r="O29" s="230">
        <v>398.96654872742448</v>
      </c>
      <c r="P29" s="230">
        <v>383.60706083894871</v>
      </c>
      <c r="Q29" s="230">
        <v>365.26345319928032</v>
      </c>
      <c r="R29" s="230">
        <v>382.05772771693682</v>
      </c>
      <c r="S29" s="230">
        <v>359.1210366541377</v>
      </c>
      <c r="T29" s="230">
        <v>313.23528818956748</v>
      </c>
      <c r="U29" s="230">
        <v>342.82151587001061</v>
      </c>
      <c r="V29" s="230">
        <v>285.22385104876508</v>
      </c>
      <c r="W29" s="230">
        <v>338.601844732019</v>
      </c>
      <c r="X29" s="230">
        <v>309.867012186615</v>
      </c>
      <c r="Y29" s="230">
        <v>283.80391974430302</v>
      </c>
      <c r="DA29" s="71" t="s">
        <v>3208</v>
      </c>
    </row>
    <row r="30" spans="1:105" ht="12" customHeight="1" x14ac:dyDescent="0.25">
      <c r="A30" s="59" t="s">
        <v>31</v>
      </c>
      <c r="B30" s="230">
        <v>4.3155319262853844</v>
      </c>
      <c r="C30" s="230">
        <v>10.171556792909881</v>
      </c>
      <c r="D30" s="230">
        <v>10.16495921855925</v>
      </c>
      <c r="E30" s="230">
        <v>7.3870789026453547</v>
      </c>
      <c r="F30" s="230">
        <v>7.414704957731912</v>
      </c>
      <c r="G30" s="230">
        <v>46.468384434258979</v>
      </c>
      <c r="H30" s="230">
        <v>48.855657762252292</v>
      </c>
      <c r="I30" s="230">
        <v>48.208974723614602</v>
      </c>
      <c r="J30" s="230">
        <v>43.454189461906793</v>
      </c>
      <c r="K30" s="230">
        <v>43.355841163114263</v>
      </c>
      <c r="L30" s="230">
        <v>47.589665199118443</v>
      </c>
      <c r="M30" s="230">
        <v>39.369735899532529</v>
      </c>
      <c r="N30" s="230">
        <v>36.361391509367849</v>
      </c>
      <c r="O30" s="230">
        <v>32.713790617132567</v>
      </c>
      <c r="P30" s="230">
        <v>34.441835893474561</v>
      </c>
      <c r="Q30" s="230">
        <v>32.426024875855497</v>
      </c>
      <c r="R30" s="230">
        <v>37.561111235867983</v>
      </c>
      <c r="S30" s="230">
        <v>34.695602489640322</v>
      </c>
      <c r="T30" s="230">
        <v>36.07746963736701</v>
      </c>
      <c r="U30" s="230">
        <v>32.502096339070448</v>
      </c>
      <c r="V30" s="230">
        <v>36.471250995187511</v>
      </c>
      <c r="W30" s="230">
        <v>39.953277300160039</v>
      </c>
      <c r="X30" s="230">
        <v>39.510855773568217</v>
      </c>
      <c r="Y30" s="230">
        <v>39.781421042730443</v>
      </c>
      <c r="DA30" s="71" t="s">
        <v>3209</v>
      </c>
    </row>
    <row r="31" spans="1:105" ht="12" customHeight="1" x14ac:dyDescent="0.25">
      <c r="A31" s="59" t="s">
        <v>159</v>
      </c>
      <c r="B31" s="230">
        <v>442.96134658590421</v>
      </c>
      <c r="C31" s="230">
        <v>102.9809275382366</v>
      </c>
      <c r="D31" s="230">
        <v>89.442917251833848</v>
      </c>
      <c r="E31" s="230">
        <v>314.29856666934478</v>
      </c>
      <c r="F31" s="230">
        <v>312.28646228934042</v>
      </c>
      <c r="G31" s="230">
        <v>331.94709602634401</v>
      </c>
      <c r="H31" s="230">
        <v>338.00887844587072</v>
      </c>
      <c r="I31" s="230">
        <v>349.19446782220302</v>
      </c>
      <c r="J31" s="230">
        <v>408.87049363872518</v>
      </c>
      <c r="K31" s="230">
        <v>395.69144109344251</v>
      </c>
      <c r="L31" s="230">
        <v>393.02780880514541</v>
      </c>
      <c r="M31" s="230">
        <v>381.12003833072282</v>
      </c>
      <c r="N31" s="230">
        <v>381.6766325362172</v>
      </c>
      <c r="O31" s="230">
        <v>376.62884517764132</v>
      </c>
      <c r="P31" s="230">
        <v>362.36847077537129</v>
      </c>
      <c r="Q31" s="230">
        <v>361.54211991480088</v>
      </c>
      <c r="R31" s="230">
        <v>368.75854888106778</v>
      </c>
      <c r="S31" s="230">
        <v>326.55226388778442</v>
      </c>
      <c r="T31" s="230">
        <v>333.95882588375639</v>
      </c>
      <c r="U31" s="230">
        <v>325.14890806152022</v>
      </c>
      <c r="V31" s="230">
        <v>310.74563892352421</v>
      </c>
      <c r="W31" s="230">
        <v>333.73721938062891</v>
      </c>
      <c r="X31" s="230">
        <v>316.0030452218067</v>
      </c>
      <c r="Y31" s="230">
        <v>358.73868325172828</v>
      </c>
      <c r="DA31" s="71" t="s">
        <v>3210</v>
      </c>
    </row>
    <row r="32" spans="1:105" ht="12" customHeight="1" x14ac:dyDescent="0.25">
      <c r="A32" s="59" t="s">
        <v>32</v>
      </c>
      <c r="B32" s="230">
        <v>132.50576908570761</v>
      </c>
      <c r="C32" s="230">
        <v>154.46548759784801</v>
      </c>
      <c r="D32" s="230">
        <v>135.2461200742774</v>
      </c>
      <c r="E32" s="230">
        <v>137.96372849430981</v>
      </c>
      <c r="F32" s="230">
        <v>122.7669132378076</v>
      </c>
      <c r="G32" s="230">
        <v>125.5098904467697</v>
      </c>
      <c r="H32" s="230">
        <v>136.7150450015618</v>
      </c>
      <c r="I32" s="230">
        <v>158.31329218278401</v>
      </c>
      <c r="J32" s="230">
        <v>231.09579043191451</v>
      </c>
      <c r="K32" s="230">
        <v>166.95692232133459</v>
      </c>
      <c r="L32" s="230">
        <v>179.97181219512089</v>
      </c>
      <c r="M32" s="230">
        <v>178.6488507450737</v>
      </c>
      <c r="N32" s="230">
        <v>179.94856928448101</v>
      </c>
      <c r="O32" s="230">
        <v>152.27181637335539</v>
      </c>
      <c r="P32" s="230">
        <v>150.13995709053711</v>
      </c>
      <c r="Q32" s="230">
        <v>122.8848198051881</v>
      </c>
      <c r="R32" s="230">
        <v>129.26012765860651</v>
      </c>
      <c r="S32" s="230">
        <v>111.8715783366933</v>
      </c>
      <c r="T32" s="230">
        <v>143.1787708786263</v>
      </c>
      <c r="U32" s="230">
        <v>130.99381173501899</v>
      </c>
      <c r="V32" s="230">
        <v>120.94526739326071</v>
      </c>
      <c r="W32" s="230">
        <v>98.397575692961198</v>
      </c>
      <c r="X32" s="230">
        <v>88.648295168688406</v>
      </c>
      <c r="Y32" s="230">
        <v>108.1356314731923</v>
      </c>
      <c r="DA32" s="71" t="s">
        <v>3211</v>
      </c>
    </row>
    <row r="33" spans="1:105" ht="12" customHeight="1" x14ac:dyDescent="0.25">
      <c r="A33" s="59" t="s">
        <v>35</v>
      </c>
      <c r="B33" s="230">
        <v>5.747468606687951</v>
      </c>
      <c r="C33" s="230">
        <v>18.36965938607063</v>
      </c>
      <c r="D33" s="230">
        <v>16.120539089184671</v>
      </c>
      <c r="E33" s="230">
        <v>14.83386283489954</v>
      </c>
      <c r="F33" s="230">
        <v>19.55389270544735</v>
      </c>
      <c r="G33" s="230">
        <v>20.64556363588304</v>
      </c>
      <c r="H33" s="230">
        <v>21.20603131130116</v>
      </c>
      <c r="I33" s="230">
        <v>24.84173721025067</v>
      </c>
      <c r="J33" s="230">
        <v>22.76292504392763</v>
      </c>
      <c r="K33" s="230">
        <v>1.153495688684935</v>
      </c>
      <c r="L33" s="230">
        <v>36.663697455483423</v>
      </c>
      <c r="M33" s="230">
        <v>35.702881157887553</v>
      </c>
      <c r="N33" s="230">
        <v>35.262289291129193</v>
      </c>
      <c r="O33" s="230">
        <v>0.82936682851379473</v>
      </c>
      <c r="P33" s="230">
        <v>1.837689604438401</v>
      </c>
      <c r="Q33" s="230">
        <v>9.1468309314612171</v>
      </c>
      <c r="R33" s="230">
        <v>0.63080404588831607</v>
      </c>
      <c r="S33" s="230">
        <v>11.182487539099659</v>
      </c>
      <c r="T33" s="230">
        <v>16.75639112500647</v>
      </c>
      <c r="U33" s="230">
        <v>15.386086181702129</v>
      </c>
      <c r="V33" s="230">
        <v>13.29355709740747</v>
      </c>
      <c r="W33" s="230">
        <v>9.5814082238173626</v>
      </c>
      <c r="X33" s="230">
        <v>9.7991734320909814</v>
      </c>
      <c r="Y33" s="230">
        <v>11.99223077918063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88.558661997919614</v>
      </c>
      <c r="C35" s="261">
        <f t="shared" si="1"/>
        <v>24.883198762507973</v>
      </c>
      <c r="D35" s="261">
        <f t="shared" si="1"/>
        <v>21.578223903217481</v>
      </c>
      <c r="E35" s="261">
        <f t="shared" si="1"/>
        <v>57.338974512292054</v>
      </c>
      <c r="F35" s="261">
        <f t="shared" si="1"/>
        <v>56.729128065482712</v>
      </c>
      <c r="G35" s="261">
        <f t="shared" si="1"/>
        <v>33.65873830605593</v>
      </c>
      <c r="H35" s="261">
        <f t="shared" si="1"/>
        <v>29.601938815641123</v>
      </c>
      <c r="I35" s="261">
        <f t="shared" si="1"/>
        <v>28.494427031625097</v>
      </c>
      <c r="J35" s="261">
        <f t="shared" si="1"/>
        <v>42.65487206241005</v>
      </c>
      <c r="K35" s="261">
        <f t="shared" si="1"/>
        <v>29.199133414991884</v>
      </c>
      <c r="L35" s="261">
        <f t="shared" si="1"/>
        <v>28.862888780807204</v>
      </c>
      <c r="M35" s="261">
        <f t="shared" si="1"/>
        <v>25.522733491676487</v>
      </c>
      <c r="N35" s="261">
        <f t="shared" si="1"/>
        <v>25.726748400879334</v>
      </c>
      <c r="O35" s="261">
        <f t="shared" si="1"/>
        <v>19.224515098045284</v>
      </c>
      <c r="P35" s="261">
        <f t="shared" si="1"/>
        <v>18.391289113197555</v>
      </c>
      <c r="Q35" s="261">
        <f t="shared" si="1"/>
        <v>17.121042043568327</v>
      </c>
      <c r="R35" s="261">
        <f t="shared" si="1"/>
        <v>16.485470476345771</v>
      </c>
      <c r="S35" s="261">
        <f t="shared" si="1"/>
        <v>16.853534019537243</v>
      </c>
      <c r="T35" s="261">
        <f t="shared" si="1"/>
        <v>16.714416625321157</v>
      </c>
      <c r="U35" s="261">
        <f t="shared" si="1"/>
        <v>15.699982580865063</v>
      </c>
      <c r="V35" s="261">
        <f t="shared" si="1"/>
        <v>95.2001497032484</v>
      </c>
      <c r="W35" s="261">
        <f t="shared" si="1"/>
        <v>93.292414292732715</v>
      </c>
      <c r="X35" s="261">
        <f t="shared" si="1"/>
        <v>90.118621998161998</v>
      </c>
      <c r="Y35" s="261">
        <f t="shared" si="1"/>
        <v>93.347132196416766</v>
      </c>
      <c r="DA35" s="70"/>
    </row>
    <row r="36" spans="1:105" ht="12" customHeight="1" x14ac:dyDescent="0.25">
      <c r="A36" s="60" t="s">
        <v>3080</v>
      </c>
      <c r="B36" s="262">
        <v>70.66866603942897</v>
      </c>
      <c r="C36" s="262">
        <v>24.163554142013751</v>
      </c>
      <c r="D36" s="262">
        <v>21.12696188949575</v>
      </c>
      <c r="E36" s="262">
        <v>51.167078693394487</v>
      </c>
      <c r="F36" s="262">
        <v>51.17972813679382</v>
      </c>
      <c r="G36" s="262">
        <v>31.862481259051961</v>
      </c>
      <c r="H36" s="262">
        <v>28.40230246237547</v>
      </c>
      <c r="I36" s="262">
        <v>27.36247873574737</v>
      </c>
      <c r="J36" s="262">
        <v>39.234579001645862</v>
      </c>
      <c r="K36" s="262">
        <v>27.893191023935131</v>
      </c>
      <c r="L36" s="262">
        <v>27.613896772821558</v>
      </c>
      <c r="M36" s="262">
        <v>24.394792975982629</v>
      </c>
      <c r="N36" s="262">
        <v>24.677292823591038</v>
      </c>
      <c r="O36" s="262">
        <v>18.847420592568572</v>
      </c>
      <c r="P36" s="262">
        <v>18.056897796446229</v>
      </c>
      <c r="Q36" s="262">
        <v>16.874742403852949</v>
      </c>
      <c r="R36" s="262">
        <v>16.240362798326029</v>
      </c>
      <c r="S36" s="262">
        <v>16.595341361861269</v>
      </c>
      <c r="T36" s="262">
        <v>16.435003666834781</v>
      </c>
      <c r="U36" s="262">
        <v>15.42736200163635</v>
      </c>
      <c r="V36" s="262">
        <v>14.7451789761055</v>
      </c>
      <c r="W36" s="262">
        <v>15.93617446533859</v>
      </c>
      <c r="X36" s="262">
        <v>14.737767878219589</v>
      </c>
      <c r="Y36" s="262">
        <v>15.27288486043838</v>
      </c>
      <c r="DA36" s="72" t="s">
        <v>3214</v>
      </c>
    </row>
    <row r="37" spans="1:105" ht="12" customHeight="1" x14ac:dyDescent="0.25">
      <c r="A37" s="59" t="s">
        <v>28</v>
      </c>
      <c r="B37" s="230">
        <v>5.2344617882272688</v>
      </c>
      <c r="C37" s="230">
        <v>6.3944978366589211</v>
      </c>
      <c r="D37" s="230">
        <v>5.9502766361174819</v>
      </c>
      <c r="E37" s="230">
        <v>4.6056055374595797</v>
      </c>
      <c r="F37" s="230">
        <v>5.6960551320329174</v>
      </c>
      <c r="G37" s="230">
        <v>9.9541805123477953</v>
      </c>
      <c r="H37" s="230">
        <v>6.238079156080393</v>
      </c>
      <c r="I37" s="230">
        <v>5.5212105661550801</v>
      </c>
      <c r="J37" s="230">
        <v>5.326631120728849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0.62575212931138058</v>
      </c>
      <c r="C38" s="230">
        <v>0.73787864985150908</v>
      </c>
      <c r="D38" s="230">
        <v>0.74289814551541777</v>
      </c>
      <c r="E38" s="230">
        <v>0.34388027760677242</v>
      </c>
      <c r="F38" s="230">
        <v>0.34704414392074739</v>
      </c>
      <c r="G38" s="230">
        <v>5.0723171127152478</v>
      </c>
      <c r="H38" s="230">
        <v>5.159009634415483</v>
      </c>
      <c r="I38" s="230">
        <v>4.9533264732194038</v>
      </c>
      <c r="J38" s="230">
        <v>4.1370927008528184</v>
      </c>
      <c r="K38" s="230">
        <v>4.245978030922247</v>
      </c>
      <c r="L38" s="230">
        <v>4.2981915658804066</v>
      </c>
      <c r="M38" s="230">
        <v>3.502219432014452</v>
      </c>
      <c r="N38" s="230">
        <v>3.0521364787725598</v>
      </c>
      <c r="O38" s="230">
        <v>2.492611585108337</v>
      </c>
      <c r="P38" s="230">
        <v>2.524184705869883</v>
      </c>
      <c r="Q38" s="230">
        <v>2.4355673548631702</v>
      </c>
      <c r="R38" s="230">
        <v>2.718070875748583</v>
      </c>
      <c r="S38" s="230">
        <v>2.7463248579302539</v>
      </c>
      <c r="T38" s="230">
        <v>2.7001798014480731</v>
      </c>
      <c r="U38" s="230">
        <v>2.4774554947820691</v>
      </c>
      <c r="V38" s="230">
        <v>3.184524771532327</v>
      </c>
      <c r="W38" s="230">
        <v>3.3753908003158788</v>
      </c>
      <c r="X38" s="230">
        <v>3.127529088969502</v>
      </c>
      <c r="Y38" s="230">
        <v>2.898161828237936</v>
      </c>
      <c r="DA38" s="71" t="s">
        <v>3216</v>
      </c>
    </row>
    <row r="39" spans="1:105" ht="12" customHeight="1" x14ac:dyDescent="0.25">
      <c r="A39" s="59" t="s">
        <v>159</v>
      </c>
      <c r="B39" s="230">
        <v>61.150035341153767</v>
      </c>
      <c r="C39" s="230">
        <v>9.8245276382862006</v>
      </c>
      <c r="D39" s="230">
        <v>7.1265973739990418</v>
      </c>
      <c r="E39" s="230">
        <v>40.925476612843923</v>
      </c>
      <c r="F39" s="230">
        <v>39.851485445999543</v>
      </c>
      <c r="G39" s="230">
        <v>12.10895096143032</v>
      </c>
      <c r="H39" s="230">
        <v>12.190454872557529</v>
      </c>
      <c r="I39" s="230">
        <v>11.366041158134969</v>
      </c>
      <c r="J39" s="230">
        <v>18.016649112114919</v>
      </c>
      <c r="K39" s="230">
        <v>17.418588750566052</v>
      </c>
      <c r="L39" s="230">
        <v>16.925784998228501</v>
      </c>
      <c r="M39" s="230">
        <v>14.880651735883619</v>
      </c>
      <c r="N39" s="230">
        <v>15.574666602637519</v>
      </c>
      <c r="O39" s="230">
        <v>14.83736590690579</v>
      </c>
      <c r="P39" s="230">
        <v>14.07791193780329</v>
      </c>
      <c r="Q39" s="230">
        <v>13.291226365046169</v>
      </c>
      <c r="R39" s="230">
        <v>12.76039836522226</v>
      </c>
      <c r="S39" s="230">
        <v>12.20647314700819</v>
      </c>
      <c r="T39" s="230">
        <v>11.934767660984271</v>
      </c>
      <c r="U39" s="230">
        <v>11.356052552045879</v>
      </c>
      <c r="V39" s="230">
        <v>10.34262311062913</v>
      </c>
      <c r="W39" s="230">
        <v>11.41131886490621</v>
      </c>
      <c r="X39" s="230">
        <v>10.604512193960311</v>
      </c>
      <c r="Y39" s="230">
        <v>11.174141938914779</v>
      </c>
      <c r="DA39" s="71" t="s">
        <v>3217</v>
      </c>
    </row>
    <row r="40" spans="1:105" ht="12" customHeight="1" x14ac:dyDescent="0.25">
      <c r="A40" s="59" t="s">
        <v>32</v>
      </c>
      <c r="B40" s="230">
        <v>2.950142560593302</v>
      </c>
      <c r="C40" s="230">
        <v>4.6383703615706544</v>
      </c>
      <c r="D40" s="230">
        <v>5.0590749647919422</v>
      </c>
      <c r="E40" s="230">
        <v>3.2424846682752722</v>
      </c>
      <c r="F40" s="230">
        <v>2.5451499288968891</v>
      </c>
      <c r="G40" s="230">
        <v>1.8354890283183849</v>
      </c>
      <c r="H40" s="230">
        <v>1.8419994564336359</v>
      </c>
      <c r="I40" s="230">
        <v>2.0218768354980732</v>
      </c>
      <c r="J40" s="230">
        <v>8.5615788290662476</v>
      </c>
      <c r="K40" s="230">
        <v>6.1816453353041672</v>
      </c>
      <c r="L40" s="230">
        <v>1.3661405391685351</v>
      </c>
      <c r="M40" s="230">
        <v>1.0837329416643131</v>
      </c>
      <c r="N40" s="230">
        <v>1.0576954186426459</v>
      </c>
      <c r="O40" s="230">
        <v>1.5174431005544431</v>
      </c>
      <c r="P40" s="230">
        <v>1.194459830787447</v>
      </c>
      <c r="Q40" s="230">
        <v>0.99849704663669114</v>
      </c>
      <c r="R40" s="230">
        <v>0.67042697070138357</v>
      </c>
      <c r="S40" s="230">
        <v>0.6993322620488881</v>
      </c>
      <c r="T40" s="230">
        <v>0.64881463129760719</v>
      </c>
      <c r="U40" s="230">
        <v>0.61405454496599299</v>
      </c>
      <c r="V40" s="230">
        <v>0.53423911975246685</v>
      </c>
      <c r="W40" s="230">
        <v>0.74418638916050472</v>
      </c>
      <c r="X40" s="230">
        <v>0.65108082494245945</v>
      </c>
      <c r="Y40" s="230">
        <v>0.57634009588660495</v>
      </c>
      <c r="DA40" s="71" t="s">
        <v>3218</v>
      </c>
    </row>
    <row r="41" spans="1:105" ht="12" customHeight="1" x14ac:dyDescent="0.25">
      <c r="A41" s="59" t="s">
        <v>35</v>
      </c>
      <c r="B41" s="230">
        <v>0.70827422014325936</v>
      </c>
      <c r="C41" s="230">
        <v>2.5682796556464691</v>
      </c>
      <c r="D41" s="230">
        <v>2.2481147690718601</v>
      </c>
      <c r="E41" s="230">
        <v>2.0496315972089478</v>
      </c>
      <c r="F41" s="230">
        <v>2.7399934859437192</v>
      </c>
      <c r="G41" s="230">
        <v>2.8915436442402132</v>
      </c>
      <c r="H41" s="230">
        <v>2.972759342888426</v>
      </c>
      <c r="I41" s="230">
        <v>3.500023702739842</v>
      </c>
      <c r="J41" s="230">
        <v>3.192627238883035</v>
      </c>
      <c r="K41" s="230">
        <v>4.6978907142664707E-2</v>
      </c>
      <c r="L41" s="230">
        <v>5.0237796695441173</v>
      </c>
      <c r="M41" s="230">
        <v>4.9281888664202507</v>
      </c>
      <c r="N41" s="230">
        <v>4.9927943235383152</v>
      </c>
      <c r="O41" s="230">
        <v>0</v>
      </c>
      <c r="P41" s="230">
        <v>0.26034132198560223</v>
      </c>
      <c r="Q41" s="230">
        <v>0.14945163730691671</v>
      </c>
      <c r="R41" s="230">
        <v>9.1466586653805845E-2</v>
      </c>
      <c r="S41" s="230">
        <v>0.94321109487394328</v>
      </c>
      <c r="T41" s="230">
        <v>1.151241573104824</v>
      </c>
      <c r="U41" s="230">
        <v>0.9797994098424071</v>
      </c>
      <c r="V41" s="230">
        <v>0.68379197419157556</v>
      </c>
      <c r="W41" s="230">
        <v>0.40527841095599898</v>
      </c>
      <c r="X41" s="230">
        <v>0.35464577034731881</v>
      </c>
      <c r="Y41" s="230">
        <v>0.62424099739906724</v>
      </c>
      <c r="DA41" s="71" t="s">
        <v>3219</v>
      </c>
    </row>
    <row r="42" spans="1:105" ht="12" customHeight="1" x14ac:dyDescent="0.25">
      <c r="A42" s="60" t="s">
        <v>3087</v>
      </c>
      <c r="B42" s="262">
        <v>17.889995958490651</v>
      </c>
      <c r="C42" s="262">
        <v>0.71964462049422284</v>
      </c>
      <c r="D42" s="262">
        <v>0.45126201372172958</v>
      </c>
      <c r="E42" s="262">
        <v>6.1718958188975659</v>
      </c>
      <c r="F42" s="262">
        <v>5.5493999286888904</v>
      </c>
      <c r="G42" s="262">
        <v>1.7962570470039689</v>
      </c>
      <c r="H42" s="262">
        <v>1.199636353265652</v>
      </c>
      <c r="I42" s="262">
        <v>1.1319482958777261</v>
      </c>
      <c r="J42" s="262">
        <v>3.4202930607641879</v>
      </c>
      <c r="K42" s="262">
        <v>1.305942391056754</v>
      </c>
      <c r="L42" s="262">
        <v>1.248992007985644</v>
      </c>
      <c r="M42" s="262">
        <v>1.127940515693858</v>
      </c>
      <c r="N42" s="262">
        <v>1.049455577288295</v>
      </c>
      <c r="O42" s="262">
        <v>0.37709450547671269</v>
      </c>
      <c r="P42" s="262">
        <v>0.33439131675132733</v>
      </c>
      <c r="Q42" s="262">
        <v>0.24629963971537869</v>
      </c>
      <c r="R42" s="262">
        <v>0.24510767801974159</v>
      </c>
      <c r="S42" s="262">
        <v>0.25819265767597238</v>
      </c>
      <c r="T42" s="262">
        <v>0.27941295848637487</v>
      </c>
      <c r="U42" s="262">
        <v>0.27262057922871341</v>
      </c>
      <c r="V42" s="262">
        <v>80.454970727142907</v>
      </c>
      <c r="W42" s="262">
        <v>77.35623982739412</v>
      </c>
      <c r="X42" s="262">
        <v>75.380854119942413</v>
      </c>
      <c r="Y42" s="262">
        <v>78.074247335978384</v>
      </c>
      <c r="DA42" s="72" t="s">
        <v>3220</v>
      </c>
    </row>
    <row r="43" spans="1:105" ht="12" customHeight="1" x14ac:dyDescent="0.25">
      <c r="A43" s="64" t="s">
        <v>28</v>
      </c>
      <c r="B43" s="229">
        <v>1.3251205305617551</v>
      </c>
      <c r="C43" s="229">
        <v>0.19044243002780531</v>
      </c>
      <c r="D43" s="229">
        <v>0.12709512286055541</v>
      </c>
      <c r="E43" s="229">
        <v>0.55553919211353908</v>
      </c>
      <c r="F43" s="229">
        <v>0.61762125541239066</v>
      </c>
      <c r="G43" s="229">
        <v>0.50899849964554433</v>
      </c>
      <c r="H43" s="229">
        <v>0.26005157558109021</v>
      </c>
      <c r="I43" s="229">
        <v>0.22649669279092979</v>
      </c>
      <c r="J43" s="229">
        <v>0.46326079324785852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0.15841112747411309</v>
      </c>
      <c r="C45" s="229">
        <v>2.197567451469808E-2</v>
      </c>
      <c r="D45" s="229">
        <v>1.586795654239841E-2</v>
      </c>
      <c r="E45" s="229">
        <v>4.1479664302909808E-2</v>
      </c>
      <c r="F45" s="229">
        <v>3.7629874515514368E-2</v>
      </c>
      <c r="G45" s="229">
        <v>0.25936859361710901</v>
      </c>
      <c r="H45" s="229">
        <v>0.2150675793461318</v>
      </c>
      <c r="I45" s="229">
        <v>0.20320037626806989</v>
      </c>
      <c r="J45" s="229">
        <v>0.35980581401228262</v>
      </c>
      <c r="K45" s="229">
        <v>0.19374574353412299</v>
      </c>
      <c r="L45" s="229">
        <v>0.15779523150177971</v>
      </c>
      <c r="M45" s="229">
        <v>0.1467214327940195</v>
      </c>
      <c r="N45" s="229">
        <v>0.1167518349366385</v>
      </c>
      <c r="O45" s="229">
        <v>3.873722660078216E-2</v>
      </c>
      <c r="P45" s="229">
        <v>4.0328246545832939E-2</v>
      </c>
      <c r="Q45" s="229">
        <v>2.9950454207512231E-2</v>
      </c>
      <c r="R45" s="229">
        <v>2.930614045663375E-2</v>
      </c>
      <c r="S45" s="229">
        <v>3.1225499006703201E-2</v>
      </c>
      <c r="T45" s="229">
        <v>3.2314030583703468E-2</v>
      </c>
      <c r="U45" s="229">
        <v>2.753105709686058E-2</v>
      </c>
      <c r="V45" s="229">
        <v>0.37952100894023377</v>
      </c>
      <c r="W45" s="229">
        <v>0.38813546990901487</v>
      </c>
      <c r="X45" s="229">
        <v>0.32352525434326951</v>
      </c>
      <c r="Y45" s="229">
        <v>0.26507899232801269</v>
      </c>
      <c r="DA45" s="73" t="s">
        <v>3223</v>
      </c>
    </row>
    <row r="46" spans="1:105" ht="12" customHeight="1" x14ac:dyDescent="0.25">
      <c r="A46" s="64" t="s">
        <v>159</v>
      </c>
      <c r="B46" s="229">
        <v>15.48032454022024</v>
      </c>
      <c r="C46" s="229">
        <v>0.29259637974764668</v>
      </c>
      <c r="D46" s="229">
        <v>0.15222078303524389</v>
      </c>
      <c r="E46" s="229">
        <v>4.9365291989165252</v>
      </c>
      <c r="F46" s="229">
        <v>4.3210825563801132</v>
      </c>
      <c r="G46" s="229">
        <v>0.61918084205967383</v>
      </c>
      <c r="H46" s="229">
        <v>0.50819281341897582</v>
      </c>
      <c r="I46" s="229">
        <v>0.46626925410597531</v>
      </c>
      <c r="J46" s="229">
        <v>1.566920436233368</v>
      </c>
      <c r="K46" s="229">
        <v>0.79481744941118049</v>
      </c>
      <c r="L46" s="229">
        <v>0.62137950838348699</v>
      </c>
      <c r="M46" s="229">
        <v>0.6234076950289299</v>
      </c>
      <c r="N46" s="229">
        <v>0.59576985401242033</v>
      </c>
      <c r="O46" s="229">
        <v>0.23058482465873159</v>
      </c>
      <c r="P46" s="229">
        <v>0.22491915990062331</v>
      </c>
      <c r="Q46" s="229">
        <v>0.1634437519509119</v>
      </c>
      <c r="R46" s="229">
        <v>0.1375821469963735</v>
      </c>
      <c r="S46" s="229">
        <v>0.13878664573371211</v>
      </c>
      <c r="T46" s="229">
        <v>0.142827691326191</v>
      </c>
      <c r="U46" s="229">
        <v>0.12619565996798121</v>
      </c>
      <c r="V46" s="229">
        <v>1.2325992226921201</v>
      </c>
      <c r="W46" s="229">
        <v>1.312185128162785</v>
      </c>
      <c r="X46" s="229">
        <v>1.0969770087311139</v>
      </c>
      <c r="Y46" s="229">
        <v>1.0220375744506349</v>
      </c>
      <c r="DA46" s="73" t="s">
        <v>3224</v>
      </c>
    </row>
    <row r="47" spans="1:105" ht="12" customHeight="1" x14ac:dyDescent="0.25">
      <c r="A47" s="64" t="s">
        <v>32</v>
      </c>
      <c r="B47" s="229">
        <v>0.7468379048861401</v>
      </c>
      <c r="C47" s="229">
        <v>0.13814103086599919</v>
      </c>
      <c r="D47" s="229">
        <v>0.10805947244673569</v>
      </c>
      <c r="E47" s="229">
        <v>0.39111628175776902</v>
      </c>
      <c r="F47" s="229">
        <v>0.27596971199557713</v>
      </c>
      <c r="G47" s="229">
        <v>9.3856160270652064E-2</v>
      </c>
      <c r="H47" s="229">
        <v>7.6788839782222479E-2</v>
      </c>
      <c r="I47" s="229">
        <v>8.2943479692319591E-2</v>
      </c>
      <c r="J47" s="229">
        <v>0.74460643320549569</v>
      </c>
      <c r="K47" s="229">
        <v>0.28207104771397251</v>
      </c>
      <c r="L47" s="229">
        <v>5.0153758700121912E-2</v>
      </c>
      <c r="M47" s="229">
        <v>4.5401738255905322E-2</v>
      </c>
      <c r="N47" s="229">
        <v>4.0459488554806203E-2</v>
      </c>
      <c r="O47" s="229">
        <v>2.3582309249925149E-2</v>
      </c>
      <c r="P47" s="229">
        <v>1.9083575949522119E-2</v>
      </c>
      <c r="Q47" s="229">
        <v>1.2278633974919779E-2</v>
      </c>
      <c r="R47" s="229">
        <v>7.2285190002188849E-3</v>
      </c>
      <c r="S47" s="229">
        <v>7.951353165998121E-3</v>
      </c>
      <c r="T47" s="229">
        <v>7.7645999083696031E-3</v>
      </c>
      <c r="U47" s="229">
        <v>6.8237636452608058E-3</v>
      </c>
      <c r="V47" s="229">
        <v>6.3668831078439736E-2</v>
      </c>
      <c r="W47" s="229">
        <v>8.5573834540781005E-2</v>
      </c>
      <c r="X47" s="229">
        <v>6.7350641191618627E-2</v>
      </c>
      <c r="Y47" s="229">
        <v>5.2714672578769779E-2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0.16699634234586599</v>
      </c>
      <c r="H48" s="229">
        <v>1.560785335922448E-2</v>
      </c>
      <c r="I48" s="229">
        <v>9.4569751881024254E-3</v>
      </c>
      <c r="J48" s="229">
        <v>8.0345846110263675E-3</v>
      </c>
      <c r="K48" s="229">
        <v>8.5343434624283315E-3</v>
      </c>
      <c r="L48" s="229">
        <v>0.13055238918216269</v>
      </c>
      <c r="M48" s="229">
        <v>0.1059488764975384</v>
      </c>
      <c r="N48" s="229">
        <v>0.1054875606347087</v>
      </c>
      <c r="O48" s="229">
        <v>8.4190144967273797E-2</v>
      </c>
      <c r="P48" s="229">
        <v>4.5900928352021149E-2</v>
      </c>
      <c r="Q48" s="229">
        <v>3.8788975466655259E-2</v>
      </c>
      <c r="R48" s="229">
        <v>7.000468218511198E-2</v>
      </c>
      <c r="S48" s="229">
        <v>6.9504923333708377E-2</v>
      </c>
      <c r="T48" s="229">
        <v>8.2729311401626926E-2</v>
      </c>
      <c r="U48" s="229">
        <v>0.1011819459149999</v>
      </c>
      <c r="V48" s="229">
        <v>0.230235058542308</v>
      </c>
      <c r="W48" s="229">
        <v>0.18533364789349949</v>
      </c>
      <c r="X48" s="229">
        <v>0.21462720518333131</v>
      </c>
      <c r="Y48" s="229">
        <v>0.21508852104612919</v>
      </c>
      <c r="DA48" s="73" t="s">
        <v>3226</v>
      </c>
    </row>
    <row r="49" spans="1:105" ht="12" customHeight="1" x14ac:dyDescent="0.25">
      <c r="A49" s="64" t="s">
        <v>35</v>
      </c>
      <c r="B49" s="229">
        <v>0.17930185534839921</v>
      </c>
      <c r="C49" s="229">
        <v>7.6489105338073696E-2</v>
      </c>
      <c r="D49" s="229">
        <v>4.8018678836796162E-2</v>
      </c>
      <c r="E49" s="229">
        <v>0.24723148180682319</v>
      </c>
      <c r="F49" s="229">
        <v>0.29709653038529482</v>
      </c>
      <c r="G49" s="229">
        <v>0.14785660906512349</v>
      </c>
      <c r="H49" s="229">
        <v>0.1239276917780071</v>
      </c>
      <c r="I49" s="229">
        <v>0.14358151783232889</v>
      </c>
      <c r="J49" s="229">
        <v>0.27766499945415768</v>
      </c>
      <c r="K49" s="229">
        <v>2.143667072342129E-3</v>
      </c>
      <c r="L49" s="229">
        <v>0.18443302580146209</v>
      </c>
      <c r="M49" s="229">
        <v>0.20646077311746519</v>
      </c>
      <c r="N49" s="229">
        <v>0.19098683914972089</v>
      </c>
      <c r="O49" s="229">
        <v>0</v>
      </c>
      <c r="P49" s="229">
        <v>4.1594060033278129E-3</v>
      </c>
      <c r="Q49" s="229">
        <v>1.837824115379476E-3</v>
      </c>
      <c r="R49" s="229">
        <v>9.8618938140347472E-4</v>
      </c>
      <c r="S49" s="229">
        <v>1.0724236435850571E-2</v>
      </c>
      <c r="T49" s="229">
        <v>1.377732526648396E-2</v>
      </c>
      <c r="U49" s="229">
        <v>1.0888152603610941E-2</v>
      </c>
      <c r="V49" s="229">
        <v>8.1492039964741303E-2</v>
      </c>
      <c r="W49" s="229">
        <v>4.6602878240251361E-2</v>
      </c>
      <c r="X49" s="229">
        <v>3.6686105800917093E-2</v>
      </c>
      <c r="Y49" s="229">
        <v>5.7095905738633337E-2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2.4630139862708029E-2</v>
      </c>
      <c r="L50" s="229">
        <v>0.1046780944166302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78.467454565925067</v>
      </c>
      <c r="W51" s="229">
        <v>75.33840886864779</v>
      </c>
      <c r="X51" s="229">
        <v>73.641687904692162</v>
      </c>
      <c r="Y51" s="229">
        <v>76.4622316698362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13.681313008856504</v>
      </c>
      <c r="C54" s="261">
        <f t="shared" si="2"/>
        <v>6.1416487407564873</v>
      </c>
      <c r="D54" s="261">
        <f t="shared" si="2"/>
        <v>5.3184522815213162</v>
      </c>
      <c r="E54" s="261">
        <f t="shared" si="2"/>
        <v>12.170820454526721</v>
      </c>
      <c r="F54" s="261">
        <f t="shared" si="2"/>
        <v>12.638755580717069</v>
      </c>
      <c r="G54" s="261">
        <f t="shared" si="2"/>
        <v>8.0763895370741707</v>
      </c>
      <c r="H54" s="261">
        <f t="shared" si="2"/>
        <v>7.5140328594474513</v>
      </c>
      <c r="I54" s="261">
        <f t="shared" si="2"/>
        <v>7.4546351115153451</v>
      </c>
      <c r="J54" s="261">
        <f t="shared" si="2"/>
        <v>10.253735279471673</v>
      </c>
      <c r="K54" s="261">
        <f t="shared" si="2"/>
        <v>2.9936469769305285</v>
      </c>
      <c r="L54" s="261">
        <f t="shared" si="2"/>
        <v>8.3195404784625779</v>
      </c>
      <c r="M54" s="261">
        <f t="shared" si="2"/>
        <v>7.059481672126072</v>
      </c>
      <c r="N54" s="261">
        <f t="shared" si="2"/>
        <v>7.228390485355062</v>
      </c>
      <c r="O54" s="261">
        <f t="shared" si="2"/>
        <v>2.8370746493545769E-2</v>
      </c>
      <c r="P54" s="261">
        <f t="shared" si="2"/>
        <v>3.5104086259684708</v>
      </c>
      <c r="Q54" s="261">
        <f t="shared" si="2"/>
        <v>2.9069449742080002</v>
      </c>
      <c r="R54" s="261">
        <f t="shared" si="2"/>
        <v>2.5155363668735333</v>
      </c>
      <c r="S54" s="261">
        <f t="shared" si="2"/>
        <v>4.2162073098820416</v>
      </c>
      <c r="T54" s="261">
        <f t="shared" si="2"/>
        <v>3.4366769183131485</v>
      </c>
      <c r="U54" s="261">
        <f t="shared" si="2"/>
        <v>4.0836545878194244</v>
      </c>
      <c r="V54" s="261">
        <f t="shared" si="2"/>
        <v>9.4536296627086536</v>
      </c>
      <c r="W54" s="261">
        <f t="shared" si="2"/>
        <v>7.7476294674749635</v>
      </c>
      <c r="X54" s="261">
        <f t="shared" si="2"/>
        <v>6.3157346644203427</v>
      </c>
      <c r="Y54" s="261">
        <f t="shared" si="2"/>
        <v>6.8452226459545598</v>
      </c>
      <c r="DA54" s="70"/>
    </row>
    <row r="55" spans="1:105" ht="12" customHeight="1" x14ac:dyDescent="0.25">
      <c r="A55" s="60" t="s">
        <v>3102</v>
      </c>
      <c r="B55" s="262">
        <v>12.335357200067239</v>
      </c>
      <c r="C55" s="262">
        <v>6.0875061987757304</v>
      </c>
      <c r="D55" s="262">
        <v>5.2845015344074557</v>
      </c>
      <c r="E55" s="262">
        <v>11.706477195424711</v>
      </c>
      <c r="F55" s="262">
        <v>12.221245868213829</v>
      </c>
      <c r="G55" s="262">
        <v>7.9412479410613326</v>
      </c>
      <c r="H55" s="262">
        <v>7.4237780867879666</v>
      </c>
      <c r="I55" s="262">
        <v>7.3694728572800301</v>
      </c>
      <c r="J55" s="262">
        <v>9.9964091557778154</v>
      </c>
      <c r="K55" s="262">
        <v>2.895394257854158</v>
      </c>
      <c r="L55" s="262">
        <v>8.2255724277050373</v>
      </c>
      <c r="M55" s="262">
        <v>6.9746209436726154</v>
      </c>
      <c r="N55" s="262">
        <v>7.1494345798537484</v>
      </c>
      <c r="O55" s="262">
        <v>0</v>
      </c>
      <c r="P55" s="262">
        <v>3.4852506585639822</v>
      </c>
      <c r="Q55" s="262">
        <v>2.8884145937905421</v>
      </c>
      <c r="R55" s="262">
        <v>2.4970956638250259</v>
      </c>
      <c r="S55" s="262">
        <v>4.196782156953442</v>
      </c>
      <c r="T55" s="262">
        <v>3.4156552537248319</v>
      </c>
      <c r="U55" s="262">
        <v>4.0631439486298033</v>
      </c>
      <c r="V55" s="262">
        <v>3.400591112704173</v>
      </c>
      <c r="W55" s="262">
        <v>1.92772427669923</v>
      </c>
      <c r="X55" s="262">
        <v>0.64444783407984707</v>
      </c>
      <c r="Y55" s="262">
        <v>0.97129808149223595</v>
      </c>
      <c r="DA55" s="72" t="s">
        <v>3232</v>
      </c>
    </row>
    <row r="56" spans="1:105" ht="12" customHeight="1" x14ac:dyDescent="0.25">
      <c r="A56" s="60" t="s">
        <v>3104</v>
      </c>
      <c r="B56" s="262">
        <v>1.3459558087892649</v>
      </c>
      <c r="C56" s="262">
        <v>5.4142541980756569E-2</v>
      </c>
      <c r="D56" s="262">
        <v>3.3950747113860542E-2</v>
      </c>
      <c r="E56" s="262">
        <v>0.46434325910201119</v>
      </c>
      <c r="F56" s="262">
        <v>0.41750971250323943</v>
      </c>
      <c r="G56" s="262">
        <v>0.13514159601283771</v>
      </c>
      <c r="H56" s="262">
        <v>9.0254772659484783E-2</v>
      </c>
      <c r="I56" s="262">
        <v>8.5162254235314816E-2</v>
      </c>
      <c r="J56" s="262">
        <v>0.25732612369385749</v>
      </c>
      <c r="K56" s="262">
        <v>9.8252719076370232E-2</v>
      </c>
      <c r="L56" s="262">
        <v>9.3968050757540555E-2</v>
      </c>
      <c r="M56" s="262">
        <v>8.4860728453456435E-2</v>
      </c>
      <c r="N56" s="262">
        <v>7.8955905501313692E-2</v>
      </c>
      <c r="O56" s="262">
        <v>2.8370746493545769E-2</v>
      </c>
      <c r="P56" s="262">
        <v>2.5157967404488561E-2</v>
      </c>
      <c r="Q56" s="262">
        <v>1.8530380417457949E-2</v>
      </c>
      <c r="R56" s="262">
        <v>1.8440703048507201E-2</v>
      </c>
      <c r="S56" s="262">
        <v>1.9425152928599799E-2</v>
      </c>
      <c r="T56" s="262">
        <v>2.102166458831661E-2</v>
      </c>
      <c r="U56" s="262">
        <v>2.0510639189621069E-2</v>
      </c>
      <c r="V56" s="262">
        <v>6.053038550004481</v>
      </c>
      <c r="W56" s="262">
        <v>5.8199051907757333</v>
      </c>
      <c r="X56" s="262">
        <v>5.6712868303404953</v>
      </c>
      <c r="Y56" s="262">
        <v>5.8739245644623237</v>
      </c>
      <c r="DA56" s="72" t="s">
        <v>3233</v>
      </c>
    </row>
    <row r="57" spans="1:105" ht="12" customHeight="1" x14ac:dyDescent="0.25">
      <c r="A57" s="64" t="s">
        <v>28</v>
      </c>
      <c r="B57" s="229">
        <v>9.9695588506213503E-2</v>
      </c>
      <c r="C57" s="229">
        <v>1.4327957118079391E-2</v>
      </c>
      <c r="D57" s="229">
        <v>9.5620155130198455E-3</v>
      </c>
      <c r="E57" s="229">
        <v>4.179605207123805E-2</v>
      </c>
      <c r="F57" s="229">
        <v>4.6466802915038782E-2</v>
      </c>
      <c r="G57" s="229">
        <v>3.8294557967062888E-2</v>
      </c>
      <c r="H57" s="229">
        <v>1.9565008821147849E-2</v>
      </c>
      <c r="I57" s="229">
        <v>1.7040503532859921E-2</v>
      </c>
      <c r="J57" s="229">
        <v>3.4853476607989362E-2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1.1918078556046119E-2</v>
      </c>
      <c r="C59" s="229">
        <v>1.653342283237472E-3</v>
      </c>
      <c r="D59" s="229">
        <v>1.1938274514657109E-3</v>
      </c>
      <c r="E59" s="229">
        <v>3.120727094889766E-3</v>
      </c>
      <c r="F59" s="229">
        <v>2.831087737844342E-3</v>
      </c>
      <c r="G59" s="229">
        <v>1.9513624598152389E-2</v>
      </c>
      <c r="H59" s="229">
        <v>1.6180632928862581E-2</v>
      </c>
      <c r="I59" s="229">
        <v>1.528780260324037E-2</v>
      </c>
      <c r="J59" s="229">
        <v>2.7070029894341031E-2</v>
      </c>
      <c r="K59" s="229">
        <v>1.457648227215971E-2</v>
      </c>
      <c r="L59" s="229">
        <v>1.1871741554992821E-2</v>
      </c>
      <c r="M59" s="229">
        <v>1.1038603094220899E-2</v>
      </c>
      <c r="N59" s="229">
        <v>8.7838371112204452E-3</v>
      </c>
      <c r="O59" s="229">
        <v>2.9143994934757731E-3</v>
      </c>
      <c r="P59" s="229">
        <v>3.034100053604986E-3</v>
      </c>
      <c r="Q59" s="229">
        <v>2.2533257084021729E-3</v>
      </c>
      <c r="R59" s="229">
        <v>2.2048506926620999E-3</v>
      </c>
      <c r="S59" s="229">
        <v>2.3492538437645039E-3</v>
      </c>
      <c r="T59" s="229">
        <v>2.4311496363914839E-3</v>
      </c>
      <c r="U59" s="229">
        <v>2.071302101331204E-3</v>
      </c>
      <c r="V59" s="229">
        <v>2.8553304747854572E-2</v>
      </c>
      <c r="W59" s="229">
        <v>2.920141466400112E-2</v>
      </c>
      <c r="X59" s="229">
        <v>2.4340458007017139E-2</v>
      </c>
      <c r="Y59" s="229">
        <v>1.9943247071700022E-2</v>
      </c>
      <c r="DA59" s="73" t="s">
        <v>3236</v>
      </c>
    </row>
    <row r="60" spans="1:105" ht="12" customHeight="1" x14ac:dyDescent="0.25">
      <c r="A60" s="64" t="s">
        <v>159</v>
      </c>
      <c r="B60" s="229">
        <v>1.1646639152516789</v>
      </c>
      <c r="C60" s="229">
        <v>2.2013520733365259E-2</v>
      </c>
      <c r="D60" s="229">
        <v>1.145234731299641E-2</v>
      </c>
      <c r="E60" s="229">
        <v>0.37140031590594552</v>
      </c>
      <c r="F60" s="229">
        <v>0.32509712022922482</v>
      </c>
      <c r="G60" s="229">
        <v>4.6584138587561663E-2</v>
      </c>
      <c r="H60" s="229">
        <v>3.8233942075408839E-2</v>
      </c>
      <c r="I60" s="229">
        <v>3.5079818490731683E-2</v>
      </c>
      <c r="J60" s="229">
        <v>0.1178874309391876</v>
      </c>
      <c r="K60" s="229">
        <v>5.9798178012126432E-2</v>
      </c>
      <c r="L60" s="229">
        <v>4.6749555489666722E-2</v>
      </c>
      <c r="M60" s="229">
        <v>4.6902146334464948E-2</v>
      </c>
      <c r="N60" s="229">
        <v>4.4822810333222843E-2</v>
      </c>
      <c r="O60" s="229">
        <v>1.7348074582475101E-2</v>
      </c>
      <c r="P60" s="229">
        <v>1.6921817672774161E-2</v>
      </c>
      <c r="Q60" s="229">
        <v>1.229670861072691E-2</v>
      </c>
      <c r="R60" s="229">
        <v>1.0351007924492049E-2</v>
      </c>
      <c r="S60" s="229">
        <v>1.044162851915076E-2</v>
      </c>
      <c r="T60" s="229">
        <v>1.074565702767581E-2</v>
      </c>
      <c r="U60" s="229">
        <v>9.4943443236098681E-3</v>
      </c>
      <c r="V60" s="229">
        <v>9.2734737757400793E-2</v>
      </c>
      <c r="W60" s="229">
        <v>9.8722392087482264E-2</v>
      </c>
      <c r="X60" s="229">
        <v>8.2531185609864402E-2</v>
      </c>
      <c r="Y60" s="229">
        <v>7.6893109049577565E-2</v>
      </c>
      <c r="DA60" s="73" t="s">
        <v>3237</v>
      </c>
    </row>
    <row r="61" spans="1:105" ht="12" customHeight="1" x14ac:dyDescent="0.25">
      <c r="A61" s="64" t="s">
        <v>32</v>
      </c>
      <c r="B61" s="229">
        <v>5.6188431715571648E-2</v>
      </c>
      <c r="C61" s="229">
        <v>1.0393055613742879E-2</v>
      </c>
      <c r="D61" s="229">
        <v>8.129866265585128E-3</v>
      </c>
      <c r="E61" s="229">
        <v>2.9425676370490459E-2</v>
      </c>
      <c r="F61" s="229">
        <v>2.0762611560795761E-2</v>
      </c>
      <c r="G61" s="229">
        <v>7.0612785156603424E-3</v>
      </c>
      <c r="H61" s="229">
        <v>5.7772167861233192E-3</v>
      </c>
      <c r="I61" s="229">
        <v>6.2402617950334492E-3</v>
      </c>
      <c r="J61" s="229">
        <v>5.6020546698846103E-2</v>
      </c>
      <c r="K61" s="229">
        <v>2.122164622299479E-2</v>
      </c>
      <c r="L61" s="229">
        <v>3.773323538567166E-3</v>
      </c>
      <c r="M61" s="229">
        <v>3.4158047590649781E-3</v>
      </c>
      <c r="N61" s="229">
        <v>3.0439740605496821E-3</v>
      </c>
      <c r="O61" s="229">
        <v>1.7742176238188189E-3</v>
      </c>
      <c r="P61" s="229">
        <v>1.43575493037157E-3</v>
      </c>
      <c r="Q61" s="229">
        <v>9.2378437428863478E-4</v>
      </c>
      <c r="R61" s="229">
        <v>5.4383842007916356E-4</v>
      </c>
      <c r="S61" s="229">
        <v>5.9822092784938847E-4</v>
      </c>
      <c r="T61" s="229">
        <v>5.8417052602153781E-4</v>
      </c>
      <c r="U61" s="229">
        <v>5.1338660653999781E-4</v>
      </c>
      <c r="V61" s="229">
        <v>4.790131491794837E-3</v>
      </c>
      <c r="W61" s="229">
        <v>6.4381568306543704E-3</v>
      </c>
      <c r="X61" s="229">
        <v>5.0671328796202076E-3</v>
      </c>
      <c r="Y61" s="229">
        <v>3.9659941752052492E-3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1.256398813887393E-2</v>
      </c>
      <c r="H62" s="229">
        <v>1.174258559941653E-3</v>
      </c>
      <c r="I62" s="229">
        <v>7.1149656587604464E-4</v>
      </c>
      <c r="J62" s="229">
        <v>6.0448285474806556E-4</v>
      </c>
      <c r="K62" s="229">
        <v>6.4208226676576755E-4</v>
      </c>
      <c r="L62" s="229">
        <v>9.8221233240498602E-3</v>
      </c>
      <c r="M62" s="229">
        <v>7.9710753477771849E-3</v>
      </c>
      <c r="N62" s="229">
        <v>7.9363681982225973E-3</v>
      </c>
      <c r="O62" s="229">
        <v>6.33405479377608E-3</v>
      </c>
      <c r="P62" s="229">
        <v>3.4533613807163229E-3</v>
      </c>
      <c r="Q62" s="229">
        <v>2.9182928250775109E-3</v>
      </c>
      <c r="R62" s="229">
        <v>5.2668099449614024E-3</v>
      </c>
      <c r="S62" s="229">
        <v>5.2292105329435779E-3</v>
      </c>
      <c r="T62" s="229">
        <v>6.2241488201850992E-3</v>
      </c>
      <c r="U62" s="229">
        <v>7.6124348023824326E-3</v>
      </c>
      <c r="V62" s="229">
        <v>1.7321759890330371E-2</v>
      </c>
      <c r="W62" s="229">
        <v>1.394359733368021E-2</v>
      </c>
      <c r="X62" s="229">
        <v>1.614750133040737E-2</v>
      </c>
      <c r="Y62" s="229">
        <v>1.6182208479959569E-2</v>
      </c>
      <c r="DA62" s="73" t="s">
        <v>3239</v>
      </c>
    </row>
    <row r="63" spans="1:105" ht="12" customHeight="1" x14ac:dyDescent="0.25">
      <c r="A63" s="64" t="s">
        <v>35</v>
      </c>
      <c r="B63" s="229">
        <v>1.348979475975417E-2</v>
      </c>
      <c r="C63" s="229">
        <v>5.7546662323315623E-3</v>
      </c>
      <c r="D63" s="229">
        <v>3.6126905707934412E-3</v>
      </c>
      <c r="E63" s="229">
        <v>1.860048765944752E-2</v>
      </c>
      <c r="F63" s="229">
        <v>2.2352090060335651E-2</v>
      </c>
      <c r="G63" s="229">
        <v>1.1124008205526529E-2</v>
      </c>
      <c r="H63" s="229">
        <v>9.3237134880005332E-3</v>
      </c>
      <c r="I63" s="229">
        <v>1.080237124757334E-2</v>
      </c>
      <c r="J63" s="229">
        <v>2.0890156698745419E-2</v>
      </c>
      <c r="K63" s="229">
        <v>1.612790273862417E-4</v>
      </c>
      <c r="L63" s="229">
        <v>1.3875838931771439E-2</v>
      </c>
      <c r="M63" s="229">
        <v>1.5533098917928419E-2</v>
      </c>
      <c r="N63" s="229">
        <v>1.436891579809813E-2</v>
      </c>
      <c r="O63" s="229">
        <v>0</v>
      </c>
      <c r="P63" s="229">
        <v>3.1293336702152818E-4</v>
      </c>
      <c r="Q63" s="229">
        <v>1.3826889896271911E-4</v>
      </c>
      <c r="R63" s="229">
        <v>7.4196066312487096E-5</v>
      </c>
      <c r="S63" s="229">
        <v>8.0683910489157877E-4</v>
      </c>
      <c r="T63" s="229">
        <v>1.036538578042681E-3</v>
      </c>
      <c r="U63" s="229">
        <v>8.1917135575756311E-4</v>
      </c>
      <c r="V63" s="229">
        <v>6.1310625678802234E-3</v>
      </c>
      <c r="W63" s="229">
        <v>3.5061726575737712E-3</v>
      </c>
      <c r="X63" s="229">
        <v>2.7600831950533242E-3</v>
      </c>
      <c r="Y63" s="229">
        <v>4.2956167326871483E-3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1.8530512749372801E-3</v>
      </c>
      <c r="L64" s="229">
        <v>7.8754679184925517E-3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5.9035075535492201</v>
      </c>
      <c r="W65" s="229">
        <v>5.6680934572023416</v>
      </c>
      <c r="X65" s="229">
        <v>5.5404404693185327</v>
      </c>
      <c r="Y65" s="229">
        <v>5.7526443889531942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0</v>
      </c>
      <c r="C68" s="261">
        <v>0</v>
      </c>
      <c r="D68" s="261">
        <v>0</v>
      </c>
      <c r="E68" s="261">
        <v>0</v>
      </c>
      <c r="F68" s="261">
        <v>0</v>
      </c>
      <c r="G68" s="261">
        <v>264.84061144045648</v>
      </c>
      <c r="H68" s="261">
        <v>270.39252200828008</v>
      </c>
      <c r="I68" s="261">
        <v>297.3125165977923</v>
      </c>
      <c r="J68" s="261">
        <v>327.58553511855712</v>
      </c>
      <c r="K68" s="261">
        <v>307.43509981183843</v>
      </c>
      <c r="L68" s="261">
        <v>312.21267463908117</v>
      </c>
      <c r="M68" s="261">
        <v>304.56664530121742</v>
      </c>
      <c r="N68" s="261">
        <v>303.90744525112461</v>
      </c>
      <c r="O68" s="261">
        <v>291.4414686406252</v>
      </c>
      <c r="P68" s="261">
        <v>290.34271726805468</v>
      </c>
      <c r="Q68" s="261">
        <v>307.2260080872054</v>
      </c>
      <c r="R68" s="261">
        <v>352.85253935750842</v>
      </c>
      <c r="S68" s="261">
        <v>309.00465042828012</v>
      </c>
      <c r="T68" s="261">
        <v>321.30164976165531</v>
      </c>
      <c r="U68" s="261">
        <v>315.40250467594899</v>
      </c>
      <c r="V68" s="261">
        <v>296.53115197455543</v>
      </c>
      <c r="W68" s="261">
        <v>321.05056087302688</v>
      </c>
      <c r="X68" s="261">
        <v>301.11441747703248</v>
      </c>
      <c r="Y68" s="261">
        <v>336.3060744870811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</v>
      </c>
      <c r="D73" s="232">
        <f t="shared" si="3"/>
        <v>0.99999999999999978</v>
      </c>
      <c r="E73" s="232">
        <f t="shared" si="3"/>
        <v>1.0000000000000002</v>
      </c>
      <c r="F73" s="232">
        <f t="shared" si="3"/>
        <v>1</v>
      </c>
      <c r="G73" s="232">
        <f t="shared" si="3"/>
        <v>1</v>
      </c>
      <c r="H73" s="232">
        <f t="shared" si="3"/>
        <v>1.0000000000000002</v>
      </c>
      <c r="I73" s="232">
        <f t="shared" si="3"/>
        <v>1.0000000000000002</v>
      </c>
      <c r="J73" s="232">
        <f t="shared" si="3"/>
        <v>0.99999999999999967</v>
      </c>
      <c r="K73" s="232">
        <f t="shared" si="3"/>
        <v>1.0000000000000002</v>
      </c>
      <c r="L73" s="232">
        <f t="shared" si="3"/>
        <v>1</v>
      </c>
      <c r="M73" s="232">
        <f t="shared" si="3"/>
        <v>1.0000000000000002</v>
      </c>
      <c r="N73" s="232">
        <f t="shared" si="3"/>
        <v>0.99999999999999978</v>
      </c>
      <c r="O73" s="232">
        <f t="shared" si="3"/>
        <v>0.99999999999999989</v>
      </c>
      <c r="P73" s="232">
        <f t="shared" si="3"/>
        <v>1</v>
      </c>
      <c r="Q73" s="232">
        <f t="shared" si="3"/>
        <v>1</v>
      </c>
      <c r="R73" s="232">
        <f t="shared" si="3"/>
        <v>1.0000000000000002</v>
      </c>
      <c r="S73" s="232">
        <f t="shared" si="3"/>
        <v>0.99999999999999978</v>
      </c>
      <c r="T73" s="232">
        <f t="shared" si="3"/>
        <v>0.99999999999999978</v>
      </c>
      <c r="U73" s="232">
        <f t="shared" si="3"/>
        <v>0.99999999999999978</v>
      </c>
      <c r="V73" s="232">
        <f t="shared" si="3"/>
        <v>1.0000000000000002</v>
      </c>
      <c r="W73" s="232">
        <f t="shared" si="3"/>
        <v>1.0000000000000004</v>
      </c>
      <c r="X73" s="232">
        <f t="shared" si="3"/>
        <v>1</v>
      </c>
      <c r="Y73" s="232">
        <f t="shared" si="3"/>
        <v>1.0000000000000004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1.17274709861027E-2</v>
      </c>
      <c r="C78" s="300">
        <f t="shared" si="8"/>
        <v>4.8250822722270141E-4</v>
      </c>
      <c r="D78" s="300">
        <f t="shared" si="8"/>
        <v>3.1866667736069987E-4</v>
      </c>
      <c r="E78" s="300">
        <f t="shared" si="8"/>
        <v>5.2601390822630423E-3</v>
      </c>
      <c r="F78" s="300">
        <f t="shared" si="8"/>
        <v>5.1790515374842971E-3</v>
      </c>
      <c r="G78" s="300">
        <f t="shared" si="8"/>
        <v>2.6802594542016164E-3</v>
      </c>
      <c r="H78" s="300">
        <f t="shared" si="8"/>
        <v>2.6911184266884204E-3</v>
      </c>
      <c r="I78" s="300">
        <f t="shared" si="8"/>
        <v>2.7975274017336786E-3</v>
      </c>
      <c r="J78" s="300">
        <f t="shared" si="8"/>
        <v>3.279390562584509E-3</v>
      </c>
      <c r="K78" s="300">
        <f t="shared" si="8"/>
        <v>2.4354544416134668E-3</v>
      </c>
      <c r="L78" s="300">
        <f t="shared" si="8"/>
        <v>3.0924570751730456E-3</v>
      </c>
      <c r="M78" s="300">
        <f t="shared" si="8"/>
        <v>3.6087804756272041E-3</v>
      </c>
      <c r="N78" s="300">
        <f t="shared" si="8"/>
        <v>2.9782495332803059E-3</v>
      </c>
      <c r="O78" s="300">
        <f t="shared" si="8"/>
        <v>2.5959582251173516E-3</v>
      </c>
      <c r="P78" s="300">
        <f t="shared" si="8"/>
        <v>3.3303386171515113E-3</v>
      </c>
      <c r="Q78" s="300">
        <f t="shared" si="8"/>
        <v>2.3792429617610043E-3</v>
      </c>
      <c r="R78" s="300">
        <f t="shared" si="8"/>
        <v>2.0171992828865574E-3</v>
      </c>
      <c r="S78" s="300">
        <f t="shared" si="8"/>
        <v>1.7252467960938512E-3</v>
      </c>
      <c r="T78" s="300">
        <f t="shared" si="8"/>
        <v>1.7081093961663742E-3</v>
      </c>
      <c r="U78" s="300">
        <f t="shared" si="8"/>
        <v>1.6995990062350014E-3</v>
      </c>
      <c r="V78" s="300">
        <f t="shared" si="8"/>
        <v>1.545255676963179E-3</v>
      </c>
      <c r="W78" s="300">
        <f t="shared" si="8"/>
        <v>1.6336350973097462E-3</v>
      </c>
      <c r="X78" s="300">
        <f t="shared" si="8"/>
        <v>2.4318616191559166E-3</v>
      </c>
      <c r="Y78" s="300">
        <f t="shared" si="8"/>
        <v>2.8748524698569721E-3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0.15486897084298598</v>
      </c>
      <c r="C79" s="301">
        <f t="shared" si="9"/>
        <v>0.12766121914466713</v>
      </c>
      <c r="D79" s="301">
        <f t="shared" si="9"/>
        <v>0.13795569618304754</v>
      </c>
      <c r="E79" s="301">
        <f t="shared" si="9"/>
        <v>0.1320064309106081</v>
      </c>
      <c r="F79" s="301">
        <f t="shared" si="9"/>
        <v>0.12799899501385059</v>
      </c>
      <c r="G79" s="301">
        <f t="shared" si="9"/>
        <v>0.12179449307702456</v>
      </c>
      <c r="H79" s="301">
        <f t="shared" si="9"/>
        <v>0.12334215057881837</v>
      </c>
      <c r="I79" s="301">
        <f t="shared" si="9"/>
        <v>0.12318197478825219</v>
      </c>
      <c r="J79" s="301">
        <f t="shared" si="9"/>
        <v>0.12009364417768237</v>
      </c>
      <c r="K79" s="301">
        <f t="shared" si="9"/>
        <v>0.11757795301150374</v>
      </c>
      <c r="L79" s="301">
        <f t="shared" si="9"/>
        <v>0.12402918930873816</v>
      </c>
      <c r="M79" s="301">
        <f t="shared" si="9"/>
        <v>0.13019381646462727</v>
      </c>
      <c r="N79" s="301">
        <f t="shared" si="9"/>
        <v>0.12864001504839903</v>
      </c>
      <c r="O79" s="301">
        <f t="shared" si="9"/>
        <v>0.13211105780452384</v>
      </c>
      <c r="P79" s="301">
        <f t="shared" si="9"/>
        <v>0.13176337481332107</v>
      </c>
      <c r="Q79" s="301">
        <f t="shared" si="9"/>
        <v>0.13033083018967839</v>
      </c>
      <c r="R79" s="301">
        <f t="shared" si="9"/>
        <v>0.12827579399478659</v>
      </c>
      <c r="S79" s="301">
        <f t="shared" si="9"/>
        <v>0.12716260082274025</v>
      </c>
      <c r="T79" s="301">
        <f t="shared" si="9"/>
        <v>0.1269744446700854</v>
      </c>
      <c r="U79" s="301">
        <f t="shared" si="9"/>
        <v>0.12899535946855997</v>
      </c>
      <c r="V79" s="301">
        <f t="shared" si="9"/>
        <v>0.332338343423144</v>
      </c>
      <c r="W79" s="301">
        <f t="shared" si="9"/>
        <v>0.30997750878632258</v>
      </c>
      <c r="X79" s="301">
        <f t="shared" si="9"/>
        <v>0.33109878716265351</v>
      </c>
      <c r="Y79" s="301">
        <f t="shared" si="9"/>
        <v>0.31353421466985903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0.7388323744525026</v>
      </c>
      <c r="C80" s="301">
        <f t="shared" si="10"/>
        <v>0.817918889491413</v>
      </c>
      <c r="D80" s="301">
        <f t="shared" si="10"/>
        <v>0.81965940522024439</v>
      </c>
      <c r="E80" s="301">
        <f t="shared" si="10"/>
        <v>0.79206630006538159</v>
      </c>
      <c r="F80" s="301">
        <f t="shared" si="10"/>
        <v>0.79466623287247873</v>
      </c>
      <c r="G80" s="301">
        <f t="shared" si="10"/>
        <v>0.65468431905998725</v>
      </c>
      <c r="H80" s="301">
        <f t="shared" si="10"/>
        <v>0.65251240451281411</v>
      </c>
      <c r="I80" s="301">
        <f t="shared" si="10"/>
        <v>0.64350990859412571</v>
      </c>
      <c r="J80" s="301">
        <f t="shared" si="10"/>
        <v>0.63603175693544844</v>
      </c>
      <c r="K80" s="301">
        <f t="shared" si="10"/>
        <v>0.62402699490464286</v>
      </c>
      <c r="L80" s="301">
        <f t="shared" si="10"/>
        <v>0.64090563542512324</v>
      </c>
      <c r="M80" s="301">
        <f t="shared" si="10"/>
        <v>0.65269488074582782</v>
      </c>
      <c r="N80" s="301">
        <f t="shared" si="10"/>
        <v>0.65019647045196849</v>
      </c>
      <c r="O80" s="301">
        <f t="shared" si="10"/>
        <v>0.65395688844174404</v>
      </c>
      <c r="P80" s="301">
        <f t="shared" si="10"/>
        <v>0.647926050247281</v>
      </c>
      <c r="Q80" s="301">
        <f t="shared" si="10"/>
        <v>0.63436413534886227</v>
      </c>
      <c r="R80" s="301">
        <f t="shared" si="10"/>
        <v>0.61903019610952237</v>
      </c>
      <c r="S80" s="301">
        <f t="shared" si="10"/>
        <v>0.62609088221230824</v>
      </c>
      <c r="T80" s="301">
        <f t="shared" si="10"/>
        <v>0.62017884031632331</v>
      </c>
      <c r="U80" s="301">
        <f t="shared" si="10"/>
        <v>0.62279954432125151</v>
      </c>
      <c r="V80" s="301">
        <f t="shared" si="10"/>
        <v>0.43729202676029194</v>
      </c>
      <c r="W80" s="301">
        <f t="shared" si="10"/>
        <v>0.45450977346479815</v>
      </c>
      <c r="X80" s="301">
        <f t="shared" si="10"/>
        <v>0.43833151311168389</v>
      </c>
      <c r="Y80" s="301">
        <f t="shared" si="10"/>
        <v>0.44275289057938122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0.7388323744525026</v>
      </c>
      <c r="C81" s="302">
        <f t="shared" si="11"/>
        <v>0.817918889491413</v>
      </c>
      <c r="D81" s="302">
        <f t="shared" si="11"/>
        <v>0.81965940522024439</v>
      </c>
      <c r="E81" s="302">
        <f t="shared" si="11"/>
        <v>0.79206630006538159</v>
      </c>
      <c r="F81" s="302">
        <f t="shared" si="11"/>
        <v>0.79466623287247873</v>
      </c>
      <c r="G81" s="302">
        <f t="shared" si="11"/>
        <v>0.65468431905998725</v>
      </c>
      <c r="H81" s="302">
        <f t="shared" si="11"/>
        <v>0.65251240451281411</v>
      </c>
      <c r="I81" s="302">
        <f t="shared" si="11"/>
        <v>0.64350990859412571</v>
      </c>
      <c r="J81" s="302">
        <f t="shared" si="11"/>
        <v>0.63603175693544844</v>
      </c>
      <c r="K81" s="302">
        <f t="shared" si="11"/>
        <v>0.62402699490464286</v>
      </c>
      <c r="L81" s="302">
        <f t="shared" si="11"/>
        <v>0.64090563542512324</v>
      </c>
      <c r="M81" s="302">
        <f t="shared" si="11"/>
        <v>0.65269488074582782</v>
      </c>
      <c r="N81" s="302">
        <f t="shared" si="11"/>
        <v>0.65019647045196849</v>
      </c>
      <c r="O81" s="302">
        <f t="shared" si="11"/>
        <v>0.65395688844174404</v>
      </c>
      <c r="P81" s="302">
        <f t="shared" si="11"/>
        <v>0.647926050247281</v>
      </c>
      <c r="Q81" s="302">
        <f t="shared" si="11"/>
        <v>0.63436413534886227</v>
      </c>
      <c r="R81" s="302">
        <f t="shared" si="11"/>
        <v>0.61903019610952237</v>
      </c>
      <c r="S81" s="302">
        <f t="shared" si="11"/>
        <v>0.62609088221230824</v>
      </c>
      <c r="T81" s="302">
        <f t="shared" si="11"/>
        <v>0.62017884031632331</v>
      </c>
      <c r="U81" s="302">
        <f t="shared" si="11"/>
        <v>0.62279954432125151</v>
      </c>
      <c r="V81" s="302">
        <f t="shared" si="11"/>
        <v>0.43729202676029194</v>
      </c>
      <c r="W81" s="302">
        <f t="shared" si="11"/>
        <v>0.45450977346479815</v>
      </c>
      <c r="X81" s="302">
        <f t="shared" si="11"/>
        <v>0.43833151311168389</v>
      </c>
      <c r="Y81" s="302">
        <f t="shared" si="11"/>
        <v>0.44275289057938122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8.1916075322853485E-2</v>
      </c>
      <c r="C83" s="301">
        <f t="shared" si="13"/>
        <v>4.3259991050036889E-2</v>
      </c>
      <c r="D83" s="301">
        <f t="shared" si="13"/>
        <v>3.3748206093784483E-2</v>
      </c>
      <c r="E83" s="301">
        <f t="shared" si="13"/>
        <v>5.8293665871420708E-2</v>
      </c>
      <c r="F83" s="301">
        <f t="shared" si="13"/>
        <v>5.900902403338501E-2</v>
      </c>
      <c r="G83" s="301">
        <f t="shared" si="13"/>
        <v>2.4245972737268508E-2</v>
      </c>
      <c r="H83" s="301">
        <f t="shared" si="13"/>
        <v>2.1318036924598407E-2</v>
      </c>
      <c r="I83" s="301">
        <f t="shared" si="13"/>
        <v>1.9709044136573015E-2</v>
      </c>
      <c r="J83" s="301">
        <f t="shared" si="13"/>
        <v>2.6971657864531463E-2</v>
      </c>
      <c r="K83" s="301">
        <f t="shared" si="13"/>
        <v>2.2005844855609271E-2</v>
      </c>
      <c r="L83" s="301">
        <f t="shared" si="13"/>
        <v>1.9162840837275312E-2</v>
      </c>
      <c r="M83" s="301">
        <f t="shared" si="13"/>
        <v>1.6162498574970569E-2</v>
      </c>
      <c r="N83" s="301">
        <f t="shared" si="13"/>
        <v>1.6663166765590365E-2</v>
      </c>
      <c r="O83" s="301">
        <f t="shared" si="13"/>
        <v>1.3076626274668268E-2</v>
      </c>
      <c r="P83" s="301">
        <f t="shared" si="13"/>
        <v>1.2780200593692224E-2</v>
      </c>
      <c r="Q83" s="301">
        <f t="shared" si="13"/>
        <v>1.2186046095536442E-2</v>
      </c>
      <c r="R83" s="301">
        <f t="shared" si="13"/>
        <v>1.1113313837354567E-2</v>
      </c>
      <c r="S83" s="301">
        <f t="shared" si="13"/>
        <v>1.2510738231799655E-2</v>
      </c>
      <c r="T83" s="301">
        <f t="shared" si="13"/>
        <v>1.2293458955281529E-2</v>
      </c>
      <c r="U83" s="301">
        <f t="shared" si="13"/>
        <v>1.1546217247798521E-2</v>
      </c>
      <c r="V83" s="301">
        <f t="shared" si="13"/>
        <v>5.4299433932010033E-2</v>
      </c>
      <c r="W83" s="301">
        <f t="shared" si="13"/>
        <v>5.1693034703043796E-2</v>
      </c>
      <c r="X83" s="301">
        <f t="shared" si="13"/>
        <v>5.1715585440537407E-2</v>
      </c>
      <c r="Y83" s="301">
        <f t="shared" si="13"/>
        <v>5.1504287438691947E-2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6.5367967849236833E-2</v>
      </c>
      <c r="C84" s="302">
        <f t="shared" si="14"/>
        <v>4.2008872970769114E-2</v>
      </c>
      <c r="D84" s="302">
        <f t="shared" si="14"/>
        <v>3.304243515037026E-2</v>
      </c>
      <c r="E84" s="302">
        <f t="shared" si="14"/>
        <v>5.2019008263393465E-2</v>
      </c>
      <c r="F84" s="302">
        <f t="shared" si="14"/>
        <v>5.3236598386636587E-2</v>
      </c>
      <c r="G84" s="302">
        <f t="shared" si="14"/>
        <v>2.2952044278192883E-2</v>
      </c>
      <c r="H84" s="302">
        <f t="shared" si="14"/>
        <v>2.0454110671852588E-2</v>
      </c>
      <c r="I84" s="302">
        <f t="shared" si="14"/>
        <v>1.8926097390565035E-2</v>
      </c>
      <c r="J84" s="302">
        <f t="shared" si="14"/>
        <v>2.4808927799455035E-2</v>
      </c>
      <c r="K84" s="302">
        <f t="shared" si="14"/>
        <v>2.1021625041975932E-2</v>
      </c>
      <c r="L84" s="302">
        <f t="shared" si="14"/>
        <v>1.8333601767069239E-2</v>
      </c>
      <c r="M84" s="302">
        <f t="shared" si="14"/>
        <v>1.5448220185334175E-2</v>
      </c>
      <c r="N84" s="302">
        <f t="shared" si="14"/>
        <v>1.5983436353299473E-2</v>
      </c>
      <c r="O84" s="302">
        <f t="shared" si="14"/>
        <v>1.2820124412686262E-2</v>
      </c>
      <c r="P84" s="302">
        <f t="shared" si="14"/>
        <v>1.25478303624068E-2</v>
      </c>
      <c r="Q84" s="302">
        <f t="shared" si="14"/>
        <v>1.2010740249359098E-2</v>
      </c>
      <c r="R84" s="302">
        <f t="shared" si="14"/>
        <v>1.0948079939196361E-2</v>
      </c>
      <c r="S84" s="302">
        <f t="shared" si="14"/>
        <v>1.2319076307967407E-2</v>
      </c>
      <c r="T84" s="302">
        <f t="shared" si="14"/>
        <v>1.2087950631914602E-2</v>
      </c>
      <c r="U84" s="302">
        <f t="shared" si="14"/>
        <v>1.134572425885522E-2</v>
      </c>
      <c r="V84" s="302">
        <f t="shared" si="14"/>
        <v>8.4102270230083914E-3</v>
      </c>
      <c r="W84" s="302">
        <f t="shared" si="14"/>
        <v>8.8301843822545349E-3</v>
      </c>
      <c r="X84" s="302">
        <f t="shared" si="14"/>
        <v>8.4574339577054083E-3</v>
      </c>
      <c r="Y84" s="302">
        <f t="shared" si="14"/>
        <v>8.4268154078359584E-3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1.6548107473616652E-2</v>
      </c>
      <c r="C85" s="302">
        <f t="shared" si="15"/>
        <v>1.2511180792677758E-3</v>
      </c>
      <c r="D85" s="302">
        <f t="shared" si="15"/>
        <v>7.0577094341422271E-4</v>
      </c>
      <c r="E85" s="302">
        <f t="shared" si="15"/>
        <v>6.2746576080272374E-3</v>
      </c>
      <c r="F85" s="302">
        <f t="shared" si="15"/>
        <v>5.7724256467484164E-3</v>
      </c>
      <c r="G85" s="302">
        <f t="shared" si="15"/>
        <v>1.2939284590756251E-3</v>
      </c>
      <c r="H85" s="302">
        <f t="shared" si="15"/>
        <v>8.639262527458157E-4</v>
      </c>
      <c r="I85" s="302">
        <f t="shared" si="15"/>
        <v>7.8294674600798062E-4</v>
      </c>
      <c r="J85" s="302">
        <f t="shared" si="15"/>
        <v>2.162730065076428E-3</v>
      </c>
      <c r="K85" s="302">
        <f t="shared" si="15"/>
        <v>9.8421981363333989E-4</v>
      </c>
      <c r="L85" s="302">
        <f t="shared" si="15"/>
        <v>8.2923907020607051E-4</v>
      </c>
      <c r="M85" s="302">
        <f t="shared" si="15"/>
        <v>7.1427838963639438E-4</v>
      </c>
      <c r="N85" s="302">
        <f t="shared" si="15"/>
        <v>6.7973041229089253E-4</v>
      </c>
      <c r="O85" s="302">
        <f t="shared" si="15"/>
        <v>2.5650186198200684E-4</v>
      </c>
      <c r="P85" s="302">
        <f t="shared" si="15"/>
        <v>2.3237023128542516E-4</v>
      </c>
      <c r="Q85" s="302">
        <f t="shared" si="15"/>
        <v>1.7530584617734366E-4</v>
      </c>
      <c r="R85" s="302">
        <f t="shared" si="15"/>
        <v>1.6523389815820681E-4</v>
      </c>
      <c r="S85" s="302">
        <f t="shared" si="15"/>
        <v>1.9166192383224804E-4</v>
      </c>
      <c r="T85" s="302">
        <f t="shared" si="15"/>
        <v>2.0550832336692641E-4</v>
      </c>
      <c r="U85" s="302">
        <f t="shared" si="15"/>
        <v>2.0049298894330076E-4</v>
      </c>
      <c r="V85" s="302">
        <f t="shared" si="15"/>
        <v>4.5889206909001647E-2</v>
      </c>
      <c r="W85" s="302">
        <f t="shared" si="15"/>
        <v>4.2862850320789257E-2</v>
      </c>
      <c r="X85" s="302">
        <f t="shared" si="15"/>
        <v>4.3258151482832005E-2</v>
      </c>
      <c r="Y85" s="302">
        <f t="shared" si="15"/>
        <v>4.307747203085599E-2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1.2655108395555391E-2</v>
      </c>
      <c r="C87" s="301">
        <f t="shared" si="17"/>
        <v>1.0677392086660218E-2</v>
      </c>
      <c r="D87" s="301">
        <f t="shared" si="17"/>
        <v>8.3180258255628071E-3</v>
      </c>
      <c r="E87" s="301">
        <f t="shared" si="17"/>
        <v>1.2373464070326861E-2</v>
      </c>
      <c r="F87" s="301">
        <f t="shared" si="17"/>
        <v>1.3146696542801276E-2</v>
      </c>
      <c r="G87" s="301">
        <f t="shared" si="17"/>
        <v>5.8178033517147249E-3</v>
      </c>
      <c r="H87" s="301">
        <f t="shared" si="17"/>
        <v>5.4112817051600679E-3</v>
      </c>
      <c r="I87" s="301">
        <f t="shared" si="17"/>
        <v>5.1562269447227929E-3</v>
      </c>
      <c r="J87" s="301">
        <f t="shared" si="17"/>
        <v>6.4836729409653258E-3</v>
      </c>
      <c r="K87" s="301">
        <f t="shared" si="17"/>
        <v>2.2561536327298302E-3</v>
      </c>
      <c r="L87" s="301">
        <f t="shared" si="17"/>
        <v>5.5235645759082967E-3</v>
      </c>
      <c r="M87" s="301">
        <f t="shared" si="17"/>
        <v>4.4704797196968961E-3</v>
      </c>
      <c r="N87" s="301">
        <f t="shared" si="17"/>
        <v>4.6818149821125938E-3</v>
      </c>
      <c r="O87" s="301">
        <f t="shared" si="17"/>
        <v>1.9297945729053797E-5</v>
      </c>
      <c r="P87" s="301">
        <f t="shared" si="17"/>
        <v>2.4394008560014659E-3</v>
      </c>
      <c r="Q87" s="301">
        <f t="shared" si="17"/>
        <v>2.0690426063286311E-3</v>
      </c>
      <c r="R87" s="301">
        <f t="shared" si="17"/>
        <v>1.6957929805192366E-3</v>
      </c>
      <c r="S87" s="301">
        <f t="shared" si="17"/>
        <v>3.1297807287057507E-3</v>
      </c>
      <c r="T87" s="301">
        <f t="shared" si="17"/>
        <v>2.5276770099078656E-3</v>
      </c>
      <c r="U87" s="301">
        <f t="shared" si="17"/>
        <v>3.0032366464787636E-3</v>
      </c>
      <c r="V87" s="301">
        <f t="shared" si="17"/>
        <v>5.39207911844726E-3</v>
      </c>
      <c r="W87" s="301">
        <f t="shared" si="17"/>
        <v>4.2929372335871255E-3</v>
      </c>
      <c r="X87" s="301">
        <f t="shared" si="17"/>
        <v>3.6243554152909224E-3</v>
      </c>
      <c r="Y87" s="301">
        <f t="shared" si="17"/>
        <v>3.7768521265040046E-3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1.1410109714154765E-2</v>
      </c>
      <c r="C88" s="302">
        <f t="shared" si="18"/>
        <v>1.0583264080696497E-2</v>
      </c>
      <c r="D88" s="302">
        <f t="shared" si="18"/>
        <v>8.2649270711993537E-3</v>
      </c>
      <c r="E88" s="302">
        <f t="shared" si="18"/>
        <v>1.1901389516744874E-2</v>
      </c>
      <c r="F88" s="302">
        <f t="shared" si="18"/>
        <v>1.2712407465929922E-2</v>
      </c>
      <c r="G88" s="302">
        <f t="shared" si="18"/>
        <v>5.7204545021290977E-3</v>
      </c>
      <c r="H88" s="302">
        <f t="shared" si="18"/>
        <v>5.3462841187465904E-3</v>
      </c>
      <c r="I88" s="302">
        <f t="shared" si="18"/>
        <v>5.0973218603836343E-3</v>
      </c>
      <c r="J88" s="302">
        <f t="shared" si="18"/>
        <v>6.3209597072291677E-3</v>
      </c>
      <c r="K88" s="302">
        <f t="shared" si="18"/>
        <v>2.182105747064626E-3</v>
      </c>
      <c r="L88" s="302">
        <f t="shared" si="18"/>
        <v>5.4611766834789998E-3</v>
      </c>
      <c r="M88" s="302">
        <f t="shared" si="18"/>
        <v>4.4167409066834997E-3</v>
      </c>
      <c r="N88" s="302">
        <f t="shared" si="18"/>
        <v>4.6306753899653169E-3</v>
      </c>
      <c r="O88" s="302">
        <f t="shared" si="18"/>
        <v>0</v>
      </c>
      <c r="P88" s="302">
        <f t="shared" si="18"/>
        <v>2.4219184561555403E-3</v>
      </c>
      <c r="Q88" s="302">
        <f t="shared" si="18"/>
        <v>2.0558534517572946E-3</v>
      </c>
      <c r="R88" s="302">
        <f t="shared" si="18"/>
        <v>1.6833615900621927E-3</v>
      </c>
      <c r="S88" s="302">
        <f t="shared" si="18"/>
        <v>3.1153610228374941E-3</v>
      </c>
      <c r="T88" s="302">
        <f t="shared" si="18"/>
        <v>2.5122155686514197E-3</v>
      </c>
      <c r="U88" s="302">
        <f t="shared" si="18"/>
        <v>2.988152534457951E-3</v>
      </c>
      <c r="V88" s="302">
        <f t="shared" si="18"/>
        <v>1.9395996017825604E-3</v>
      </c>
      <c r="W88" s="302">
        <f t="shared" si="18"/>
        <v>1.0681459868819776E-3</v>
      </c>
      <c r="X88" s="302">
        <f t="shared" si="18"/>
        <v>3.6982364228788745E-4</v>
      </c>
      <c r="Y88" s="302">
        <f t="shared" si="18"/>
        <v>5.3591379189414949E-4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1.2449986814006256E-3</v>
      </c>
      <c r="C89" s="302">
        <f t="shared" si="19"/>
        <v>9.4128005963719797E-5</v>
      </c>
      <c r="D89" s="302">
        <f t="shared" si="19"/>
        <v>5.3098754363452501E-5</v>
      </c>
      <c r="E89" s="302">
        <f t="shared" si="19"/>
        <v>4.7207455358198646E-4</v>
      </c>
      <c r="F89" s="302">
        <f t="shared" si="19"/>
        <v>4.3428907687135425E-4</v>
      </c>
      <c r="G89" s="302">
        <f t="shared" si="19"/>
        <v>9.7348849585626924E-5</v>
      </c>
      <c r="H89" s="302">
        <f t="shared" si="19"/>
        <v>6.4997586413478297E-5</v>
      </c>
      <c r="I89" s="302">
        <f t="shared" si="19"/>
        <v>5.8905084339158425E-5</v>
      </c>
      <c r="J89" s="302">
        <f t="shared" si="19"/>
        <v>1.6271323373615767E-4</v>
      </c>
      <c r="K89" s="302">
        <f t="shared" si="19"/>
        <v>7.4047885665204279E-5</v>
      </c>
      <c r="L89" s="302">
        <f t="shared" si="19"/>
        <v>6.23878924292968E-5</v>
      </c>
      <c r="M89" s="302">
        <f t="shared" si="19"/>
        <v>5.373881301339646E-5</v>
      </c>
      <c r="N89" s="302">
        <f t="shared" si="19"/>
        <v>5.1139592147277155E-5</v>
      </c>
      <c r="O89" s="302">
        <f t="shared" si="19"/>
        <v>1.9297945729053797E-5</v>
      </c>
      <c r="P89" s="302">
        <f t="shared" si="19"/>
        <v>1.7482399845925395E-5</v>
      </c>
      <c r="Q89" s="302">
        <f t="shared" si="19"/>
        <v>1.3189154571336194E-5</v>
      </c>
      <c r="R89" s="302">
        <f t="shared" si="19"/>
        <v>1.2431390457043771E-5</v>
      </c>
      <c r="S89" s="302">
        <f t="shared" si="19"/>
        <v>1.4419705868256903E-5</v>
      </c>
      <c r="T89" s="302">
        <f t="shared" si="19"/>
        <v>1.5461441256445879E-5</v>
      </c>
      <c r="U89" s="302">
        <f t="shared" si="19"/>
        <v>1.5084112020812595E-5</v>
      </c>
      <c r="V89" s="302">
        <f t="shared" si="19"/>
        <v>3.4524795166647002E-3</v>
      </c>
      <c r="W89" s="302">
        <f t="shared" si="19"/>
        <v>3.2247912467051479E-3</v>
      </c>
      <c r="X89" s="302">
        <f t="shared" si="19"/>
        <v>3.254531773003035E-3</v>
      </c>
      <c r="Y89" s="302">
        <f t="shared" si="19"/>
        <v>3.2409383346098551E-3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</v>
      </c>
      <c r="C91" s="301">
        <f t="shared" si="21"/>
        <v>0</v>
      </c>
      <c r="D91" s="301">
        <f t="shared" si="21"/>
        <v>0</v>
      </c>
      <c r="E91" s="301">
        <f t="shared" si="21"/>
        <v>0</v>
      </c>
      <c r="F91" s="301">
        <f t="shared" si="21"/>
        <v>0</v>
      </c>
      <c r="G91" s="301">
        <f t="shared" si="21"/>
        <v>0.1907771523198033</v>
      </c>
      <c r="H91" s="301">
        <f t="shared" si="21"/>
        <v>0.19472500785192096</v>
      </c>
      <c r="I91" s="301">
        <f t="shared" si="21"/>
        <v>0.20564531813459286</v>
      </c>
      <c r="J91" s="301">
        <f t="shared" si="21"/>
        <v>0.20713987751878774</v>
      </c>
      <c r="K91" s="301">
        <f t="shared" si="21"/>
        <v>0.23169759915390103</v>
      </c>
      <c r="L91" s="301">
        <f t="shared" si="21"/>
        <v>0.20728631277778192</v>
      </c>
      <c r="M91" s="301">
        <f t="shared" si="21"/>
        <v>0.19286954401925036</v>
      </c>
      <c r="N91" s="301">
        <f t="shared" si="21"/>
        <v>0.19684028321864902</v>
      </c>
      <c r="O91" s="301">
        <f t="shared" si="21"/>
        <v>0.19824017130821733</v>
      </c>
      <c r="P91" s="301">
        <f t="shared" si="21"/>
        <v>0.20176063487255272</v>
      </c>
      <c r="Q91" s="301">
        <f t="shared" si="21"/>
        <v>0.21867070279783321</v>
      </c>
      <c r="R91" s="301">
        <f t="shared" si="21"/>
        <v>0.23786770379493097</v>
      </c>
      <c r="S91" s="301">
        <f t="shared" si="21"/>
        <v>0.22938075120835216</v>
      </c>
      <c r="T91" s="301">
        <f t="shared" si="21"/>
        <v>0.23631746965223538</v>
      </c>
      <c r="U91" s="301">
        <f t="shared" si="21"/>
        <v>0.23195604330967601</v>
      </c>
      <c r="V91" s="301">
        <f t="shared" si="21"/>
        <v>0.16913286108914372</v>
      </c>
      <c r="W91" s="301">
        <f t="shared" si="21"/>
        <v>0.17789311071493893</v>
      </c>
      <c r="X91" s="301">
        <f t="shared" si="21"/>
        <v>0.1727978972506784</v>
      </c>
      <c r="Y91" s="301">
        <f t="shared" si="21"/>
        <v>0.18555690271570724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0.74824961218945707</v>
      </c>
      <c r="C96" s="320">
        <f>IF(C$5=0,0,C$5/OIS_fec!C$5)</f>
        <v>0.4026444198072045</v>
      </c>
      <c r="D96" s="320">
        <f>IF(D$5=0,0,D$5/OIS_fec!D$5)</f>
        <v>0.4294578206252222</v>
      </c>
      <c r="E96" s="320">
        <f>IF(E$5=0,0,E$5/OIS_fec!E$5)</f>
        <v>0.67180218770125355</v>
      </c>
      <c r="F96" s="320">
        <f>IF(F$5=0,0,F$5/OIS_fec!F$5)</f>
        <v>0.64297107391885566</v>
      </c>
      <c r="G96" s="320">
        <f>IF(G$5=0,0,G$5/OIS_fec!G$5)</f>
        <v>0.87891765536681954</v>
      </c>
      <c r="H96" s="320">
        <f>IF(H$5=0,0,H$5/OIS_fec!H$5)</f>
        <v>0.91077593014318126</v>
      </c>
      <c r="I96" s="320">
        <f>IF(I$5=0,0,I$5/OIS_fec!I$5)</f>
        <v>0.92638658945230345</v>
      </c>
      <c r="J96" s="320">
        <f>IF(J$5=0,0,J$5/OIS_fec!J$5)</f>
        <v>0.95035711853178806</v>
      </c>
      <c r="K96" s="320">
        <f>IF(K$5=0,0,K$5/OIS_fec!K$5)</f>
        <v>0.82401244833871912</v>
      </c>
      <c r="L96" s="320">
        <f>IF(L$5=0,0,L$5/OIS_fec!L$5)</f>
        <v>0.94645948525760681</v>
      </c>
      <c r="M96" s="320">
        <f>IF(M$5=0,0,M$5/OIS_fec!M$5)</f>
        <v>1.0702168353037447</v>
      </c>
      <c r="N96" s="320">
        <f>IF(N$5=0,0,N$5/OIS_fec!N$5)</f>
        <v>0.98942149670363999</v>
      </c>
      <c r="O96" s="320">
        <f>IF(O$5=0,0,O$5/OIS_fec!O$5)</f>
        <v>0.94035009940162917</v>
      </c>
      <c r="P96" s="320">
        <f>IF(P$5=0,0,P$5/OIS_fec!P$5)</f>
        <v>0.98043882692734841</v>
      </c>
      <c r="Q96" s="320">
        <f>IF(Q$5=0,0,Q$5/OIS_fec!Q$5)</f>
        <v>0.8911722476134063</v>
      </c>
      <c r="R96" s="320">
        <f>IF(R$5=0,0,R$5/OIS_fec!R$5)</f>
        <v>0.89363831654309889</v>
      </c>
      <c r="S96" s="320">
        <f>IF(S$5=0,0,S$5/OIS_fec!S$5)</f>
        <v>0.80778516062819949</v>
      </c>
      <c r="T96" s="320">
        <f>IF(T$5=0,0,T$5/OIS_fec!T$5)</f>
        <v>0.79480454659544786</v>
      </c>
      <c r="U96" s="320">
        <f>IF(U$5=0,0,U$5/OIS_fec!U$5)</f>
        <v>0.81905530869871368</v>
      </c>
      <c r="V96" s="320">
        <f>IF(V$5=0,0,V$5/OIS_fec!V$5)</f>
        <v>1.3654731986396766</v>
      </c>
      <c r="W96" s="320">
        <f>IF(W$5=0,0,W$5/OIS_fec!W$5)</f>
        <v>1.2656327036563535</v>
      </c>
      <c r="X96" s="320">
        <f>IF(X$5=0,0,X$5/OIS_fec!X$5)</f>
        <v>1.3295865823788433</v>
      </c>
      <c r="Y96" s="320">
        <f>IF(Y$5=0,0,Y$5/OIS_fec!Y$5)</f>
        <v>1.3063740997175557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0.27950425146219943</v>
      </c>
      <c r="C101" s="332">
        <f>IF(C$10=0,0,C$10/OIS_fec!C$10)</f>
        <v>5.7219924962849111E-3</v>
      </c>
      <c r="D101" s="332">
        <f>IF(D$10=0,0,D$10/OIS_fec!D$10)</f>
        <v>4.0531726533554902E-3</v>
      </c>
      <c r="E101" s="332">
        <f>IF(E$10=0,0,E$10/OIS_fec!E$10)</f>
        <v>0.11320070622991089</v>
      </c>
      <c r="F101" s="332">
        <f>IF(F$10=0,0,F$10/OIS_fec!F$10)</f>
        <v>0.10721071268918086</v>
      </c>
      <c r="G101" s="332">
        <f>IF(G$10=0,0,G$10/OIS_fec!G$10)</f>
        <v>8.6657630434276184E-2</v>
      </c>
      <c r="H101" s="332">
        <f>IF(H$10=0,0,H$10/OIS_fec!H$10)</f>
        <v>9.0443036580598879E-2</v>
      </c>
      <c r="I101" s="332">
        <f>IF(I$10=0,0,I$10/OIS_fec!I$10)</f>
        <v>9.6769841967785764E-2</v>
      </c>
      <c r="J101" s="332">
        <f>IF(J$10=0,0,J$10/OIS_fec!J$10)</f>
        <v>0.110771575752588</v>
      </c>
      <c r="K101" s="332">
        <f>IF(K$10=0,0,K$10/OIS_fec!K$10)</f>
        <v>7.3422757819777029E-2</v>
      </c>
      <c r="L101" s="332">
        <f>IF(L$10=0,0,L$10/OIS_fec!L$10)</f>
        <v>0.10470294768318048</v>
      </c>
      <c r="M101" s="332">
        <f>IF(M$10=0,0,M$10/OIS_fec!M$10)</f>
        <v>0.12797364168672362</v>
      </c>
      <c r="N101" s="332">
        <f>IF(N$10=0,0,N$10/OIS_fec!N$10)</f>
        <v>9.9947397813398675E-2</v>
      </c>
      <c r="O101" s="332">
        <f>IF(O$10=0,0,O$10/OIS_fec!O$10)</f>
        <v>7.8373784572871488E-2</v>
      </c>
      <c r="P101" s="332">
        <f>IF(P$10=0,0,P$10/OIS_fec!P$10)</f>
        <v>0.10551381619339766</v>
      </c>
      <c r="Q101" s="332">
        <f>IF(Q$10=0,0,Q$10/OIS_fec!Q$10)</f>
        <v>7.1164851416231079E-2</v>
      </c>
      <c r="R101" s="332">
        <f>IF(R$10=0,0,R$10/OIS_fec!R$10)</f>
        <v>6.3110425466388828E-2</v>
      </c>
      <c r="S101" s="332">
        <f>IF(S$10=0,0,S$10/OIS_fec!S$10)</f>
        <v>4.7851836282749131E-2</v>
      </c>
      <c r="T101" s="332">
        <f>IF(T$10=0,0,T$10/OIS_fec!T$10)</f>
        <v>4.7213868590885076E-2</v>
      </c>
      <c r="U101" s="332">
        <f>IF(U$10=0,0,U$10/OIS_fec!U$10)</f>
        <v>4.723986244460357E-2</v>
      </c>
      <c r="V101" s="332">
        <f>IF(V$10=0,0,V$10/OIS_fec!V$10)</f>
        <v>5.4838361167792574E-2</v>
      </c>
      <c r="W101" s="332">
        <f>IF(W$10=0,0,W$10/OIS_fec!W$10)</f>
        <v>5.6883882784165403E-2</v>
      </c>
      <c r="X101" s="332">
        <f>IF(X$10=0,0,X$10/OIS_fec!X$10)</f>
        <v>8.6947814982148888E-2</v>
      </c>
      <c r="Y101" s="332">
        <f>IF(Y$10=0,0,Y$10/OIS_fec!Y$10)</f>
        <v>0.10610843104172418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0.46310516940077839</v>
      </c>
      <c r="C102" s="348">
        <f>IF(C$16=0,0,C$16/OIS_fec!C$16)</f>
        <v>0.20083021189423617</v>
      </c>
      <c r="D102" s="348">
        <f>IF(D$16=0,0,D$16/OIS_fec!D$16)</f>
        <v>0.23179831045688046</v>
      </c>
      <c r="E102" s="348">
        <f>IF(E$16=0,0,E$16/OIS_fec!E$16)</f>
        <v>0.33282605899296391</v>
      </c>
      <c r="F102" s="348">
        <f>IF(F$16=0,0,F$16/OIS_fec!F$16)</f>
        <v>0.30062236465852066</v>
      </c>
      <c r="G102" s="348">
        <f>IF(G$16=0,0,G$16/OIS_fec!G$16)</f>
        <v>0.43399507313096397</v>
      </c>
      <c r="H102" s="348">
        <f>IF(H$16=0,0,H$16/OIS_fec!H$16)</f>
        <v>0.42741546266450581</v>
      </c>
      <c r="I102" s="348">
        <f>IF(I$16=0,0,I$16/OIS_fec!I$16)</f>
        <v>0.44657159932394191</v>
      </c>
      <c r="J102" s="348">
        <f>IF(J$16=0,0,J$16/OIS_fec!J$16)</f>
        <v>0.49294090411473879</v>
      </c>
      <c r="K102" s="348">
        <f>IF(K$16=0,0,K$16/OIS_fec!K$16)</f>
        <v>0.40999891221020546</v>
      </c>
      <c r="L102" s="348">
        <f>IF(L$16=0,0,L$16/OIS_fec!L$16)</f>
        <v>0.409233761621765</v>
      </c>
      <c r="M102" s="348">
        <f>IF(M$16=0,0,M$16/OIS_fec!M$16)</f>
        <v>0.51451899031796944</v>
      </c>
      <c r="N102" s="348">
        <f>IF(N$16=0,0,N$16/OIS_fec!N$16)</f>
        <v>0.47579010743693273</v>
      </c>
      <c r="O102" s="348">
        <f>IF(O$16=0,0,O$16/OIS_fec!O$16)</f>
        <v>0.42254674485915494</v>
      </c>
      <c r="P102" s="348">
        <f>IF(P$16=0,0,P$16/OIS_fec!P$16)</f>
        <v>0.42326090501433411</v>
      </c>
      <c r="Q102" s="348">
        <f>IF(Q$16=0,0,Q$16/OIS_fec!Q$16)</f>
        <v>0.38662510785667065</v>
      </c>
      <c r="R102" s="348">
        <f>IF(R$16=0,0,R$16/OIS_fec!R$16)</f>
        <v>0.38009768529116833</v>
      </c>
      <c r="S102" s="348">
        <f>IF(S$16=0,0,S$16/OIS_fec!S$16)</f>
        <v>0.33565944664615777</v>
      </c>
      <c r="T102" s="348">
        <f>IF(T$16=0,0,T$16/OIS_fec!T$16)</f>
        <v>0.33489531565549097</v>
      </c>
      <c r="U102" s="348">
        <f>IF(U$16=0,0,U$16/OIS_fec!U$16)</f>
        <v>0.35189309351851245</v>
      </c>
      <c r="V102" s="348">
        <f>IF(V$16=0,0,V$16/OIS_fec!V$16)</f>
        <v>2.8567380383509429</v>
      </c>
      <c r="W102" s="348">
        <f>IF(W$16=0,0,W$16/OIS_fec!W$16)</f>
        <v>2.1878545322840761</v>
      </c>
      <c r="X102" s="348">
        <f>IF(X$16=0,0,X$16/OIS_fec!X$16)</f>
        <v>2.3657874845183691</v>
      </c>
      <c r="Y102" s="348">
        <f>IF(Y$16=0,0,Y$16/OIS_fec!Y$16)</f>
        <v>2.0270938220031978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2.9642155341325589</v>
      </c>
      <c r="C103" s="348">
        <f>IF(C$27=0,0,C$27/OIS_fec!C$27)</f>
        <v>2.7323840038615952</v>
      </c>
      <c r="D103" s="348">
        <f>IF(D$27=0,0,D$27/OIS_fec!D$27)</f>
        <v>2.8305611752322837</v>
      </c>
      <c r="E103" s="348">
        <f>IF(E$27=0,0,E$27/OIS_fec!E$27)</f>
        <v>3.0226981590726436</v>
      </c>
      <c r="F103" s="348">
        <f>IF(F$27=0,0,F$27/OIS_fec!F$27)</f>
        <v>3.0094508195013265</v>
      </c>
      <c r="G103" s="348">
        <f>IF(G$27=0,0,G$27/OIS_fec!G$27)</f>
        <v>3.1877011154744599</v>
      </c>
      <c r="H103" s="348">
        <f>IF(H$27=0,0,H$27/OIS_fec!H$27)</f>
        <v>3.208922561628254</v>
      </c>
      <c r="I103" s="348">
        <f>IF(I$27=0,0,I$27/OIS_fec!I$27)</f>
        <v>3.1712713422363792</v>
      </c>
      <c r="J103" s="348">
        <f>IF(J$27=0,0,J$27/OIS_fec!J$27)</f>
        <v>3.1003385409277566</v>
      </c>
      <c r="K103" s="348">
        <f>IF(K$27=0,0,K$27/OIS_fec!K$27)</f>
        <v>2.9853709696837281</v>
      </c>
      <c r="L103" s="348">
        <f>IF(L$27=0,0,L$27/OIS_fec!L$27)</f>
        <v>3.1828819777132762</v>
      </c>
      <c r="M103" s="348">
        <f>IF(M$27=0,0,M$27/OIS_fec!M$27)</f>
        <v>3.3000242292276925</v>
      </c>
      <c r="N103" s="348">
        <f>IF(N$27=0,0,N$27/OIS_fec!N$27)</f>
        <v>3.2206410358438649</v>
      </c>
      <c r="O103" s="348">
        <f>IF(O$27=0,0,O$27/OIS_fec!O$27)</f>
        <v>3.3196634348540752</v>
      </c>
      <c r="P103" s="348">
        <f>IF(P$27=0,0,P$27/OIS_fec!P$27)</f>
        <v>3.3123976037072045</v>
      </c>
      <c r="Q103" s="348">
        <f>IF(Q$27=0,0,Q$27/OIS_fec!Q$27)</f>
        <v>3.1999909673846174</v>
      </c>
      <c r="R103" s="348">
        <f>IF(R$27=0,0,R$27/OIS_fec!R$27)</f>
        <v>3.1534086294227861</v>
      </c>
      <c r="S103" s="348">
        <f>IF(S$27=0,0,S$27/OIS_fec!S$27)</f>
        <v>3.0236037440957593</v>
      </c>
      <c r="T103" s="348">
        <f>IF(T$27=0,0,T$27/OIS_fec!T$27)</f>
        <v>2.9045824630600725</v>
      </c>
      <c r="U103" s="348">
        <f>IF(U$27=0,0,U$27/OIS_fec!U$27)</f>
        <v>2.9803023049076014</v>
      </c>
      <c r="V103" s="348">
        <f>IF(V$27=0,0,V$27/OIS_fec!V$27)</f>
        <v>2.8142740801376975</v>
      </c>
      <c r="W103" s="348">
        <f>IF(W$27=0,0,W$27/OIS_fec!W$27)</f>
        <v>2.7441901384970242</v>
      </c>
      <c r="X103" s="348">
        <f>IF(X$27=0,0,X$27/OIS_fec!X$27)</f>
        <v>2.6917041100907433</v>
      </c>
      <c r="Y103" s="348">
        <f>IF(Y$27=0,0,Y$27/OIS_fec!Y$27)</f>
        <v>2.6505086529415327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1.0067969798997496</v>
      </c>
      <c r="C104" s="348">
        <f>IF(C$35=0,0,C$35/OIS_fec!C$35)</f>
        <v>0.33635659829714026</v>
      </c>
      <c r="D104" s="348">
        <f>IF(D$35=0,0,D$35/OIS_fec!D$35)</f>
        <v>0.28710769287904059</v>
      </c>
      <c r="E104" s="348">
        <f>IF(E$35=0,0,E$35/OIS_fec!E$35)</f>
        <v>0.67097355607546039</v>
      </c>
      <c r="F104" s="348">
        <f>IF(F$35=0,0,F$35/OIS_fec!F$35)</f>
        <v>0.63607106605515629</v>
      </c>
      <c r="G104" s="348">
        <f>IF(G$35=0,0,G$35/OIS_fec!G$35)</f>
        <v>0.44344652077428665</v>
      </c>
      <c r="H104" s="348">
        <f>IF(H$35=0,0,H$35/OIS_fec!H$35)</f>
        <v>0.38679084336260355</v>
      </c>
      <c r="I104" s="348">
        <f>IF(I$35=0,0,I$35/OIS_fec!I$35)</f>
        <v>0.37862935895275984</v>
      </c>
      <c r="J104" s="348">
        <f>IF(J$35=0,0,J$35/OIS_fec!J$35)</f>
        <v>0.55805364133298452</v>
      </c>
      <c r="K104" s="348">
        <f>IF(K$35=0,0,K$35/OIS_fec!K$35)</f>
        <v>0.39483688458937638</v>
      </c>
      <c r="L104" s="348">
        <f>IF(L$35=0,0,L$35/OIS_fec!L$35)</f>
        <v>0.33797519205377524</v>
      </c>
      <c r="M104" s="348">
        <f>IF(M$35=0,0,M$35/OIS_fec!M$35)</f>
        <v>0.35098718557339137</v>
      </c>
      <c r="N104" s="348">
        <f>IF(N$35=0,0,N$35/OIS_fec!N$35)</f>
        <v>0.33575950716744751</v>
      </c>
      <c r="O104" s="348">
        <f>IF(O$35=0,0,O$35/OIS_fec!O$35)</f>
        <v>0.23581580000819999</v>
      </c>
      <c r="P104" s="348">
        <f>IF(P$35=0,0,P$35/OIS_fec!P$35)</f>
        <v>0.23259187118664673</v>
      </c>
      <c r="Q104" s="348">
        <f>IF(Q$35=0,0,Q$35/OIS_fec!Q$35)</f>
        <v>0.20299558763474532</v>
      </c>
      <c r="R104" s="348">
        <f>IF(R$35=0,0,R$35/OIS_fec!R$35)</f>
        <v>0.18679894205594974</v>
      </c>
      <c r="S104" s="348">
        <f>IF(S$35=0,0,S$35/OIS_fec!S$35)</f>
        <v>0.18494533241287364</v>
      </c>
      <c r="T104" s="348">
        <f>IF(T$35=0,0,T$35/OIS_fec!T$35)</f>
        <v>0.18165238231519198</v>
      </c>
      <c r="U104" s="348">
        <f>IF(U$35=0,0,U$35/OIS_fec!U$35)</f>
        <v>0.17680525009204956</v>
      </c>
      <c r="V104" s="348">
        <f>IF(V$35=0,0,V$35/OIS_fec!V$35)</f>
        <v>2.7026714153230351</v>
      </c>
      <c r="W104" s="348">
        <f>IF(W$35=0,0,W$35/OIS_fec!W$35)</f>
        <v>2.0537323294584313</v>
      </c>
      <c r="X104" s="348">
        <f>IF(X$35=0,0,X$35/OIS_fec!X$35)</f>
        <v>2.1169560047061391</v>
      </c>
      <c r="Y104" s="348">
        <f>IF(Y$35=0,0,Y$35/OIS_fec!Y$35)</f>
        <v>1.9541147976061237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0.47939252305115404</v>
      </c>
      <c r="C105" s="348">
        <f>IF(C$54=0,0,C$54/OIS_fec!C$54)</f>
        <v>0.20772273538887834</v>
      </c>
      <c r="D105" s="348">
        <f>IF(D$54=0,0,D$54/OIS_fec!D$54)</f>
        <v>0.17537414939258775</v>
      </c>
      <c r="E105" s="348">
        <f>IF(E$54=0,0,E$54/OIS_fec!E$54)</f>
        <v>0.43065871997133737</v>
      </c>
      <c r="F105" s="348">
        <f>IF(F$54=0,0,F$54/OIS_fec!F$54)</f>
        <v>0.435811856149106</v>
      </c>
      <c r="G105" s="348">
        <f>IF(G$54=0,0,G$54/OIS_fec!G$54)</f>
        <v>0.2966504637686635</v>
      </c>
      <c r="H105" s="348">
        <f>IF(H$54=0,0,H$54/OIS_fec!H$54)</f>
        <v>0.314247923739921</v>
      </c>
      <c r="I105" s="348">
        <f>IF(I$54=0,0,I$54/OIS_fec!I$54)</f>
        <v>0.30413701629116102</v>
      </c>
      <c r="J105" s="348">
        <f>IF(J$54=0,0,J$54/OIS_fec!J$54)</f>
        <v>0.38210459815867537</v>
      </c>
      <c r="K105" s="348">
        <f>IF(K$54=0,0,K$54/OIS_fec!K$54)</f>
        <v>0.1159205880882985</v>
      </c>
      <c r="L105" s="348">
        <f>IF(L$54=0,0,L$54/OIS_fec!L$54)</f>
        <v>0.40808708450692144</v>
      </c>
      <c r="M105" s="348">
        <f>IF(M$54=0,0,M$54/OIS_fec!M$54)</f>
        <v>0.43091291226863021</v>
      </c>
      <c r="N105" s="348">
        <f>IF(N$54=0,0,N$54/OIS_fec!N$54)</f>
        <v>0.37077789965246022</v>
      </c>
      <c r="O105" s="348">
        <f>IF(O$54=0,0,O$54/OIS_fec!O$54)</f>
        <v>1.9514874910045615E-3</v>
      </c>
      <c r="P105" s="348">
        <f>IF(P$54=0,0,P$54/OIS_fec!P$54)</f>
        <v>0.27043456936015031</v>
      </c>
      <c r="Q105" s="348">
        <f>IF(Q$54=0,0,Q$54/OIS_fec!Q$54)</f>
        <v>0.18148453070078241</v>
      </c>
      <c r="R105" s="348">
        <f>IF(R$54=0,0,R$54/OIS_fec!R$54)</f>
        <v>0.15696114624276278</v>
      </c>
      <c r="S105" s="348">
        <f>IF(S$54=0,0,S$54/OIS_fec!S$54)</f>
        <v>0.24732756367883782</v>
      </c>
      <c r="T105" s="348">
        <f>IF(T$54=0,0,T$54/OIS_fec!T$54)</f>
        <v>0.19514164522044758</v>
      </c>
      <c r="U105" s="348">
        <f>IF(U$54=0,0,U$54/OIS_fec!U$54)</f>
        <v>0.2493073473303303</v>
      </c>
      <c r="V105" s="348">
        <f>IF(V$54=0,0,V$54/OIS_fec!V$54)</f>
        <v>0.79029597114445904</v>
      </c>
      <c r="W105" s="348">
        <f>IF(W$54=0,0,W$54/OIS_fec!W$54)</f>
        <v>0.56592151532098667</v>
      </c>
      <c r="X105" s="348">
        <f>IF(X$54=0,0,X$54/OIS_fec!X$54)</f>
        <v>0.6212303123811993</v>
      </c>
      <c r="Y105" s="348">
        <f>IF(Y$54=0,0,Y$54/OIS_fec!Y$54)</f>
        <v>0.64129553148941154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</v>
      </c>
      <c r="C106" s="348">
        <f>IF(C$68=0,0,C$68/OIS_fec!C$68)</f>
        <v>0</v>
      </c>
      <c r="D106" s="348">
        <f>IF(D$68=0,0,D$68/OIS_fec!D$68)</f>
        <v>0</v>
      </c>
      <c r="E106" s="348">
        <f>IF(E$68=0,0,E$68/OIS_fec!E$68)</f>
        <v>0</v>
      </c>
      <c r="F106" s="348">
        <f>IF(F$68=0,0,F$68/OIS_fec!F$68)</f>
        <v>0</v>
      </c>
      <c r="G106" s="348">
        <f>IF(G$68=0,0,G$68/OIS_fec!G$68)</f>
        <v>3.0951427673997891</v>
      </c>
      <c r="H106" s="348">
        <f>IF(H$68=0,0,H$68/OIS_fec!H$68)</f>
        <v>3.0687903959810905</v>
      </c>
      <c r="I106" s="348">
        <f>IF(I$68=0,0,I$68/OIS_fec!I$68)</f>
        <v>3.0428150422543965</v>
      </c>
      <c r="J106" s="348">
        <f>IF(J$68=0,0,J$68/OIS_fec!J$68)</f>
        <v>3.0292568235187129</v>
      </c>
      <c r="K106" s="348">
        <f>IF(K$68=0,0,K$68/OIS_fec!K$68)</f>
        <v>3.0120889498287164</v>
      </c>
      <c r="L106" s="348">
        <f>IF(L$68=0,0,L$68/OIS_fec!L$68)</f>
        <v>3.0075078779136826</v>
      </c>
      <c r="M106" s="348">
        <f>IF(M$68=0,0,M$68/OIS_fec!M$68)</f>
        <v>2.9830743676280269</v>
      </c>
      <c r="N106" s="348">
        <f>IF(N$68=0,0,N$68/OIS_fec!N$68)</f>
        <v>2.944762485054961</v>
      </c>
      <c r="O106" s="348">
        <f>IF(O$68=0,0,O$68/OIS_fec!O$68)</f>
        <v>2.8862971714799732</v>
      </c>
      <c r="P106" s="348">
        <f>IF(P$68=0,0,P$68/OIS_fec!P$68)</f>
        <v>2.7874303467307664</v>
      </c>
      <c r="Q106" s="348">
        <f>IF(Q$68=0,0,Q$68/OIS_fec!Q$68)</f>
        <v>2.7098966606058021</v>
      </c>
      <c r="R106" s="348">
        <f>IF(R$68=0,0,R$68/OIS_fec!R$68)</f>
        <v>2.5512225707823069</v>
      </c>
      <c r="S106" s="348">
        <f>IF(S$68=0,0,S$68/OIS_fec!S$68)</f>
        <v>2.3467718973820868</v>
      </c>
      <c r="T106" s="348">
        <f>IF(T$68=0,0,T$68/OIS_fec!T$68)</f>
        <v>2.2900955292091902</v>
      </c>
      <c r="U106" s="348">
        <f>IF(U$68=0,0,U$68/OIS_fec!U$68)</f>
        <v>2.3293374844017873</v>
      </c>
      <c r="V106" s="348">
        <f>IF(V$68=0,0,V$68/OIS_fec!V$68)</f>
        <v>2.2649815845017587</v>
      </c>
      <c r="W106" s="348">
        <f>IF(W$68=0,0,W$68/OIS_fec!W$68)</f>
        <v>2.242464989109938</v>
      </c>
      <c r="X106" s="348">
        <f>IF(X$68=0,0,X$68/OIS_fec!X$68)</f>
        <v>2.0647261999925863</v>
      </c>
      <c r="Y106" s="348">
        <f>IF(Y$68=0,0,Y$68/OIS_fec!Y$68)</f>
        <v>2.1306604171049144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2025-11-06T10:30:48Z</dcterms:created>
  <dcterms:modified xsi:type="dcterms:W3CDTF">2025-11-06T10:30:49Z</dcterms:modified>
</cp:coreProperties>
</file>